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julia/Desktop/Lab papers-reviews/Mate Ral:EGFR paper /Source data Files/"/>
    </mc:Choice>
  </mc:AlternateContent>
  <xr:revisionPtr revIDLastSave="0" documentId="13_ncr:1_{4380E77A-5EEC-FD4F-B2BA-0BB06DCADA3C}" xr6:coauthVersionLast="45" xr6:coauthVersionMax="46" xr10:uidLastSave="{00000000-0000-0000-0000-000000000000}"/>
  <bookViews>
    <workbookView xWindow="6660" yWindow="1620" windowWidth="22140" windowHeight="15440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6" l="1"/>
  <c r="A45" i="6"/>
  <c r="A41" i="6"/>
  <c r="A37" i="6"/>
  <c r="C31" i="6"/>
  <c r="J33" i="6" s="1"/>
  <c r="A31" i="6"/>
  <c r="F28" i="6"/>
  <c r="E28" i="6"/>
  <c r="C28" i="6"/>
  <c r="C27" i="6"/>
  <c r="H29" i="6" s="1"/>
  <c r="A27" i="6"/>
  <c r="B25" i="6"/>
  <c r="A25" i="6"/>
  <c r="C23" i="6"/>
  <c r="F25" i="6" s="1"/>
  <c r="A23" i="6"/>
  <c r="I21" i="6"/>
  <c r="H21" i="6"/>
  <c r="I20" i="6"/>
  <c r="G20" i="6"/>
  <c r="C20" i="6"/>
  <c r="B20" i="6"/>
  <c r="C19" i="6"/>
  <c r="D21" i="6" s="1"/>
  <c r="A19" i="6"/>
  <c r="A49" i="5"/>
  <c r="A45" i="5"/>
  <c r="A41" i="5"/>
  <c r="A37" i="5"/>
  <c r="C33" i="5"/>
  <c r="I32" i="5"/>
  <c r="C31" i="5"/>
  <c r="J33" i="5" s="1"/>
  <c r="A31" i="5"/>
  <c r="I29" i="5"/>
  <c r="E29" i="5"/>
  <c r="D28" i="5"/>
  <c r="C27" i="5"/>
  <c r="H29" i="5" s="1"/>
  <c r="A27" i="5"/>
  <c r="C23" i="5"/>
  <c r="F25" i="5" s="1"/>
  <c r="A23" i="5"/>
  <c r="C19" i="5"/>
  <c r="D21" i="5" s="1"/>
  <c r="A19" i="5"/>
  <c r="A49" i="3"/>
  <c r="A45" i="3"/>
  <c r="A41" i="3"/>
  <c r="A37" i="3"/>
  <c r="G33" i="3"/>
  <c r="C33" i="3"/>
  <c r="G32" i="3"/>
  <c r="A32" i="3"/>
  <c r="C31" i="3"/>
  <c r="J33" i="3" s="1"/>
  <c r="A31" i="3"/>
  <c r="E29" i="3"/>
  <c r="A29" i="3"/>
  <c r="I28" i="3"/>
  <c r="G28" i="3"/>
  <c r="C28" i="3"/>
  <c r="C27" i="3"/>
  <c r="H29" i="3" s="1"/>
  <c r="A27" i="3"/>
  <c r="J25" i="3"/>
  <c r="I25" i="3"/>
  <c r="C25" i="3"/>
  <c r="A25" i="3"/>
  <c r="I24" i="3"/>
  <c r="G24" i="3"/>
  <c r="E24" i="3"/>
  <c r="A24" i="3"/>
  <c r="C23" i="3"/>
  <c r="F25" i="3" s="1"/>
  <c r="A23" i="3"/>
  <c r="I21" i="3"/>
  <c r="H21" i="3"/>
  <c r="G21" i="3"/>
  <c r="A21" i="3"/>
  <c r="I20" i="3"/>
  <c r="G20" i="3"/>
  <c r="F20" i="3"/>
  <c r="E20" i="3"/>
  <c r="A20" i="3"/>
  <c r="C19" i="3"/>
  <c r="D21" i="3" s="1"/>
  <c r="A19" i="3"/>
  <c r="E32" i="6" l="1"/>
  <c r="J20" i="6"/>
  <c r="A24" i="6"/>
  <c r="G25" i="6"/>
  <c r="G28" i="6"/>
  <c r="C33" i="6"/>
  <c r="A21" i="6"/>
  <c r="C24" i="6"/>
  <c r="I25" i="6"/>
  <c r="A29" i="6"/>
  <c r="C25" i="6"/>
  <c r="E21" i="6"/>
  <c r="D24" i="6"/>
  <c r="J25" i="6"/>
  <c r="C29" i="6"/>
  <c r="A20" i="6"/>
  <c r="C37" i="6" s="1"/>
  <c r="G21" i="6"/>
  <c r="E24" i="6"/>
  <c r="D29" i="6"/>
  <c r="I24" i="6"/>
  <c r="I29" i="6"/>
  <c r="H20" i="6"/>
  <c r="F21" i="6"/>
  <c r="B24" i="6"/>
  <c r="J24" i="6"/>
  <c r="H25" i="6"/>
  <c r="D28" i="6"/>
  <c r="B29" i="6"/>
  <c r="J29" i="6"/>
  <c r="F32" i="6"/>
  <c r="D33" i="6"/>
  <c r="G32" i="6"/>
  <c r="E33" i="6"/>
  <c r="H32" i="6"/>
  <c r="F33" i="6"/>
  <c r="E29" i="6"/>
  <c r="A32" i="6"/>
  <c r="I32" i="6"/>
  <c r="G33" i="6"/>
  <c r="D20" i="6"/>
  <c r="B21" i="6"/>
  <c r="J21" i="6"/>
  <c r="F24" i="6"/>
  <c r="D25" i="6"/>
  <c r="H28" i="6"/>
  <c r="F29" i="6"/>
  <c r="B32" i="6"/>
  <c r="J32" i="6"/>
  <c r="H33" i="6"/>
  <c r="E20" i="6"/>
  <c r="C21" i="6"/>
  <c r="G24" i="6"/>
  <c r="E25" i="6"/>
  <c r="A28" i="6"/>
  <c r="I28" i="6"/>
  <c r="G29" i="6"/>
  <c r="C32" i="6"/>
  <c r="A33" i="6"/>
  <c r="I33" i="6"/>
  <c r="F20" i="6"/>
  <c r="H24" i="6"/>
  <c r="B28" i="6"/>
  <c r="J28" i="6"/>
  <c r="D32" i="6"/>
  <c r="B33" i="6"/>
  <c r="A24" i="5"/>
  <c r="A25" i="5"/>
  <c r="J29" i="5"/>
  <c r="D33" i="5"/>
  <c r="B24" i="5"/>
  <c r="B25" i="5"/>
  <c r="C28" i="5"/>
  <c r="G33" i="5"/>
  <c r="I24" i="5"/>
  <c r="C24" i="5"/>
  <c r="C25" i="5"/>
  <c r="I25" i="5"/>
  <c r="D24" i="5"/>
  <c r="D25" i="5"/>
  <c r="G28" i="5"/>
  <c r="A32" i="5"/>
  <c r="C49" i="5" s="1"/>
  <c r="J24" i="5"/>
  <c r="G20" i="5"/>
  <c r="E24" i="5"/>
  <c r="G25" i="5"/>
  <c r="A29" i="5"/>
  <c r="E32" i="5"/>
  <c r="E21" i="5"/>
  <c r="F24" i="5"/>
  <c r="H25" i="5"/>
  <c r="B29" i="5"/>
  <c r="F32" i="5"/>
  <c r="A20" i="5"/>
  <c r="I20" i="5"/>
  <c r="G21" i="5"/>
  <c r="E28" i="5"/>
  <c r="C29" i="5"/>
  <c r="G32" i="5"/>
  <c r="E33" i="5"/>
  <c r="F21" i="5"/>
  <c r="B20" i="5"/>
  <c r="J20" i="5"/>
  <c r="H21" i="5"/>
  <c r="J25" i="5"/>
  <c r="F28" i="5"/>
  <c r="D29" i="5"/>
  <c r="H32" i="5"/>
  <c r="F33" i="5"/>
  <c r="A21" i="5"/>
  <c r="I21" i="5"/>
  <c r="H20" i="5"/>
  <c r="C20" i="5"/>
  <c r="D20" i="5"/>
  <c r="B21" i="5"/>
  <c r="J21" i="5"/>
  <c r="H28" i="5"/>
  <c r="F29" i="5"/>
  <c r="B32" i="5"/>
  <c r="J32" i="5"/>
  <c r="H33" i="5"/>
  <c r="E20" i="5"/>
  <c r="C21" i="5"/>
  <c r="G24" i="5"/>
  <c r="E25" i="5"/>
  <c r="A28" i="5"/>
  <c r="I28" i="5"/>
  <c r="G29" i="5"/>
  <c r="C32" i="5"/>
  <c r="A33" i="5"/>
  <c r="I33" i="5"/>
  <c r="F20" i="5"/>
  <c r="H24" i="5"/>
  <c r="B28" i="5"/>
  <c r="J28" i="5"/>
  <c r="D32" i="5"/>
  <c r="B33" i="5"/>
  <c r="E33" i="3"/>
  <c r="C29" i="3"/>
  <c r="C32" i="3"/>
  <c r="I33" i="3"/>
  <c r="J20" i="3"/>
  <c r="B25" i="3"/>
  <c r="A28" i="3"/>
  <c r="D29" i="3"/>
  <c r="E32" i="3"/>
  <c r="B20" i="3"/>
  <c r="C21" i="3"/>
  <c r="C24" i="3"/>
  <c r="E25" i="3"/>
  <c r="E28" i="3"/>
  <c r="G29" i="3"/>
  <c r="I32" i="3"/>
  <c r="C20" i="3"/>
  <c r="E21" i="3"/>
  <c r="D24" i="3"/>
  <c r="G25" i="3"/>
  <c r="F28" i="3"/>
  <c r="I29" i="3"/>
  <c r="A33" i="3"/>
  <c r="H20" i="3"/>
  <c r="F21" i="3"/>
  <c r="B24" i="3"/>
  <c r="J24" i="3"/>
  <c r="H25" i="3"/>
  <c r="D28" i="3"/>
  <c r="B29" i="3"/>
  <c r="J29" i="3"/>
  <c r="F32" i="3"/>
  <c r="D33" i="3"/>
  <c r="H32" i="3"/>
  <c r="F33" i="3"/>
  <c r="D20" i="3"/>
  <c r="B21" i="3"/>
  <c r="C37" i="3" s="1"/>
  <c r="E38" i="3" s="1"/>
  <c r="J21" i="3"/>
  <c r="F24" i="3"/>
  <c r="D25" i="3"/>
  <c r="H28" i="3"/>
  <c r="F29" i="3"/>
  <c r="B32" i="3"/>
  <c r="J32" i="3"/>
  <c r="H33" i="3"/>
  <c r="H24" i="3"/>
  <c r="B28" i="3"/>
  <c r="C45" i="3" s="1"/>
  <c r="J28" i="3"/>
  <c r="D32" i="3"/>
  <c r="B33" i="3"/>
  <c r="C38" i="6" l="1"/>
  <c r="B38" i="6"/>
  <c r="A39" i="6"/>
  <c r="G38" i="6"/>
  <c r="B50" i="6"/>
  <c r="H42" i="6"/>
  <c r="F39" i="6"/>
  <c r="E39" i="6"/>
  <c r="F38" i="6"/>
  <c r="C49" i="6"/>
  <c r="H38" i="6"/>
  <c r="D39" i="6"/>
  <c r="J46" i="6"/>
  <c r="C39" i="6"/>
  <c r="G39" i="6"/>
  <c r="I38" i="6"/>
  <c r="C45" i="6"/>
  <c r="F47" i="6" s="1"/>
  <c r="E38" i="6"/>
  <c r="J39" i="6"/>
  <c r="F51" i="6"/>
  <c r="B47" i="6"/>
  <c r="A38" i="6"/>
  <c r="C41" i="6"/>
  <c r="D43" i="6" s="1"/>
  <c r="B51" i="6"/>
  <c r="C50" i="6"/>
  <c r="H51" i="6"/>
  <c r="B39" i="6"/>
  <c r="H50" i="6"/>
  <c r="J38" i="6"/>
  <c r="G47" i="6"/>
  <c r="D38" i="6"/>
  <c r="E51" i="6"/>
  <c r="H43" i="6"/>
  <c r="H39" i="6"/>
  <c r="I39" i="6"/>
  <c r="C41" i="5"/>
  <c r="I43" i="5" s="1"/>
  <c r="E46" i="5"/>
  <c r="C45" i="5"/>
  <c r="H51" i="5" s="1"/>
  <c r="C39" i="5"/>
  <c r="C37" i="5"/>
  <c r="E38" i="5" s="1"/>
  <c r="C47" i="3"/>
  <c r="A46" i="3"/>
  <c r="C46" i="3"/>
  <c r="A47" i="3"/>
  <c r="C50" i="3"/>
  <c r="D47" i="3"/>
  <c r="E47" i="3"/>
  <c r="E46" i="3"/>
  <c r="A50" i="3"/>
  <c r="I51" i="3"/>
  <c r="E50" i="3"/>
  <c r="G50" i="3"/>
  <c r="G47" i="3"/>
  <c r="F46" i="3"/>
  <c r="A51" i="3"/>
  <c r="I46" i="3"/>
  <c r="G51" i="3"/>
  <c r="C51" i="3"/>
  <c r="I50" i="3"/>
  <c r="I47" i="3"/>
  <c r="J51" i="3"/>
  <c r="G46" i="3"/>
  <c r="E51" i="3"/>
  <c r="H47" i="3"/>
  <c r="E39" i="3"/>
  <c r="C39" i="3"/>
  <c r="G38" i="3"/>
  <c r="F50" i="3"/>
  <c r="H38" i="3"/>
  <c r="J38" i="3"/>
  <c r="B38" i="3"/>
  <c r="A38" i="3"/>
  <c r="D39" i="3"/>
  <c r="I38" i="3"/>
  <c r="I39" i="3"/>
  <c r="B39" i="3"/>
  <c r="C41" i="3"/>
  <c r="H43" i="3" s="1"/>
  <c r="H39" i="3"/>
  <c r="F38" i="3"/>
  <c r="E58" i="3" s="1"/>
  <c r="D38" i="3"/>
  <c r="B47" i="3"/>
  <c r="G39" i="3"/>
  <c r="C38" i="3"/>
  <c r="H51" i="3"/>
  <c r="B50" i="3"/>
  <c r="C49" i="3"/>
  <c r="D46" i="3"/>
  <c r="B46" i="3"/>
  <c r="F39" i="3"/>
  <c r="J39" i="3"/>
  <c r="J50" i="3"/>
  <c r="F47" i="3"/>
  <c r="F51" i="3"/>
  <c r="D51" i="3"/>
  <c r="A39" i="3"/>
  <c r="J47" i="3"/>
  <c r="B51" i="3"/>
  <c r="D50" i="3"/>
  <c r="J46" i="3"/>
  <c r="H46" i="3"/>
  <c r="H50" i="3"/>
  <c r="C58" i="6" l="1"/>
  <c r="J50" i="6"/>
  <c r="G50" i="6"/>
  <c r="I46" i="6"/>
  <c r="J42" i="6"/>
  <c r="A58" i="6"/>
  <c r="A57" i="6"/>
  <c r="I57" i="6"/>
  <c r="I58" i="6"/>
  <c r="G58" i="6"/>
  <c r="G57" i="6"/>
  <c r="J47" i="6"/>
  <c r="F50" i="6"/>
  <c r="B42" i="6"/>
  <c r="E58" i="6"/>
  <c r="E57" i="6"/>
  <c r="E47" i="6"/>
  <c r="D51" i="6"/>
  <c r="G51" i="6"/>
  <c r="D50" i="6"/>
  <c r="B46" i="6"/>
  <c r="A51" i="6"/>
  <c r="F42" i="6"/>
  <c r="A50" i="6"/>
  <c r="I50" i="6"/>
  <c r="G70" i="6"/>
  <c r="G69" i="6"/>
  <c r="C47" i="6"/>
  <c r="J51" i="6"/>
  <c r="C46" i="6"/>
  <c r="E46" i="6"/>
  <c r="A47" i="6"/>
  <c r="H47" i="6"/>
  <c r="I47" i="6"/>
  <c r="I66" i="6" s="1"/>
  <c r="G46" i="6"/>
  <c r="C51" i="6"/>
  <c r="D47" i="6"/>
  <c r="E50" i="6"/>
  <c r="F46" i="6"/>
  <c r="H46" i="6"/>
  <c r="C57" i="6"/>
  <c r="D46" i="6"/>
  <c r="C42" i="6"/>
  <c r="I43" i="6"/>
  <c r="I42" i="6"/>
  <c r="A42" i="6"/>
  <c r="G43" i="6"/>
  <c r="B43" i="6"/>
  <c r="J43" i="6"/>
  <c r="F43" i="6"/>
  <c r="E42" i="6"/>
  <c r="C43" i="6"/>
  <c r="A43" i="6"/>
  <c r="D42" i="6"/>
  <c r="A46" i="6"/>
  <c r="I51" i="6"/>
  <c r="G42" i="6"/>
  <c r="E43" i="6"/>
  <c r="I42" i="5"/>
  <c r="A38" i="5"/>
  <c r="J42" i="5"/>
  <c r="G42" i="5"/>
  <c r="B38" i="5"/>
  <c r="A58" i="5" s="1"/>
  <c r="I51" i="5"/>
  <c r="E43" i="5"/>
  <c r="I38" i="5"/>
  <c r="F47" i="5"/>
  <c r="J39" i="5"/>
  <c r="H42" i="5"/>
  <c r="J38" i="5"/>
  <c r="H50" i="5"/>
  <c r="C43" i="5"/>
  <c r="H43" i="5"/>
  <c r="C42" i="5"/>
  <c r="D42" i="5"/>
  <c r="F42" i="5"/>
  <c r="A43" i="5"/>
  <c r="D43" i="5"/>
  <c r="A42" i="5"/>
  <c r="B42" i="5"/>
  <c r="G43" i="5"/>
  <c r="F43" i="5"/>
  <c r="B43" i="5"/>
  <c r="E42" i="5"/>
  <c r="A39" i="5"/>
  <c r="F38" i="5"/>
  <c r="J43" i="5"/>
  <c r="C47" i="5"/>
  <c r="B46" i="5"/>
  <c r="B50" i="5"/>
  <c r="F46" i="5"/>
  <c r="D47" i="5"/>
  <c r="E51" i="5"/>
  <c r="I46" i="5"/>
  <c r="H38" i="5"/>
  <c r="C38" i="5"/>
  <c r="H46" i="5"/>
  <c r="D38" i="5"/>
  <c r="G39" i="5"/>
  <c r="B39" i="5"/>
  <c r="J46" i="5"/>
  <c r="J50" i="5"/>
  <c r="C51" i="5"/>
  <c r="C46" i="5"/>
  <c r="E50" i="5"/>
  <c r="H47" i="5"/>
  <c r="G51" i="5"/>
  <c r="I50" i="5"/>
  <c r="B47" i="5"/>
  <c r="F50" i="5"/>
  <c r="J47" i="5"/>
  <c r="A47" i="5"/>
  <c r="D51" i="5"/>
  <c r="G46" i="5"/>
  <c r="E47" i="5"/>
  <c r="D46" i="5"/>
  <c r="A50" i="5"/>
  <c r="I47" i="5"/>
  <c r="J51" i="5"/>
  <c r="A46" i="5"/>
  <c r="G50" i="5"/>
  <c r="A57" i="5"/>
  <c r="A51" i="5"/>
  <c r="H39" i="5"/>
  <c r="G47" i="5"/>
  <c r="C50" i="5"/>
  <c r="D39" i="5"/>
  <c r="E39" i="5"/>
  <c r="E58" i="5" s="1"/>
  <c r="G38" i="5"/>
  <c r="F39" i="5"/>
  <c r="I39" i="5"/>
  <c r="F51" i="5"/>
  <c r="D50" i="5"/>
  <c r="B51" i="5"/>
  <c r="B42" i="3"/>
  <c r="F42" i="3"/>
  <c r="D43" i="3"/>
  <c r="H42" i="3"/>
  <c r="J42" i="3"/>
  <c r="G65" i="3"/>
  <c r="G66" i="3"/>
  <c r="C69" i="3"/>
  <c r="C70" i="3"/>
  <c r="I57" i="3"/>
  <c r="I58" i="3"/>
  <c r="G70" i="3"/>
  <c r="G69" i="3"/>
  <c r="G57" i="3"/>
  <c r="G58" i="3"/>
  <c r="I70" i="3"/>
  <c r="I69" i="3"/>
  <c r="E70" i="3"/>
  <c r="E69" i="3"/>
  <c r="C65" i="3"/>
  <c r="C66" i="3"/>
  <c r="A58" i="3"/>
  <c r="A57" i="3"/>
  <c r="A65" i="3"/>
  <c r="A66" i="3"/>
  <c r="A69" i="3"/>
  <c r="A70" i="3"/>
  <c r="A42" i="3"/>
  <c r="I42" i="3"/>
  <c r="E43" i="3"/>
  <c r="D42" i="3"/>
  <c r="C43" i="3"/>
  <c r="G42" i="3"/>
  <c r="G43" i="3"/>
  <c r="B43" i="3"/>
  <c r="J43" i="3"/>
  <c r="C42" i="3"/>
  <c r="I43" i="3"/>
  <c r="E42" i="3"/>
  <c r="F43" i="3"/>
  <c r="A43" i="3"/>
  <c r="I66" i="3"/>
  <c r="I65" i="3"/>
  <c r="E65" i="3"/>
  <c r="E66" i="3"/>
  <c r="E57" i="3"/>
  <c r="C58" i="3"/>
  <c r="C57" i="3"/>
  <c r="C69" i="6" l="1"/>
  <c r="I65" i="6"/>
  <c r="G61" i="6"/>
  <c r="G62" i="6"/>
  <c r="A69" i="6"/>
  <c r="A70" i="6"/>
  <c r="E65" i="6"/>
  <c r="E66" i="6"/>
  <c r="A62" i="6"/>
  <c r="A61" i="6"/>
  <c r="E70" i="6"/>
  <c r="E69" i="6"/>
  <c r="C65" i="6"/>
  <c r="C66" i="6"/>
  <c r="I61" i="6"/>
  <c r="I62" i="6"/>
  <c r="A65" i="6"/>
  <c r="A66" i="6"/>
  <c r="E61" i="6"/>
  <c r="E62" i="6"/>
  <c r="C62" i="6"/>
  <c r="C61" i="6"/>
  <c r="G65" i="6"/>
  <c r="G66" i="6"/>
  <c r="C70" i="6"/>
  <c r="I70" i="6"/>
  <c r="I69" i="6"/>
  <c r="C61" i="5"/>
  <c r="C62" i="5"/>
  <c r="A62" i="5"/>
  <c r="A61" i="5"/>
  <c r="G62" i="5"/>
  <c r="G61" i="5"/>
  <c r="I58" i="5"/>
  <c r="E62" i="5"/>
  <c r="E61" i="5"/>
  <c r="E65" i="5"/>
  <c r="I61" i="5"/>
  <c r="I62" i="5"/>
  <c r="E69" i="5"/>
  <c r="E70" i="5"/>
  <c r="C58" i="5"/>
  <c r="C57" i="5"/>
  <c r="I66" i="5"/>
  <c r="I65" i="5"/>
  <c r="G70" i="5"/>
  <c r="G69" i="5"/>
  <c r="A69" i="5"/>
  <c r="A70" i="5"/>
  <c r="I57" i="5"/>
  <c r="I70" i="5"/>
  <c r="I69" i="5"/>
  <c r="E66" i="5"/>
  <c r="C65" i="5"/>
  <c r="C66" i="5"/>
  <c r="E57" i="5"/>
  <c r="A65" i="5"/>
  <c r="A66" i="5"/>
  <c r="C69" i="5"/>
  <c r="C70" i="5"/>
  <c r="G58" i="5"/>
  <c r="G57" i="5"/>
  <c r="G65" i="5"/>
  <c r="G66" i="5"/>
  <c r="I61" i="3"/>
  <c r="I62" i="3"/>
  <c r="A62" i="3"/>
  <c r="A61" i="3"/>
  <c r="C61" i="3"/>
  <c r="C62" i="3"/>
  <c r="G61" i="3"/>
  <c r="G62" i="3"/>
  <c r="E61" i="3"/>
  <c r="E62" i="3"/>
</calcChain>
</file>

<file path=xl/sharedStrings.xml><?xml version="1.0" encoding="utf-8"?>
<sst xmlns="http://schemas.openxmlformats.org/spreadsheetml/2006/main" count="152" uniqueCount="28">
  <si>
    <t>Control</t>
  </si>
  <si>
    <t>cMET</t>
  </si>
  <si>
    <t>siNT -HGF</t>
  </si>
  <si>
    <t>siNT + HGF</t>
  </si>
  <si>
    <t>siRalA+RalB -HGF</t>
  </si>
  <si>
    <t>siRalA+RalB +HGF</t>
  </si>
  <si>
    <t>BLANK haVb3=</t>
  </si>
  <si>
    <t>tot=</t>
  </si>
  <si>
    <t>TOTAL</t>
  </si>
  <si>
    <t>0 MIN</t>
  </si>
  <si>
    <t>7.5 MIN</t>
  </si>
  <si>
    <t>15 MIN</t>
  </si>
  <si>
    <t>22.5 MIN</t>
  </si>
  <si>
    <t>Mean+-sem</t>
  </si>
  <si>
    <t>H1299; siNT versus siRalA+RalB; +/-EGF</t>
  </si>
  <si>
    <t>siNT -EGF</t>
  </si>
  <si>
    <t>siNT + EGF</t>
  </si>
  <si>
    <t>siRalA+RalB -EGF</t>
  </si>
  <si>
    <t>siRalA+RalB +EGF</t>
  </si>
  <si>
    <t>-BLANK</t>
  </si>
  <si>
    <t>100% of tot</t>
  </si>
  <si>
    <t>TfnR</t>
  </si>
  <si>
    <t>a5b1</t>
  </si>
  <si>
    <r>
      <t xml:space="preserve">H1299; </t>
    </r>
    <r>
      <rPr>
        <i/>
        <sz val="11"/>
        <color theme="1"/>
        <rFont val="Calibri"/>
        <family val="2"/>
        <scheme val="minor"/>
      </rPr>
      <t>siNT versus siRalb+Rala</t>
    </r>
    <r>
      <rPr>
        <sz val="11"/>
        <color theme="1"/>
        <rFont val="Calibri"/>
        <family val="2"/>
        <scheme val="minor"/>
      </rPr>
      <t>; +/-EGF</t>
    </r>
  </si>
  <si>
    <r>
      <t>H1299;</t>
    </r>
    <r>
      <rPr>
        <i/>
        <sz val="10"/>
        <rFont val="Geneva"/>
        <family val="2"/>
      </rPr>
      <t xml:space="preserve"> siNT versus siRala+Ralb</t>
    </r>
    <r>
      <rPr>
        <sz val="10"/>
        <rFont val="Geneva"/>
        <family val="2"/>
      </rPr>
      <t>; +/-EGF</t>
    </r>
  </si>
  <si>
    <r>
      <t xml:space="preserve">H1299; </t>
    </r>
    <r>
      <rPr>
        <i/>
        <sz val="11"/>
        <color theme="1"/>
        <rFont val="Calibri"/>
        <family val="2"/>
        <scheme val="minor"/>
      </rPr>
      <t>siNT versus siRala+Ralb</t>
    </r>
    <r>
      <rPr>
        <sz val="11"/>
        <color theme="1"/>
        <rFont val="Calibri"/>
        <family val="2"/>
        <scheme val="minor"/>
      </rPr>
      <t>; +/-HGF</t>
    </r>
  </si>
  <si>
    <t>siRala+b</t>
  </si>
  <si>
    <t>siRal+B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</si>
</sst>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Geneva"/>
      <family val="2"/>
    </font>
    <font>
      <sz val="10"/>
      <name val="Geneva"/>
      <family val="2"/>
    </font>
    <font>
      <i/>
      <sz val="11"/>
      <color theme="1"/>
      <name val="Calibri"/>
      <family val="2"/>
      <scheme val="minor"/>
    </font>
    <font>
      <i/>
      <sz val="10"/>
      <name val="Geneva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2" fontId="2" fillId="0" borderId="0" xfId="0" quotePrefix="1" applyNumberFormat="1" applyFont="1"/>
    <xf numFmtId="2" fontId="0" fillId="0" borderId="0" xfId="0" applyNumberFormat="1"/>
    <xf numFmtId="2" fontId="0" fillId="2" borderId="0" xfId="0" applyNumberFormat="1" applyFill="1"/>
    <xf numFmtId="2" fontId="2" fillId="0" borderId="0" xfId="0" applyNumberFormat="1" applyFont="1"/>
    <xf numFmtId="0" fontId="3" fillId="0" borderId="0" xfId="1"/>
    <xf numFmtId="2" fontId="3" fillId="0" borderId="0" xfId="1" applyNumberFormat="1"/>
    <xf numFmtId="2" fontId="2" fillId="0" borderId="0" xfId="1" applyNumberFormat="1" applyFont="1"/>
    <xf numFmtId="0" fontId="3" fillId="0" borderId="0" xfId="1" applyNumberFormat="1"/>
    <xf numFmtId="2" fontId="2" fillId="0" borderId="0" xfId="1" quotePrefix="1" applyNumberFormat="1" applyFont="1"/>
    <xf numFmtId="2" fontId="3" fillId="2" borderId="0" xfId="1" applyNumberFormat="1" applyFill="1"/>
    <xf numFmtId="2" fontId="0" fillId="3" borderId="0" xfId="0" applyNumberFormat="1" applyFill="1"/>
    <xf numFmtId="0" fontId="0" fillId="3" borderId="0" xfId="0" applyFill="1"/>
    <xf numFmtId="2" fontId="3" fillId="3" borderId="0" xfId="1" applyNumberFormat="1" applyFill="1"/>
    <xf numFmtId="0" fontId="3" fillId="3" borderId="0" xfId="1" applyFill="1"/>
    <xf numFmtId="0" fontId="1" fillId="3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Normal" xfId="0" builtinId="0"/>
    <cellStyle name="Normal 2" xfId="1" xr:uid="{65951F76-823A-4EB1-B633-D3F9E2965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workbookViewId="0">
      <selection activeCell="C1" sqref="C1:C1048576"/>
    </sheetView>
  </sheetViews>
  <sheetFormatPr baseColWidth="10" defaultColWidth="8.83203125" defaultRowHeight="15" x14ac:dyDescent="0.2"/>
  <sheetData>
    <row r="1" spans="1:3" x14ac:dyDescent="0.2">
      <c r="A1" s="17" t="s">
        <v>0</v>
      </c>
      <c r="C1" s="17" t="s">
        <v>27</v>
      </c>
    </row>
    <row r="2" spans="1:3" x14ac:dyDescent="0.2">
      <c r="A2" s="1">
        <v>1</v>
      </c>
      <c r="C2" s="1">
        <v>0.1</v>
      </c>
    </row>
    <row r="3" spans="1:3" x14ac:dyDescent="0.2">
      <c r="A3" s="1">
        <v>1</v>
      </c>
      <c r="C3" s="1">
        <v>0.12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D247-DFCA-4CC7-91BD-AE6048CAEDEE}">
  <dimension ref="A1:C3"/>
  <sheetViews>
    <sheetView workbookViewId="0">
      <selection activeCell="C1" sqref="C1"/>
    </sheetView>
  </sheetViews>
  <sheetFormatPr baseColWidth="10" defaultColWidth="8.83203125" defaultRowHeight="15" x14ac:dyDescent="0.2"/>
  <sheetData>
    <row r="1" spans="1:3" x14ac:dyDescent="0.2">
      <c r="A1" s="17" t="s">
        <v>0</v>
      </c>
      <c r="B1" s="18"/>
      <c r="C1" s="17" t="s">
        <v>26</v>
      </c>
    </row>
    <row r="2" spans="1:3" x14ac:dyDescent="0.2">
      <c r="A2" s="1">
        <v>1</v>
      </c>
      <c r="C2" s="1">
        <v>0.4</v>
      </c>
    </row>
    <row r="3" spans="1:3" x14ac:dyDescent="0.2">
      <c r="A3" s="1">
        <v>1</v>
      </c>
      <c r="C3" s="1">
        <v>0.37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E9A7-C25F-415D-9447-1FC4E7041663}">
  <dimension ref="A1:N115"/>
  <sheetViews>
    <sheetView workbookViewId="0">
      <selection sqref="A1:XFD1"/>
    </sheetView>
  </sheetViews>
  <sheetFormatPr baseColWidth="10" defaultColWidth="8.83203125" defaultRowHeight="15" x14ac:dyDescent="0.2"/>
  <cols>
    <col min="1" max="11" width="6.6640625" style="3" customWidth="1"/>
  </cols>
  <sheetData>
    <row r="1" spans="1:14" s="13" customFormat="1" x14ac:dyDescent="0.2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6"/>
      <c r="M1" s="16"/>
      <c r="N1" s="16"/>
    </row>
    <row r="2" spans="1:14" x14ac:dyDescent="0.2">
      <c r="A2" s="2" t="s">
        <v>1</v>
      </c>
      <c r="L2" s="1"/>
      <c r="M2" s="1"/>
      <c r="N2" s="1"/>
    </row>
    <row r="3" spans="1:14" x14ac:dyDescent="0.2">
      <c r="A3" s="2" t="s">
        <v>2</v>
      </c>
      <c r="L3" s="1"/>
      <c r="M3" s="1"/>
      <c r="N3" s="1"/>
    </row>
    <row r="4" spans="1:14" x14ac:dyDescent="0.2">
      <c r="A4">
        <v>1.4179999999999999</v>
      </c>
      <c r="B4">
        <v>1.391</v>
      </c>
      <c r="C4">
        <v>0.05</v>
      </c>
      <c r="D4">
        <v>4.9000000000000002E-2</v>
      </c>
      <c r="E4">
        <v>0.153</v>
      </c>
      <c r="F4">
        <v>0.17699999999999999</v>
      </c>
      <c r="G4">
        <v>0.27500000000000002</v>
      </c>
      <c r="H4">
        <v>0.27200000000000002</v>
      </c>
      <c r="I4">
        <v>0.34499999999999997</v>
      </c>
      <c r="J4">
        <v>0.33</v>
      </c>
      <c r="K4"/>
      <c r="L4" s="1"/>
      <c r="M4" s="1"/>
      <c r="N4" s="1"/>
    </row>
    <row r="5" spans="1:14" x14ac:dyDescent="0.2">
      <c r="A5">
        <v>1.478</v>
      </c>
      <c r="B5">
        <v>1.4239999999999999</v>
      </c>
      <c r="C5">
        <v>4.8000000000000001E-2</v>
      </c>
      <c r="D5">
        <v>4.3999999999999997E-2</v>
      </c>
      <c r="E5">
        <v>0.152</v>
      </c>
      <c r="F5">
        <v>0.17299999999999999</v>
      </c>
      <c r="G5">
        <v>0.246</v>
      </c>
      <c r="H5">
        <v>0.24399999999999999</v>
      </c>
      <c r="I5">
        <v>0.33400000000000002</v>
      </c>
      <c r="J5">
        <v>0.33900000000000002</v>
      </c>
      <c r="K5"/>
    </row>
    <row r="6" spans="1:14" x14ac:dyDescent="0.2">
      <c r="A6" s="2" t="s">
        <v>3</v>
      </c>
      <c r="B6"/>
      <c r="C6"/>
      <c r="D6"/>
      <c r="E6"/>
      <c r="F6"/>
      <c r="G6"/>
      <c r="H6"/>
      <c r="I6"/>
      <c r="J6"/>
      <c r="K6"/>
    </row>
    <row r="7" spans="1:14" x14ac:dyDescent="0.2">
      <c r="A7">
        <v>1.4179999999999999</v>
      </c>
      <c r="B7">
        <v>1.391</v>
      </c>
      <c r="C7">
        <v>0.05</v>
      </c>
      <c r="D7">
        <v>4.9000000000000002E-2</v>
      </c>
      <c r="E7">
        <v>0.43</v>
      </c>
      <c r="F7">
        <v>0.44</v>
      </c>
      <c r="G7">
        <v>0.71399999999999997</v>
      </c>
      <c r="H7">
        <v>0.72099999999999997</v>
      </c>
      <c r="I7">
        <v>0.85799999999999998</v>
      </c>
      <c r="J7">
        <v>0.755</v>
      </c>
      <c r="K7"/>
    </row>
    <row r="8" spans="1:14" x14ac:dyDescent="0.2">
      <c r="A8">
        <v>1.478</v>
      </c>
      <c r="B8">
        <v>1.4239999999999999</v>
      </c>
      <c r="C8">
        <v>4.8000000000000001E-2</v>
      </c>
      <c r="D8">
        <v>4.3999999999999997E-2</v>
      </c>
      <c r="E8">
        <v>0.44800000000000001</v>
      </c>
      <c r="F8">
        <v>0.442</v>
      </c>
      <c r="G8">
        <v>0.73099999999999998</v>
      </c>
      <c r="H8">
        <v>0.70799999999999996</v>
      </c>
      <c r="I8">
        <v>0.80100000000000005</v>
      </c>
      <c r="J8">
        <v>0.755</v>
      </c>
      <c r="K8"/>
    </row>
    <row r="9" spans="1:14" x14ac:dyDescent="0.2">
      <c r="A9" s="2" t="s">
        <v>4</v>
      </c>
      <c r="B9"/>
      <c r="C9"/>
      <c r="D9"/>
      <c r="E9"/>
      <c r="F9"/>
      <c r="G9"/>
      <c r="H9"/>
      <c r="I9"/>
      <c r="J9"/>
      <c r="K9"/>
    </row>
    <row r="10" spans="1:14" x14ac:dyDescent="0.2">
      <c r="A10">
        <v>1.345</v>
      </c>
      <c r="B10">
        <v>1.361</v>
      </c>
      <c r="C10">
        <v>0.04</v>
      </c>
      <c r="D10">
        <v>3.9E-2</v>
      </c>
      <c r="E10">
        <v>0.16500000000000001</v>
      </c>
      <c r="F10">
        <v>0.16700000000000001</v>
      </c>
      <c r="G10">
        <v>0.28499999999999998</v>
      </c>
      <c r="H10">
        <v>0.28999999999999998</v>
      </c>
      <c r="I10">
        <v>0.35299999999999998</v>
      </c>
      <c r="J10">
        <v>0.34799999999999998</v>
      </c>
      <c r="K10"/>
    </row>
    <row r="11" spans="1:14" x14ac:dyDescent="0.2">
      <c r="A11">
        <v>1.371</v>
      </c>
      <c r="B11">
        <v>1.3220000000000001</v>
      </c>
      <c r="C11">
        <v>3.9E-2</v>
      </c>
      <c r="D11">
        <v>3.9E-2</v>
      </c>
      <c r="E11">
        <v>0.16500000000000001</v>
      </c>
      <c r="F11">
        <v>0.16700000000000001</v>
      </c>
      <c r="G11">
        <v>0.27700000000000002</v>
      </c>
      <c r="H11">
        <v>0.28799999999999998</v>
      </c>
      <c r="I11">
        <v>0.34799999999999998</v>
      </c>
      <c r="J11">
        <v>0.374</v>
      </c>
      <c r="K11"/>
    </row>
    <row r="12" spans="1:14" x14ac:dyDescent="0.2">
      <c r="A12" s="2" t="s">
        <v>5</v>
      </c>
      <c r="B12"/>
      <c r="C12"/>
      <c r="D12"/>
      <c r="E12"/>
      <c r="F12"/>
      <c r="G12"/>
      <c r="H12"/>
      <c r="I12"/>
      <c r="J12"/>
      <c r="K12"/>
    </row>
    <row r="13" spans="1:14" x14ac:dyDescent="0.2">
      <c r="A13">
        <v>1.345</v>
      </c>
      <c r="B13">
        <v>1.361</v>
      </c>
      <c r="C13">
        <v>0.04</v>
      </c>
      <c r="D13">
        <v>3.9E-2</v>
      </c>
      <c r="E13">
        <v>0.439</v>
      </c>
      <c r="F13">
        <v>0.46300000000000002</v>
      </c>
      <c r="G13">
        <v>0.67800000000000005</v>
      </c>
      <c r="H13">
        <v>0.754</v>
      </c>
      <c r="I13">
        <v>0.74299999999999999</v>
      </c>
      <c r="J13">
        <v>0.75700000000000001</v>
      </c>
      <c r="K13"/>
    </row>
    <row r="14" spans="1:14" x14ac:dyDescent="0.2">
      <c r="A14">
        <v>1.371</v>
      </c>
      <c r="B14">
        <v>1.3220000000000001</v>
      </c>
      <c r="C14">
        <v>3.9E-2</v>
      </c>
      <c r="D14">
        <v>3.9E-2</v>
      </c>
      <c r="E14">
        <v>0.433</v>
      </c>
      <c r="F14">
        <v>0.46400000000000002</v>
      </c>
      <c r="G14">
        <v>0.68200000000000005</v>
      </c>
      <c r="H14">
        <v>0.69199999999999995</v>
      </c>
      <c r="I14">
        <v>0.75</v>
      </c>
      <c r="J14">
        <v>0.81699999999999995</v>
      </c>
      <c r="K14"/>
    </row>
    <row r="15" spans="1:14" x14ac:dyDescent="0.2">
      <c r="E15"/>
      <c r="H15"/>
    </row>
    <row r="18" spans="1:10" x14ac:dyDescent="0.2">
      <c r="A18" s="2" t="s">
        <v>2</v>
      </c>
    </row>
    <row r="19" spans="1:10" x14ac:dyDescent="0.2">
      <c r="A19" s="3" t="str">
        <f>"-BLANK"</f>
        <v>-BLANK</v>
      </c>
      <c r="B19" s="3" t="s">
        <v>6</v>
      </c>
      <c r="C19" s="3">
        <f>+AVERAGE(C4:D5)</f>
        <v>4.7750000000000001E-2</v>
      </c>
    </row>
    <row r="20" spans="1:10" x14ac:dyDescent="0.2">
      <c r="A20" s="3">
        <f t="shared" ref="A20:I21" si="0">+A4-$C$19</f>
        <v>1.37025</v>
      </c>
      <c r="B20" s="3">
        <f t="shared" si="0"/>
        <v>1.3432500000000001</v>
      </c>
      <c r="C20" s="3">
        <f t="shared" si="0"/>
        <v>2.250000000000002E-3</v>
      </c>
      <c r="D20" s="3">
        <f t="shared" si="0"/>
        <v>1.2500000000000011E-3</v>
      </c>
      <c r="E20" s="3">
        <f t="shared" si="0"/>
        <v>0.10525</v>
      </c>
      <c r="F20" s="3">
        <f t="shared" si="0"/>
        <v>0.12924999999999998</v>
      </c>
      <c r="G20" s="3">
        <f t="shared" si="0"/>
        <v>0.22725000000000001</v>
      </c>
      <c r="H20" s="3">
        <f t="shared" si="0"/>
        <v>0.22425</v>
      </c>
      <c r="I20" s="3">
        <f t="shared" si="0"/>
        <v>0.29724999999999996</v>
      </c>
      <c r="J20" s="3">
        <f>+J4-$C$19</f>
        <v>0.28225</v>
      </c>
    </row>
    <row r="21" spans="1:10" x14ac:dyDescent="0.2">
      <c r="A21" s="3">
        <f t="shared" si="0"/>
        <v>1.43025</v>
      </c>
      <c r="B21" s="3">
        <f t="shared" si="0"/>
        <v>1.37625</v>
      </c>
      <c r="C21" s="3">
        <f t="shared" si="0"/>
        <v>2.5000000000000022E-4</v>
      </c>
      <c r="D21" s="3">
        <f t="shared" si="0"/>
        <v>-3.7500000000000033E-3</v>
      </c>
      <c r="E21" s="3">
        <f t="shared" si="0"/>
        <v>0.10425</v>
      </c>
      <c r="F21" s="3">
        <f t="shared" si="0"/>
        <v>0.12524999999999997</v>
      </c>
      <c r="G21" s="3">
        <f t="shared" si="0"/>
        <v>0.19824999999999998</v>
      </c>
      <c r="H21" s="3">
        <f t="shared" si="0"/>
        <v>0.19624999999999998</v>
      </c>
      <c r="I21" s="3">
        <f t="shared" si="0"/>
        <v>0.28625</v>
      </c>
      <c r="J21" s="3">
        <f>+J5-$C$19</f>
        <v>0.29125000000000001</v>
      </c>
    </row>
    <row r="22" spans="1:10" x14ac:dyDescent="0.2">
      <c r="A22" s="2" t="s">
        <v>3</v>
      </c>
    </row>
    <row r="23" spans="1:10" x14ac:dyDescent="0.2">
      <c r="A23" s="3" t="str">
        <f>"-BLANK"</f>
        <v>-BLANK</v>
      </c>
      <c r="B23" s="3" t="s">
        <v>6</v>
      </c>
      <c r="C23" s="3">
        <f>+AVERAGE(C7:D8)</f>
        <v>4.7750000000000001E-2</v>
      </c>
    </row>
    <row r="24" spans="1:10" x14ac:dyDescent="0.2">
      <c r="A24" s="3">
        <f t="shared" ref="A24:I25" si="1">+A7-$C$23</f>
        <v>1.37025</v>
      </c>
      <c r="B24" s="3">
        <f t="shared" si="1"/>
        <v>1.3432500000000001</v>
      </c>
      <c r="C24" s="3">
        <f t="shared" si="1"/>
        <v>2.250000000000002E-3</v>
      </c>
      <c r="D24" s="3">
        <f t="shared" si="1"/>
        <v>1.2500000000000011E-3</v>
      </c>
      <c r="E24" s="3">
        <f t="shared" si="1"/>
        <v>0.38224999999999998</v>
      </c>
      <c r="F24" s="3">
        <f t="shared" si="1"/>
        <v>0.39224999999999999</v>
      </c>
      <c r="G24" s="3">
        <f t="shared" si="1"/>
        <v>0.66625000000000001</v>
      </c>
      <c r="H24" s="3">
        <f t="shared" si="1"/>
        <v>0.67325000000000002</v>
      </c>
      <c r="I24" s="3">
        <f t="shared" si="1"/>
        <v>0.81025000000000003</v>
      </c>
      <c r="J24" s="3">
        <f>+J7-$C$23</f>
        <v>0.70725000000000005</v>
      </c>
    </row>
    <row r="25" spans="1:10" x14ac:dyDescent="0.2">
      <c r="A25" s="3">
        <f t="shared" si="1"/>
        <v>1.43025</v>
      </c>
      <c r="B25" s="3">
        <f t="shared" si="1"/>
        <v>1.37625</v>
      </c>
      <c r="C25" s="3">
        <f t="shared" si="1"/>
        <v>2.5000000000000022E-4</v>
      </c>
      <c r="D25" s="3">
        <f t="shared" si="1"/>
        <v>-3.7500000000000033E-3</v>
      </c>
      <c r="E25" s="3">
        <f t="shared" si="1"/>
        <v>0.40024999999999999</v>
      </c>
      <c r="F25" s="3">
        <f t="shared" si="1"/>
        <v>0.39424999999999999</v>
      </c>
      <c r="G25" s="3">
        <f t="shared" si="1"/>
        <v>0.68325000000000002</v>
      </c>
      <c r="H25" s="3">
        <f t="shared" si="1"/>
        <v>0.66025</v>
      </c>
      <c r="I25" s="3">
        <f t="shared" si="1"/>
        <v>0.75325000000000009</v>
      </c>
      <c r="J25" s="3">
        <f>+J8-$C$23</f>
        <v>0.70725000000000005</v>
      </c>
    </row>
    <row r="26" spans="1:10" x14ac:dyDescent="0.2">
      <c r="A26" s="2" t="s">
        <v>4</v>
      </c>
    </row>
    <row r="27" spans="1:10" x14ac:dyDescent="0.2">
      <c r="A27" s="3" t="str">
        <f>"-BLANK"</f>
        <v>-BLANK</v>
      </c>
      <c r="B27" s="3" t="s">
        <v>6</v>
      </c>
      <c r="C27" s="3">
        <f>+AVERAGE(C10:D11)</f>
        <v>3.925E-2</v>
      </c>
    </row>
    <row r="28" spans="1:10" x14ac:dyDescent="0.2">
      <c r="A28" s="3">
        <f t="shared" ref="A28:I29" si="2">+A10-$C$27</f>
        <v>1.30575</v>
      </c>
      <c r="B28" s="3">
        <f t="shared" si="2"/>
        <v>1.32175</v>
      </c>
      <c r="C28" s="3">
        <f t="shared" si="2"/>
        <v>7.5000000000000067E-4</v>
      </c>
      <c r="D28" s="3">
        <f t="shared" si="2"/>
        <v>-2.5000000000000022E-4</v>
      </c>
      <c r="E28" s="3">
        <f t="shared" si="2"/>
        <v>0.12575</v>
      </c>
      <c r="F28" s="4">
        <f t="shared" si="2"/>
        <v>0.12775</v>
      </c>
      <c r="G28" s="3">
        <f t="shared" si="2"/>
        <v>0.24574999999999997</v>
      </c>
      <c r="H28" s="3">
        <f t="shared" si="2"/>
        <v>0.25074999999999997</v>
      </c>
      <c r="I28" s="3">
        <f t="shared" si="2"/>
        <v>0.31374999999999997</v>
      </c>
      <c r="J28" s="3">
        <f>+J10-$C$27</f>
        <v>0.30874999999999997</v>
      </c>
    </row>
    <row r="29" spans="1:10" x14ac:dyDescent="0.2">
      <c r="A29" s="3">
        <f t="shared" si="2"/>
        <v>1.33175</v>
      </c>
      <c r="B29" s="3">
        <f t="shared" si="2"/>
        <v>1.2827500000000001</v>
      </c>
      <c r="C29" s="3">
        <f t="shared" si="2"/>
        <v>-2.5000000000000022E-4</v>
      </c>
      <c r="D29" s="3">
        <f t="shared" si="2"/>
        <v>-2.5000000000000022E-4</v>
      </c>
      <c r="E29" s="3">
        <f t="shared" si="2"/>
        <v>0.12575</v>
      </c>
      <c r="F29" s="4">
        <f t="shared" si="2"/>
        <v>0.12775</v>
      </c>
      <c r="G29" s="3">
        <f t="shared" si="2"/>
        <v>0.23775000000000002</v>
      </c>
      <c r="H29" s="3">
        <f t="shared" si="2"/>
        <v>0.24874999999999997</v>
      </c>
      <c r="I29" s="3">
        <f t="shared" si="2"/>
        <v>0.30874999999999997</v>
      </c>
      <c r="J29" s="3">
        <f>+J11-$C$27</f>
        <v>0.33474999999999999</v>
      </c>
    </row>
    <row r="30" spans="1:10" x14ac:dyDescent="0.2">
      <c r="A30" s="2" t="s">
        <v>5</v>
      </c>
    </row>
    <row r="31" spans="1:10" x14ac:dyDescent="0.2">
      <c r="A31" s="3" t="str">
        <f>"-BLANK"</f>
        <v>-BLANK</v>
      </c>
      <c r="B31" s="3" t="s">
        <v>6</v>
      </c>
      <c r="C31" s="3">
        <f>+AVERAGE(C13:D14)</f>
        <v>3.925E-2</v>
      </c>
    </row>
    <row r="32" spans="1:10" x14ac:dyDescent="0.2">
      <c r="A32" s="3">
        <f>+A13-$C$31</f>
        <v>1.30575</v>
      </c>
      <c r="B32" s="3">
        <f t="shared" ref="B32:I32" si="3">+B13-$C$31</f>
        <v>1.32175</v>
      </c>
      <c r="C32" s="3">
        <f t="shared" si="3"/>
        <v>7.5000000000000067E-4</v>
      </c>
      <c r="D32" s="3">
        <f t="shared" si="3"/>
        <v>-2.5000000000000022E-4</v>
      </c>
      <c r="E32" s="3">
        <f t="shared" si="3"/>
        <v>0.39974999999999999</v>
      </c>
      <c r="F32" s="3">
        <f t="shared" si="3"/>
        <v>0.42375000000000002</v>
      </c>
      <c r="G32" s="3">
        <f t="shared" si="3"/>
        <v>0.63875000000000004</v>
      </c>
      <c r="H32" s="3">
        <f t="shared" si="3"/>
        <v>0.71475</v>
      </c>
      <c r="I32" s="3">
        <f t="shared" si="3"/>
        <v>0.70374999999999999</v>
      </c>
      <c r="J32" s="3">
        <f>+J13-$C$31</f>
        <v>0.71775</v>
      </c>
    </row>
    <row r="33" spans="1:10" x14ac:dyDescent="0.2">
      <c r="A33" s="3">
        <f t="shared" ref="A33:I33" si="4">+A14-$C$31</f>
        <v>1.33175</v>
      </c>
      <c r="B33" s="3">
        <f t="shared" si="4"/>
        <v>1.2827500000000001</v>
      </c>
      <c r="C33" s="3">
        <f t="shared" si="4"/>
        <v>-2.5000000000000022E-4</v>
      </c>
      <c r="D33" s="3">
        <f t="shared" si="4"/>
        <v>-2.5000000000000022E-4</v>
      </c>
      <c r="E33" s="3">
        <f t="shared" si="4"/>
        <v>0.39374999999999999</v>
      </c>
      <c r="F33" s="3">
        <f t="shared" si="4"/>
        <v>0.42475000000000002</v>
      </c>
      <c r="G33" s="3">
        <f t="shared" si="4"/>
        <v>0.64275000000000004</v>
      </c>
      <c r="H33" s="3">
        <f t="shared" si="4"/>
        <v>0.65274999999999994</v>
      </c>
      <c r="I33" s="3">
        <f t="shared" si="4"/>
        <v>0.71074999999999999</v>
      </c>
      <c r="J33" s="3">
        <f>+J14-$C$31</f>
        <v>0.77774999999999994</v>
      </c>
    </row>
    <row r="34" spans="1:10" x14ac:dyDescent="0.2">
      <c r="A34" s="5"/>
    </row>
    <row r="36" spans="1:10" x14ac:dyDescent="0.2">
      <c r="A36" s="2" t="s">
        <v>2</v>
      </c>
    </row>
    <row r="37" spans="1:10" x14ac:dyDescent="0.2">
      <c r="A37" s="3" t="str">
        <f>"100% of tot"</f>
        <v>100% of tot</v>
      </c>
      <c r="B37" s="3" t="s">
        <v>7</v>
      </c>
      <c r="C37" s="3">
        <f>+AVERAGE(A20:B21)</f>
        <v>1.38</v>
      </c>
    </row>
    <row r="38" spans="1:10" x14ac:dyDescent="0.2">
      <c r="A38" s="3">
        <f>+(A20/$C$37)*100</f>
        <v>99.293478260869577</v>
      </c>
      <c r="B38" s="3">
        <f t="shared" ref="B38:I38" si="5">+(B20/$C$37)*100</f>
        <v>97.33695652173914</v>
      </c>
      <c r="C38" s="3">
        <f t="shared" si="5"/>
        <v>0.16304347826086973</v>
      </c>
      <c r="D38" s="3">
        <f t="shared" si="5"/>
        <v>9.0579710144927619E-2</v>
      </c>
      <c r="E38" s="3">
        <f t="shared" si="5"/>
        <v>7.6268115942028993</v>
      </c>
      <c r="F38" s="3">
        <f t="shared" si="5"/>
        <v>9.365942028985506</v>
      </c>
      <c r="G38" s="3">
        <f t="shared" si="5"/>
        <v>16.467391304347828</v>
      </c>
      <c r="H38" s="3">
        <f t="shared" si="5"/>
        <v>16.25</v>
      </c>
      <c r="I38" s="3">
        <f t="shared" si="5"/>
        <v>21.539855072463769</v>
      </c>
      <c r="J38" s="3">
        <f>+(J20/$C$37)*100</f>
        <v>20.452898550724637</v>
      </c>
    </row>
    <row r="39" spans="1:10" x14ac:dyDescent="0.2">
      <c r="A39" s="3">
        <f t="shared" ref="A39:I39" si="6">+(A21/$C$37)*100</f>
        <v>103.64130434782611</v>
      </c>
      <c r="B39" s="3">
        <f t="shared" si="6"/>
        <v>99.728260869565219</v>
      </c>
      <c r="C39" s="3">
        <f t="shared" si="6"/>
        <v>1.8115942028985525E-2</v>
      </c>
      <c r="D39" s="3">
        <f t="shared" si="6"/>
        <v>-0.27173913043478287</v>
      </c>
      <c r="E39" s="3">
        <f t="shared" si="6"/>
        <v>7.554347826086957</v>
      </c>
      <c r="F39" s="3">
        <f t="shared" si="6"/>
        <v>9.0760869565217384</v>
      </c>
      <c r="G39" s="3">
        <f t="shared" si="6"/>
        <v>14.365942028985506</v>
      </c>
      <c r="H39" s="3">
        <f t="shared" si="6"/>
        <v>14.221014492753623</v>
      </c>
      <c r="I39" s="3">
        <f t="shared" si="6"/>
        <v>20.74275362318841</v>
      </c>
      <c r="J39" s="3">
        <f>+(J21/$C$37)*100</f>
        <v>21.105072463768117</v>
      </c>
    </row>
    <row r="40" spans="1:10" x14ac:dyDescent="0.2">
      <c r="A40" s="2" t="s">
        <v>3</v>
      </c>
    </row>
    <row r="41" spans="1:10" x14ac:dyDescent="0.2">
      <c r="A41" s="3" t="str">
        <f>"100% of tot"</f>
        <v>100% of tot</v>
      </c>
      <c r="B41" s="3" t="s">
        <v>7</v>
      </c>
      <c r="C41" s="3">
        <f>+AVERAGE(A24:B25)</f>
        <v>1.38</v>
      </c>
    </row>
    <row r="42" spans="1:10" x14ac:dyDescent="0.2">
      <c r="A42" s="3">
        <f>+(A24/$C$41)*100</f>
        <v>99.293478260869577</v>
      </c>
      <c r="B42" s="3">
        <f t="shared" ref="B42:I42" si="7">+(B24/$C$41)*100</f>
        <v>97.33695652173914</v>
      </c>
      <c r="C42" s="3">
        <f t="shared" si="7"/>
        <v>0.16304347826086973</v>
      </c>
      <c r="D42" s="3">
        <f t="shared" si="7"/>
        <v>9.0579710144927619E-2</v>
      </c>
      <c r="E42" s="3">
        <f t="shared" si="7"/>
        <v>27.699275362318843</v>
      </c>
      <c r="F42" s="3">
        <f t="shared" si="7"/>
        <v>28.423913043478262</v>
      </c>
      <c r="G42" s="3">
        <f t="shared" si="7"/>
        <v>48.278985507246382</v>
      </c>
      <c r="H42" s="3">
        <f t="shared" si="7"/>
        <v>48.786231884057976</v>
      </c>
      <c r="I42" s="3">
        <f t="shared" si="7"/>
        <v>58.713768115942031</v>
      </c>
      <c r="J42" s="3">
        <f>+(J24/$C$41)*100</f>
        <v>51.250000000000007</v>
      </c>
    </row>
    <row r="43" spans="1:10" x14ac:dyDescent="0.2">
      <c r="A43" s="3">
        <f t="shared" ref="A43:I43" si="8">+(A25/$C$41)*100</f>
        <v>103.64130434782611</v>
      </c>
      <c r="B43" s="3">
        <f t="shared" si="8"/>
        <v>99.728260869565219</v>
      </c>
      <c r="C43" s="3">
        <f t="shared" si="8"/>
        <v>1.8115942028985525E-2</v>
      </c>
      <c r="D43" s="3">
        <f t="shared" si="8"/>
        <v>-0.27173913043478287</v>
      </c>
      <c r="E43" s="3">
        <f t="shared" si="8"/>
        <v>29.003623188405797</v>
      </c>
      <c r="F43" s="3">
        <f t="shared" si="8"/>
        <v>28.568840579710148</v>
      </c>
      <c r="G43" s="3">
        <f t="shared" si="8"/>
        <v>49.510869565217398</v>
      </c>
      <c r="H43" s="3">
        <f t="shared" si="8"/>
        <v>47.844202898550733</v>
      </c>
      <c r="I43" s="3">
        <f t="shared" si="8"/>
        <v>54.583333333333343</v>
      </c>
      <c r="J43" s="3">
        <f>+(J25/$C$41)*100</f>
        <v>51.250000000000007</v>
      </c>
    </row>
    <row r="44" spans="1:10" x14ac:dyDescent="0.2">
      <c r="A44" s="2" t="s">
        <v>4</v>
      </c>
    </row>
    <row r="45" spans="1:10" x14ac:dyDescent="0.2">
      <c r="A45" s="3" t="str">
        <f>"100% of tot"</f>
        <v>100% of tot</v>
      </c>
      <c r="B45" s="3" t="s">
        <v>7</v>
      </c>
      <c r="C45" s="3">
        <f>+AVERAGE(A28:B29)</f>
        <v>1.3105</v>
      </c>
    </row>
    <row r="46" spans="1:10" x14ac:dyDescent="0.2">
      <c r="A46" s="3">
        <f>+(A28/$C$45)*100</f>
        <v>99.637542922548633</v>
      </c>
      <c r="B46" s="3">
        <f t="shared" ref="B46:I46" si="9">+(B28/$C$45)*100</f>
        <v>100.8584509729111</v>
      </c>
      <c r="C46" s="3">
        <f t="shared" si="9"/>
        <v>5.7230064860740226E-2</v>
      </c>
      <c r="D46" s="3">
        <f t="shared" si="9"/>
        <v>-1.9076688286913408E-2</v>
      </c>
      <c r="E46" s="3">
        <f t="shared" si="9"/>
        <v>9.5955742083174371</v>
      </c>
      <c r="F46" s="3">
        <f t="shared" si="9"/>
        <v>9.7481877146127438</v>
      </c>
      <c r="G46" s="3">
        <f t="shared" si="9"/>
        <v>18.752384586035863</v>
      </c>
      <c r="H46" s="3">
        <f t="shared" si="9"/>
        <v>19.133918351774128</v>
      </c>
      <c r="I46" s="3">
        <f t="shared" si="9"/>
        <v>23.941243800076304</v>
      </c>
      <c r="J46" s="3">
        <f>+(J28/$C$45)*100</f>
        <v>23.559710034338035</v>
      </c>
    </row>
    <row r="47" spans="1:10" x14ac:dyDescent="0.2">
      <c r="A47" s="3">
        <f t="shared" ref="A47:I47" si="10">+(A29/$C$45)*100</f>
        <v>101.62151850438764</v>
      </c>
      <c r="B47" s="3">
        <f t="shared" si="10"/>
        <v>97.882487600152629</v>
      </c>
      <c r="C47" s="3">
        <f t="shared" si="10"/>
        <v>-1.9076688286913408E-2</v>
      </c>
      <c r="D47" s="3">
        <f t="shared" si="10"/>
        <v>-1.9076688286913408E-2</v>
      </c>
      <c r="E47" s="3">
        <f t="shared" si="10"/>
        <v>9.5955742083174371</v>
      </c>
      <c r="F47" s="3">
        <f t="shared" si="10"/>
        <v>9.7481877146127438</v>
      </c>
      <c r="G47" s="3">
        <f t="shared" si="10"/>
        <v>18.14193056085464</v>
      </c>
      <c r="H47" s="3">
        <f t="shared" si="10"/>
        <v>18.981304845478821</v>
      </c>
      <c r="I47" s="3">
        <f t="shared" si="10"/>
        <v>23.559710034338035</v>
      </c>
      <c r="J47" s="3">
        <f>+(J29/$C$45)*100</f>
        <v>25.543685616177029</v>
      </c>
    </row>
    <row r="48" spans="1:10" x14ac:dyDescent="0.2">
      <c r="A48" s="2" t="s">
        <v>5</v>
      </c>
    </row>
    <row r="49" spans="1:10" x14ac:dyDescent="0.2">
      <c r="A49" s="3" t="str">
        <f>"100% of tot"</f>
        <v>100% of tot</v>
      </c>
      <c r="B49" s="3" t="s">
        <v>7</v>
      </c>
      <c r="C49" s="3">
        <f>+AVERAGE(A32:B33)</f>
        <v>1.3105</v>
      </c>
    </row>
    <row r="50" spans="1:10" x14ac:dyDescent="0.2">
      <c r="A50" s="3">
        <f>+(A32/$C$45)*100</f>
        <v>99.637542922548633</v>
      </c>
      <c r="B50" s="3">
        <f t="shared" ref="B50:I50" si="11">+(B32/$C$45)*100</f>
        <v>100.8584509729111</v>
      </c>
      <c r="C50" s="3">
        <f>+(C32/$C$45)*100</f>
        <v>5.7230064860740226E-2</v>
      </c>
      <c r="D50" s="3">
        <f t="shared" si="11"/>
        <v>-1.9076688286913408E-2</v>
      </c>
      <c r="E50" s="3">
        <f t="shared" si="11"/>
        <v>30.503624570774512</v>
      </c>
      <c r="F50" s="3">
        <f t="shared" si="11"/>
        <v>32.3349866463182</v>
      </c>
      <c r="G50" s="3">
        <f t="shared" si="11"/>
        <v>48.740938573063715</v>
      </c>
      <c r="H50" s="3">
        <f t="shared" si="11"/>
        <v>54.540251812285391</v>
      </c>
      <c r="I50" s="3">
        <f t="shared" si="11"/>
        <v>53.700877527661191</v>
      </c>
      <c r="J50" s="3">
        <f>+(J32/$C$45)*100</f>
        <v>54.769172071728342</v>
      </c>
    </row>
    <row r="51" spans="1:10" x14ac:dyDescent="0.2">
      <c r="A51" s="3">
        <f t="shared" ref="A51:I51" si="12">+(A33/$C$45)*100</f>
        <v>101.62151850438764</v>
      </c>
      <c r="B51" s="3">
        <f t="shared" si="12"/>
        <v>97.882487600152629</v>
      </c>
      <c r="C51" s="3">
        <f t="shared" si="12"/>
        <v>-1.9076688286913408E-2</v>
      </c>
      <c r="D51" s="3">
        <f t="shared" si="12"/>
        <v>-1.9076688286913408E-2</v>
      </c>
      <c r="E51" s="3">
        <f t="shared" si="12"/>
        <v>30.045784051888592</v>
      </c>
      <c r="F51" s="3">
        <f t="shared" si="12"/>
        <v>32.411293399465855</v>
      </c>
      <c r="G51" s="3">
        <f t="shared" si="12"/>
        <v>49.046165585654336</v>
      </c>
      <c r="H51" s="3">
        <f t="shared" si="12"/>
        <v>49.809233117130866</v>
      </c>
      <c r="I51" s="3">
        <f t="shared" si="12"/>
        <v>54.235024799694777</v>
      </c>
      <c r="J51" s="3">
        <f>+(J33/$C$45)*100</f>
        <v>59.347577260587556</v>
      </c>
    </row>
    <row r="54" spans="1:10" x14ac:dyDescent="0.2">
      <c r="A54" s="5" t="s">
        <v>8</v>
      </c>
      <c r="B54" s="5"/>
      <c r="C54" s="5" t="s">
        <v>9</v>
      </c>
      <c r="D54" s="5"/>
      <c r="E54" s="5" t="s">
        <v>10</v>
      </c>
      <c r="F54" s="5"/>
      <c r="G54" s="5" t="s">
        <v>11</v>
      </c>
      <c r="I54" s="5" t="s">
        <v>12</v>
      </c>
      <c r="J54" s="5"/>
    </row>
    <row r="55" spans="1:10" x14ac:dyDescent="0.2">
      <c r="A55" s="2" t="s">
        <v>2</v>
      </c>
    </row>
    <row r="56" spans="1:10" x14ac:dyDescent="0.2">
      <c r="A56" s="3" t="s">
        <v>13</v>
      </c>
    </row>
    <row r="57" spans="1:10" x14ac:dyDescent="0.2">
      <c r="A57" s="3">
        <f>+(AVERAGE(A38:B39))</f>
        <v>100</v>
      </c>
      <c r="C57" s="3">
        <f>+(AVERAGE(C38:D39))</f>
        <v>0</v>
      </c>
      <c r="E57" s="3">
        <f>+(AVERAGE(E38:F39))</f>
        <v>8.4057971014492754</v>
      </c>
      <c r="G57" s="3">
        <f>+(AVERAGE(G38:H39))</f>
        <v>15.32608695652174</v>
      </c>
      <c r="I57" s="3">
        <f>+(AVERAGE(I38:J39))</f>
        <v>20.960144927536234</v>
      </c>
    </row>
    <row r="58" spans="1:10" x14ac:dyDescent="0.2">
      <c r="A58" s="3">
        <f>STDEV(A38:B39)/SQRT(COUNT(A38:B39))</f>
        <v>1.3204769669668086</v>
      </c>
      <c r="C58" s="3">
        <f>STDEV(C38:D39)/SQRT(COUNT(C38:D39))</f>
        <v>9.5288247814369051E-2</v>
      </c>
      <c r="E58" s="3">
        <f>STDEV(E38:F39)/SQRT(COUNT(E38:F39))</f>
        <v>0.47460080249102754</v>
      </c>
      <c r="G58" s="3">
        <f>STDEV(G38:H39)/SQRT(COUNT(G38:H39))</f>
        <v>0.59855759666663721</v>
      </c>
      <c r="I58" s="3">
        <f>STDEV(I38:J39)/SQRT(COUNT(I38:J39))</f>
        <v>0.23480944559448788</v>
      </c>
    </row>
    <row r="59" spans="1:10" x14ac:dyDescent="0.2">
      <c r="A59" s="2" t="s">
        <v>3</v>
      </c>
    </row>
    <row r="60" spans="1:10" x14ac:dyDescent="0.2">
      <c r="A60" s="3" t="s">
        <v>13</v>
      </c>
    </row>
    <row r="61" spans="1:10" x14ac:dyDescent="0.2">
      <c r="A61" s="3">
        <f>+(AVERAGE(A42:B43))</f>
        <v>100</v>
      </c>
      <c r="C61" s="3">
        <f>+(AVERAGE(C42:D43))</f>
        <v>0</v>
      </c>
      <c r="E61" s="3">
        <f>+(AVERAGE(E42:F43))</f>
        <v>28.423913043478265</v>
      </c>
      <c r="G61" s="3">
        <f>+(AVERAGE(G42:H43))</f>
        <v>48.605072463768124</v>
      </c>
      <c r="I61" s="3">
        <f>+(AVERAGE(I42:J43))</f>
        <v>53.949275362318843</v>
      </c>
    </row>
    <row r="62" spans="1:10" x14ac:dyDescent="0.2">
      <c r="A62" s="3">
        <f>STDEV(A42:B43)/SQRT(COUNT(A42:B43))</f>
        <v>1.3204769669668086</v>
      </c>
      <c r="C62" s="3">
        <f>STDEV(C42:D43)/SQRT(COUNT(C42:D43))</f>
        <v>9.5288247814369051E-2</v>
      </c>
      <c r="E62" s="3">
        <f>STDEV(E42:F43)/SQRT(COUNT(E42:F43))</f>
        <v>0.27113459324448796</v>
      </c>
      <c r="G62" s="3">
        <f>STDEV(G42:H43)/SQRT(COUNT(G42:H43))</f>
        <v>0.35806683769018299</v>
      </c>
      <c r="I62" s="3">
        <f>STDEV(I42:J43)/SQRT(COUNT(I42:J43))</f>
        <v>1.7718774335239693</v>
      </c>
    </row>
    <row r="63" spans="1:10" x14ac:dyDescent="0.2">
      <c r="A63" s="2" t="s">
        <v>4</v>
      </c>
    </row>
    <row r="64" spans="1:10" x14ac:dyDescent="0.2">
      <c r="A64" s="3" t="s">
        <v>13</v>
      </c>
    </row>
    <row r="65" spans="1:10" x14ac:dyDescent="0.2">
      <c r="A65" s="3">
        <f>+(AVERAGE(A46:B47))</f>
        <v>99.999999999999986</v>
      </c>
      <c r="C65" s="3">
        <f>+(AVERAGE(C46:D47))</f>
        <v>0</v>
      </c>
      <c r="E65" s="3">
        <f>+(AVERAGE(E46:F47))</f>
        <v>9.6718809614650905</v>
      </c>
      <c r="G65" s="3">
        <f>+(AVERAGE(G46:H47))</f>
        <v>18.752384586035863</v>
      </c>
      <c r="I65" s="3">
        <f>+(AVERAGE(I46:J47))</f>
        <v>24.15108737123235</v>
      </c>
    </row>
    <row r="66" spans="1:10" x14ac:dyDescent="0.2">
      <c r="A66" s="3">
        <f>STDEV(A46:B47)/SQRT(COUNT(A46:B47))</f>
        <v>0.81555166551367209</v>
      </c>
      <c r="C66" s="3">
        <f>STDEV(C46:D47)/SQRT(COUNT(C46:D47))</f>
        <v>1.9076688286913408E-2</v>
      </c>
      <c r="E66" s="3">
        <f>STDEV(E46:F47)/SQRT(COUNT(E46:F47))</f>
        <v>4.4055724470783979E-2</v>
      </c>
      <c r="G66" s="3">
        <f>STDEV(G46:H47)/SQRT(COUNT(G46:H47))</f>
        <v>0.21806471066364105</v>
      </c>
      <c r="I66" s="3">
        <f>STDEV(I46:J47)/SQRT(COUNT(I46:J47))</f>
        <v>0.47282999987336422</v>
      </c>
    </row>
    <row r="67" spans="1:10" x14ac:dyDescent="0.2">
      <c r="A67" s="2" t="s">
        <v>5</v>
      </c>
    </row>
    <row r="68" spans="1:10" x14ac:dyDescent="0.2">
      <c r="A68" s="3" t="s">
        <v>13</v>
      </c>
    </row>
    <row r="69" spans="1:10" x14ac:dyDescent="0.2">
      <c r="A69" s="3">
        <f>+(AVERAGE(A50:B51))</f>
        <v>99.999999999999986</v>
      </c>
      <c r="C69" s="3">
        <f>+(AVERAGE(C50:D51))</f>
        <v>0</v>
      </c>
      <c r="E69" s="3">
        <f>+(AVERAGE(E50:F51))</f>
        <v>31.323922167111789</v>
      </c>
      <c r="G69" s="3">
        <f>+(AVERAGE(G50:H51))</f>
        <v>50.534147272033579</v>
      </c>
      <c r="I69" s="3">
        <f>+(AVERAGE(I50:J51))</f>
        <v>55.51316291491797</v>
      </c>
    </row>
    <row r="70" spans="1:10" x14ac:dyDescent="0.2">
      <c r="A70" s="3">
        <f>STDEV(A50:B51)/SQRT(COUNT(A50:B51))</f>
        <v>0.81555166551367209</v>
      </c>
      <c r="C70" s="3">
        <f>STDEV(C50:D51)/SQRT(COUNT(C50:D51))</f>
        <v>1.9076688286913408E-2</v>
      </c>
      <c r="E70" s="3">
        <f>STDEV(E50:F51)/SQRT(COUNT(E50:F51))</f>
        <v>0.61313081571874128</v>
      </c>
      <c r="G70" s="3">
        <f>STDEV(G50:H51)/SQRT(COUNT(G50:H51))</f>
        <v>1.3541313653798417</v>
      </c>
      <c r="I70" s="3">
        <f>STDEV(I50:J51)/SQRT(COUNT(I50:J51))</f>
        <v>1.2966068253804326</v>
      </c>
    </row>
    <row r="73" spans="1:10" x14ac:dyDescent="0.2">
      <c r="A73"/>
      <c r="B73"/>
      <c r="C73"/>
      <c r="D73"/>
      <c r="E73"/>
      <c r="F73"/>
      <c r="G73"/>
      <c r="H73"/>
      <c r="I73"/>
      <c r="J73"/>
    </row>
    <row r="76" spans="1:10" x14ac:dyDescent="0.2">
      <c r="A76" s="5"/>
    </row>
    <row r="77" spans="1:10" x14ac:dyDescent="0.2">
      <c r="A77"/>
      <c r="B77"/>
      <c r="C77"/>
      <c r="D77"/>
      <c r="E77"/>
      <c r="F77"/>
      <c r="G77"/>
      <c r="H77"/>
    </row>
    <row r="78" spans="1:10" x14ac:dyDescent="0.2">
      <c r="A78"/>
      <c r="B78"/>
    </row>
    <row r="79" spans="1:10" x14ac:dyDescent="0.2">
      <c r="A79"/>
      <c r="B79"/>
    </row>
    <row r="80" spans="1:10" x14ac:dyDescent="0.2">
      <c r="A80"/>
      <c r="B80"/>
    </row>
    <row r="109" spans="1:9" x14ac:dyDescent="0.2">
      <c r="F109"/>
      <c r="G109"/>
      <c r="I109"/>
    </row>
    <row r="110" spans="1:9" x14ac:dyDescent="0.2">
      <c r="A110"/>
      <c r="F110"/>
    </row>
    <row r="111" spans="1:9" x14ac:dyDescent="0.2">
      <c r="B111"/>
      <c r="C111"/>
      <c r="F111"/>
    </row>
    <row r="115" spans="1:4" x14ac:dyDescent="0.2">
      <c r="A115"/>
      <c r="B115"/>
      <c r="C115"/>
      <c r="D1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7589-2F73-4C3B-8571-2D95039736B6}">
  <dimension ref="A1:J115"/>
  <sheetViews>
    <sheetView workbookViewId="0">
      <selection sqref="A1:XFD1"/>
    </sheetView>
  </sheetViews>
  <sheetFormatPr baseColWidth="10" defaultColWidth="8.83203125" defaultRowHeight="15" x14ac:dyDescent="0.2"/>
  <sheetData>
    <row r="1" spans="1:10" s="13" customFormat="1" x14ac:dyDescent="0.2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">
      <c r="A2" s="10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">
      <c r="A3" s="10" t="s">
        <v>15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">
      <c r="A4" s="6">
        <v>1.234</v>
      </c>
      <c r="B4" s="6">
        <v>1.079</v>
      </c>
      <c r="C4" s="6">
        <v>5.0999999999999997E-2</v>
      </c>
      <c r="D4" s="6">
        <v>4.8000000000000001E-2</v>
      </c>
      <c r="E4" s="6">
        <v>0.122</v>
      </c>
      <c r="F4" s="6">
        <v>0.18</v>
      </c>
      <c r="G4" s="6">
        <v>0.218</v>
      </c>
      <c r="H4" s="6">
        <v>0.19800000000000001</v>
      </c>
      <c r="I4" s="6">
        <v>0.308</v>
      </c>
      <c r="J4" s="6">
        <v>0.28699999999999998</v>
      </c>
    </row>
    <row r="5" spans="1:10" x14ac:dyDescent="0.2">
      <c r="A5" s="6">
        <v>1.292</v>
      </c>
      <c r="B5" s="6">
        <v>1.093</v>
      </c>
      <c r="C5" s="6">
        <v>4.7E-2</v>
      </c>
      <c r="D5" s="6">
        <v>4.9000000000000002E-2</v>
      </c>
      <c r="E5" s="6">
        <v>0.123</v>
      </c>
      <c r="F5" s="6">
        <v>0.17100000000000001</v>
      </c>
      <c r="G5" s="6">
        <v>0.23</v>
      </c>
      <c r="H5" s="6">
        <v>0.2</v>
      </c>
      <c r="I5" s="6">
        <v>0.311</v>
      </c>
      <c r="J5" s="6">
        <v>0.28199999999999997</v>
      </c>
    </row>
    <row r="6" spans="1:10" x14ac:dyDescent="0.2">
      <c r="A6" s="10" t="s">
        <v>16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6">
        <v>1.234</v>
      </c>
      <c r="B7" s="6">
        <v>1.079</v>
      </c>
      <c r="C7" s="6">
        <v>5.0999999999999997E-2</v>
      </c>
      <c r="D7" s="6">
        <v>4.8000000000000001E-2</v>
      </c>
      <c r="E7" s="6">
        <v>0.159</v>
      </c>
      <c r="F7" s="6">
        <v>0.17199999999999999</v>
      </c>
      <c r="G7" s="6">
        <v>0.22700000000000001</v>
      </c>
      <c r="H7" s="6">
        <v>0.26200000000000001</v>
      </c>
      <c r="I7" s="6">
        <v>0.28899999999999998</v>
      </c>
      <c r="J7" s="6">
        <v>0.26600000000000001</v>
      </c>
    </row>
    <row r="8" spans="1:10" x14ac:dyDescent="0.2">
      <c r="A8" s="6">
        <v>1.292</v>
      </c>
      <c r="B8" s="6">
        <v>1.093</v>
      </c>
      <c r="C8" s="6">
        <v>4.7E-2</v>
      </c>
      <c r="D8" s="6">
        <v>4.9000000000000002E-2</v>
      </c>
      <c r="E8" s="6">
        <v>0.17100000000000001</v>
      </c>
      <c r="F8" s="6">
        <v>0.215</v>
      </c>
      <c r="G8" s="6">
        <v>0.222</v>
      </c>
      <c r="H8" s="6">
        <v>0.27400000000000002</v>
      </c>
      <c r="I8" s="6">
        <v>0.28799999999999998</v>
      </c>
      <c r="J8" s="6">
        <v>0.26500000000000001</v>
      </c>
    </row>
    <row r="9" spans="1:10" x14ac:dyDescent="0.2">
      <c r="A9" s="10" t="s">
        <v>17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">
      <c r="A10" s="6">
        <v>1.19</v>
      </c>
      <c r="B10" s="6">
        <v>1.36</v>
      </c>
      <c r="C10" s="6">
        <v>4.8000000000000001E-2</v>
      </c>
      <c r="D10" s="6">
        <v>4.5999999999999999E-2</v>
      </c>
      <c r="E10" s="6">
        <v>0.151</v>
      </c>
      <c r="F10" s="6">
        <v>0.158</v>
      </c>
      <c r="G10" s="6">
        <v>0.23200000000000001</v>
      </c>
      <c r="H10" s="6">
        <v>0.23799999999999999</v>
      </c>
      <c r="I10" s="6">
        <v>0.28000000000000003</v>
      </c>
      <c r="J10" s="6">
        <v>0.307</v>
      </c>
    </row>
    <row r="11" spans="1:10" x14ac:dyDescent="0.2">
      <c r="A11" s="6">
        <v>1.232</v>
      </c>
      <c r="B11" s="6">
        <v>1.294</v>
      </c>
      <c r="C11" s="6">
        <v>4.4999999999999998E-2</v>
      </c>
      <c r="D11" s="6">
        <v>4.8000000000000001E-2</v>
      </c>
      <c r="E11" s="6">
        <v>0.14299999999999999</v>
      </c>
      <c r="F11" s="6">
        <v>0.16700000000000001</v>
      </c>
      <c r="G11" s="6">
        <v>0.23799999999999999</v>
      </c>
      <c r="H11" s="6">
        <v>0.246</v>
      </c>
      <c r="I11" s="6">
        <v>0.28000000000000003</v>
      </c>
      <c r="J11" s="6">
        <v>0.29299999999999998</v>
      </c>
    </row>
    <row r="12" spans="1:10" x14ac:dyDescent="0.2">
      <c r="A12" s="10" t="s">
        <v>18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6">
        <v>1.19</v>
      </c>
      <c r="B13" s="6">
        <v>1.36</v>
      </c>
      <c r="C13" s="6">
        <v>4.8000000000000001E-2</v>
      </c>
      <c r="D13" s="6">
        <v>4.5999999999999999E-2</v>
      </c>
      <c r="E13" s="6">
        <v>0.182</v>
      </c>
      <c r="F13" s="6">
        <v>0.21199999999999999</v>
      </c>
      <c r="G13" s="6">
        <v>0.22</v>
      </c>
      <c r="H13" s="6">
        <v>0.26800000000000002</v>
      </c>
      <c r="I13" s="6">
        <v>0.219</v>
      </c>
      <c r="J13" s="6">
        <v>0.28599999999999998</v>
      </c>
    </row>
    <row r="14" spans="1:10" x14ac:dyDescent="0.2">
      <c r="A14" s="6">
        <v>1.232</v>
      </c>
      <c r="B14" s="6">
        <v>1.294</v>
      </c>
      <c r="C14" s="6">
        <v>4.4999999999999998E-2</v>
      </c>
      <c r="D14" s="6">
        <v>4.8000000000000001E-2</v>
      </c>
      <c r="E14" s="6">
        <v>0.154</v>
      </c>
      <c r="F14" s="6">
        <v>0.17799999999999999</v>
      </c>
      <c r="G14" s="6">
        <v>0.215</v>
      </c>
      <c r="H14" s="6">
        <v>0.245</v>
      </c>
      <c r="I14" s="6">
        <v>0.22900000000000001</v>
      </c>
      <c r="J14" s="6">
        <v>0.27500000000000002</v>
      </c>
    </row>
    <row r="15" spans="1:1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8" spans="1:10" x14ac:dyDescent="0.2">
      <c r="A18" s="10" t="s">
        <v>15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7" t="s">
        <v>19</v>
      </c>
      <c r="B19" s="7" t="s">
        <v>6</v>
      </c>
      <c r="C19" s="7">
        <v>4.8750000000000002E-2</v>
      </c>
      <c r="D19" s="6"/>
      <c r="E19" s="6"/>
      <c r="F19" s="6"/>
      <c r="G19" s="6"/>
      <c r="H19" s="6"/>
      <c r="I19" s="6"/>
      <c r="J19" s="6"/>
    </row>
    <row r="20" spans="1:10" x14ac:dyDescent="0.2">
      <c r="A20" s="7">
        <v>1.1852499999999999</v>
      </c>
      <c r="B20" s="7">
        <v>1.0302499999999999</v>
      </c>
      <c r="C20" s="7">
        <v>2.2499999999999951E-3</v>
      </c>
      <c r="D20" s="7">
        <v>-7.5000000000000067E-4</v>
      </c>
      <c r="E20" s="7">
        <v>7.3249999999999996E-2</v>
      </c>
      <c r="F20" s="7">
        <v>0.13124999999999998</v>
      </c>
      <c r="G20" s="7">
        <v>0.16925000000000001</v>
      </c>
      <c r="H20" s="7">
        <v>0.14924999999999999</v>
      </c>
      <c r="I20" s="7">
        <v>0.25924999999999998</v>
      </c>
      <c r="J20" s="7">
        <v>0.23824999999999996</v>
      </c>
    </row>
    <row r="21" spans="1:10" x14ac:dyDescent="0.2">
      <c r="A21" s="7">
        <v>1.24325</v>
      </c>
      <c r="B21" s="7">
        <v>1.0442499999999999</v>
      </c>
      <c r="C21" s="7">
        <v>-1.7500000000000016E-3</v>
      </c>
      <c r="D21" s="7">
        <v>2.5000000000000022E-4</v>
      </c>
      <c r="E21" s="7">
        <v>7.4249999999999997E-2</v>
      </c>
      <c r="F21" s="7">
        <v>0.12225000000000001</v>
      </c>
      <c r="G21" s="7">
        <v>0.18125000000000002</v>
      </c>
      <c r="H21" s="7">
        <v>0.15125</v>
      </c>
      <c r="I21" s="7">
        <v>0.26224999999999998</v>
      </c>
      <c r="J21" s="7">
        <v>0.23324999999999996</v>
      </c>
    </row>
    <row r="22" spans="1:10" x14ac:dyDescent="0.2">
      <c r="A22" s="10" t="s">
        <v>16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">
      <c r="A23" s="7" t="s">
        <v>19</v>
      </c>
      <c r="B23" s="7" t="s">
        <v>6</v>
      </c>
      <c r="C23" s="7">
        <v>4.8750000000000002E-2</v>
      </c>
      <c r="D23" s="6"/>
      <c r="E23" s="6"/>
      <c r="F23" s="6"/>
      <c r="G23" s="6"/>
      <c r="H23" s="6"/>
      <c r="I23" s="6"/>
      <c r="J23" s="6"/>
    </row>
    <row r="24" spans="1:10" x14ac:dyDescent="0.2">
      <c r="A24" s="7">
        <v>1.1852499999999999</v>
      </c>
      <c r="B24" s="7">
        <v>1.0302499999999999</v>
      </c>
      <c r="C24" s="7">
        <v>2.2499999999999951E-3</v>
      </c>
      <c r="D24" s="7">
        <v>-7.5000000000000067E-4</v>
      </c>
      <c r="E24" s="7">
        <v>0.11025</v>
      </c>
      <c r="F24" s="7">
        <v>0.12324999999999998</v>
      </c>
      <c r="G24" s="7">
        <v>0.17825000000000002</v>
      </c>
      <c r="H24" s="7">
        <v>0.21325</v>
      </c>
      <c r="I24" s="7">
        <v>0.24024999999999996</v>
      </c>
      <c r="J24" s="7">
        <v>0.21725</v>
      </c>
    </row>
    <row r="25" spans="1:10" x14ac:dyDescent="0.2">
      <c r="A25" s="7">
        <v>1.24325</v>
      </c>
      <c r="B25" s="7">
        <v>1.0442499999999999</v>
      </c>
      <c r="C25" s="7">
        <v>-1.7500000000000016E-3</v>
      </c>
      <c r="D25" s="7">
        <v>2.5000000000000022E-4</v>
      </c>
      <c r="E25" s="7">
        <v>0.12225000000000001</v>
      </c>
      <c r="F25" s="7">
        <v>0.16625000000000001</v>
      </c>
      <c r="G25" s="7">
        <v>0.17325000000000002</v>
      </c>
      <c r="H25" s="7">
        <v>0.22525000000000001</v>
      </c>
      <c r="I25" s="7">
        <v>0.23924999999999996</v>
      </c>
      <c r="J25" s="7">
        <v>0.21625</v>
      </c>
    </row>
    <row r="26" spans="1:10" x14ac:dyDescent="0.2">
      <c r="A26" s="10" t="s">
        <v>17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7" t="s">
        <v>19</v>
      </c>
      <c r="B27" s="7" t="s">
        <v>6</v>
      </c>
      <c r="C27" s="7">
        <v>4.675E-2</v>
      </c>
      <c r="D27" s="6"/>
      <c r="E27" s="6"/>
      <c r="F27" s="6"/>
      <c r="G27" s="6"/>
      <c r="H27" s="6"/>
      <c r="I27" s="6"/>
      <c r="J27" s="6"/>
    </row>
    <row r="28" spans="1:10" x14ac:dyDescent="0.2">
      <c r="A28" s="7">
        <v>1.1432499999999999</v>
      </c>
      <c r="B28" s="7">
        <v>1.31325</v>
      </c>
      <c r="C28" s="7">
        <v>1.2500000000000011E-3</v>
      </c>
      <c r="D28" s="7">
        <v>-7.5000000000000067E-4</v>
      </c>
      <c r="E28" s="7">
        <v>0.10425</v>
      </c>
      <c r="F28" s="11">
        <v>0.11125</v>
      </c>
      <c r="G28" s="7">
        <v>0.18525000000000003</v>
      </c>
      <c r="H28" s="7">
        <v>0.19124999999999998</v>
      </c>
      <c r="I28" s="7">
        <v>0.23325000000000001</v>
      </c>
      <c r="J28" s="7">
        <v>0.26024999999999998</v>
      </c>
    </row>
    <row r="29" spans="1:10" x14ac:dyDescent="0.2">
      <c r="A29" s="7">
        <v>1.1852499999999999</v>
      </c>
      <c r="B29" s="7">
        <v>1.24725</v>
      </c>
      <c r="C29" s="7">
        <v>-1.7500000000000016E-3</v>
      </c>
      <c r="D29" s="7">
        <v>1.2500000000000011E-3</v>
      </c>
      <c r="E29" s="7">
        <v>9.6249999999999988E-2</v>
      </c>
      <c r="F29" s="11">
        <v>0.12025000000000001</v>
      </c>
      <c r="G29" s="7">
        <v>0.19124999999999998</v>
      </c>
      <c r="H29" s="7">
        <v>0.19924999999999998</v>
      </c>
      <c r="I29" s="7">
        <v>0.23325000000000001</v>
      </c>
      <c r="J29" s="7">
        <v>0.24624999999999997</v>
      </c>
    </row>
    <row r="30" spans="1:10" x14ac:dyDescent="0.2">
      <c r="A30" s="10" t="s">
        <v>18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7" t="s">
        <v>19</v>
      </c>
      <c r="B31" s="7" t="s">
        <v>6</v>
      </c>
      <c r="C31" s="7">
        <v>4.675E-2</v>
      </c>
      <c r="D31" s="6"/>
      <c r="E31" s="6"/>
      <c r="F31" s="6"/>
      <c r="G31" s="6"/>
      <c r="H31" s="6"/>
      <c r="I31" s="6"/>
      <c r="J31" s="6"/>
    </row>
    <row r="32" spans="1:10" x14ac:dyDescent="0.2">
      <c r="A32" s="7">
        <v>1.1432499999999999</v>
      </c>
      <c r="B32" s="7">
        <v>1.31325</v>
      </c>
      <c r="C32" s="7">
        <v>1.2500000000000011E-3</v>
      </c>
      <c r="D32" s="7">
        <v>-7.5000000000000067E-4</v>
      </c>
      <c r="E32" s="7">
        <v>0.13524999999999998</v>
      </c>
      <c r="F32" s="7">
        <v>0.16525000000000001</v>
      </c>
      <c r="G32" s="7">
        <v>0.17325000000000002</v>
      </c>
      <c r="H32" s="7">
        <v>0.22125</v>
      </c>
      <c r="I32" s="7">
        <v>0.17225000000000001</v>
      </c>
      <c r="J32" s="7">
        <v>0.23924999999999996</v>
      </c>
    </row>
    <row r="33" spans="1:10" x14ac:dyDescent="0.2">
      <c r="A33" s="7">
        <v>1.1852499999999999</v>
      </c>
      <c r="B33" s="7">
        <v>1.24725</v>
      </c>
      <c r="C33" s="7">
        <v>-1.7500000000000016E-3</v>
      </c>
      <c r="D33" s="7">
        <v>1.2500000000000011E-3</v>
      </c>
      <c r="E33" s="7">
        <v>0.10725</v>
      </c>
      <c r="F33" s="7">
        <v>0.13124999999999998</v>
      </c>
      <c r="G33" s="7">
        <v>0.16825000000000001</v>
      </c>
      <c r="H33" s="7">
        <v>0.19824999999999998</v>
      </c>
      <c r="I33" s="7">
        <v>0.18225000000000002</v>
      </c>
      <c r="J33" s="7">
        <v>0.22825000000000001</v>
      </c>
    </row>
    <row r="34" spans="1:10" x14ac:dyDescent="0.2">
      <c r="A34" s="8"/>
      <c r="B34" s="6"/>
      <c r="C34" s="6"/>
      <c r="D34" s="6"/>
      <c r="E34" s="6"/>
      <c r="F34" s="6"/>
      <c r="G34" s="6"/>
      <c r="H34" s="6"/>
      <c r="I34" s="6"/>
      <c r="J34" s="6"/>
    </row>
    <row r="36" spans="1:10" x14ac:dyDescent="0.2">
      <c r="A36" s="10" t="s">
        <v>15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7" t="s">
        <v>20</v>
      </c>
      <c r="B37" s="7" t="s">
        <v>7</v>
      </c>
      <c r="C37" s="7">
        <v>1.1257499999999998</v>
      </c>
      <c r="D37" s="6"/>
      <c r="E37" s="6"/>
      <c r="F37" s="6"/>
      <c r="G37" s="6"/>
      <c r="H37" s="6"/>
      <c r="I37" s="6"/>
      <c r="J37" s="6"/>
    </row>
    <row r="38" spans="1:10" x14ac:dyDescent="0.2">
      <c r="A38" s="7">
        <v>105.28536531201422</v>
      </c>
      <c r="B38" s="7">
        <v>91.51676660004442</v>
      </c>
      <c r="C38" s="7">
        <v>0.1998667554963354</v>
      </c>
      <c r="D38" s="7">
        <v>-6.6622251832111998E-2</v>
      </c>
      <c r="E38" s="7">
        <v>6.506773262269598</v>
      </c>
      <c r="F38" s="7">
        <v>11.658894070619587</v>
      </c>
      <c r="G38" s="7">
        <v>15.034421496779929</v>
      </c>
      <c r="H38" s="7">
        <v>13.257828114590275</v>
      </c>
      <c r="I38" s="7">
        <v>23.029091716633356</v>
      </c>
      <c r="J38" s="7">
        <v>21.163668665334225</v>
      </c>
    </row>
    <row r="39" spans="1:10" x14ac:dyDescent="0.2">
      <c r="A39" s="7">
        <v>110.43748612036421</v>
      </c>
      <c r="B39" s="7">
        <v>92.760381967577175</v>
      </c>
      <c r="C39" s="7">
        <v>-0.15545192094159466</v>
      </c>
      <c r="D39" s="7">
        <v>2.2207417277370668E-2</v>
      </c>
      <c r="E39" s="7">
        <v>6.5956029313790809</v>
      </c>
      <c r="F39" s="7">
        <v>10.859427048634247</v>
      </c>
      <c r="G39" s="7">
        <v>16.10037752609372</v>
      </c>
      <c r="H39" s="7">
        <v>13.435487452809239</v>
      </c>
      <c r="I39" s="7">
        <v>23.295580723961805</v>
      </c>
      <c r="J39" s="7">
        <v>20.719520319786806</v>
      </c>
    </row>
    <row r="40" spans="1:10" x14ac:dyDescent="0.2">
      <c r="A40" s="10" t="s">
        <v>16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7" t="s">
        <v>20</v>
      </c>
      <c r="B41" s="7" t="s">
        <v>7</v>
      </c>
      <c r="C41" s="7">
        <v>1.1257499999999998</v>
      </c>
      <c r="D41" s="6"/>
      <c r="E41" s="6"/>
      <c r="F41" s="6"/>
      <c r="G41" s="6"/>
      <c r="H41" s="6"/>
      <c r="I41" s="6"/>
      <c r="J41" s="6"/>
    </row>
    <row r="42" spans="1:10" x14ac:dyDescent="0.2">
      <c r="A42" s="7">
        <v>105.28536531201422</v>
      </c>
      <c r="B42" s="7">
        <v>91.51676660004442</v>
      </c>
      <c r="C42" s="7">
        <v>0.1998667554963354</v>
      </c>
      <c r="D42" s="7">
        <v>-6.6622251832111998E-2</v>
      </c>
      <c r="E42" s="7">
        <v>9.7934710193204548</v>
      </c>
      <c r="F42" s="7">
        <v>10.948256717743728</v>
      </c>
      <c r="G42" s="7">
        <v>15.833888518765271</v>
      </c>
      <c r="H42" s="7">
        <v>18.942926937597161</v>
      </c>
      <c r="I42" s="7">
        <v>21.341328003553187</v>
      </c>
      <c r="J42" s="7">
        <v>19.298245614035093</v>
      </c>
    </row>
    <row r="43" spans="1:10" x14ac:dyDescent="0.2">
      <c r="A43" s="7">
        <v>110.43748612036421</v>
      </c>
      <c r="B43" s="7">
        <v>92.760381967577175</v>
      </c>
      <c r="C43" s="7">
        <v>-0.15545192094159466</v>
      </c>
      <c r="D43" s="7">
        <v>2.2207417277370668E-2</v>
      </c>
      <c r="E43" s="7">
        <v>10.859427048634247</v>
      </c>
      <c r="F43" s="7">
        <v>14.76793248945148</v>
      </c>
      <c r="G43" s="7">
        <v>15.389740173217859</v>
      </c>
      <c r="H43" s="7">
        <v>20.008882966910953</v>
      </c>
      <c r="I43" s="7">
        <v>21.252498334443704</v>
      </c>
      <c r="J43" s="7">
        <v>19.20941594492561</v>
      </c>
    </row>
    <row r="44" spans="1:10" x14ac:dyDescent="0.2">
      <c r="A44" s="10" t="s">
        <v>17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7" t="s">
        <v>20</v>
      </c>
      <c r="B45" s="7" t="s">
        <v>7</v>
      </c>
      <c r="C45" s="7">
        <v>1.2222500000000001</v>
      </c>
      <c r="D45" s="6"/>
      <c r="E45" s="6"/>
      <c r="F45" s="6"/>
      <c r="G45" s="6"/>
      <c r="H45" s="6"/>
      <c r="I45" s="6"/>
      <c r="J45" s="6"/>
    </row>
    <row r="46" spans="1:10" x14ac:dyDescent="0.2">
      <c r="A46" s="7">
        <v>93.536510533851498</v>
      </c>
      <c r="B46" s="7">
        <v>107.44528533442421</v>
      </c>
      <c r="C46" s="7">
        <v>0.1022704029453877</v>
      </c>
      <c r="D46" s="7">
        <v>-6.1362241767232616E-2</v>
      </c>
      <c r="E46" s="7">
        <v>8.529351605645326</v>
      </c>
      <c r="F46" s="7">
        <v>9.1020658621394972</v>
      </c>
      <c r="G46" s="7">
        <v>15.156473716506444</v>
      </c>
      <c r="H46" s="7">
        <v>15.647371650644301</v>
      </c>
      <c r="I46" s="7">
        <v>19.083657189609326</v>
      </c>
      <c r="J46" s="7">
        <v>21.292697893229697</v>
      </c>
    </row>
    <row r="47" spans="1:10" x14ac:dyDescent="0.2">
      <c r="A47" s="7">
        <v>96.972796072816507</v>
      </c>
      <c r="B47" s="7">
        <v>102.04540805890774</v>
      </c>
      <c r="C47" s="7">
        <v>-0.14317856412354277</v>
      </c>
      <c r="D47" s="7">
        <v>0.1022704029453877</v>
      </c>
      <c r="E47" s="7">
        <v>7.8748210267948444</v>
      </c>
      <c r="F47" s="7">
        <v>9.8384127633462874</v>
      </c>
      <c r="G47" s="7">
        <v>15.647371650644301</v>
      </c>
      <c r="H47" s="7">
        <v>16.301902229494782</v>
      </c>
      <c r="I47" s="7">
        <v>19.083657189609326</v>
      </c>
      <c r="J47" s="7">
        <v>20.147269380241354</v>
      </c>
    </row>
    <row r="48" spans="1:10" x14ac:dyDescent="0.2">
      <c r="A48" s="10" t="s">
        <v>18</v>
      </c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7" t="s">
        <v>20</v>
      </c>
      <c r="B49" s="7" t="s">
        <v>7</v>
      </c>
      <c r="C49" s="7">
        <v>1.2222500000000001</v>
      </c>
      <c r="D49" s="6"/>
      <c r="E49" s="6"/>
      <c r="F49" s="6"/>
      <c r="G49" s="6"/>
      <c r="H49" s="6"/>
      <c r="I49" s="6"/>
      <c r="J49" s="6"/>
    </row>
    <row r="50" spans="1:10" x14ac:dyDescent="0.2">
      <c r="A50" s="7">
        <v>93.536510533851498</v>
      </c>
      <c r="B50" s="7">
        <v>107.44528533442421</v>
      </c>
      <c r="C50" s="7">
        <v>0.1022704029453877</v>
      </c>
      <c r="D50" s="7">
        <v>-6.1362241767232616E-2</v>
      </c>
      <c r="E50" s="7">
        <v>11.065657598690937</v>
      </c>
      <c r="F50" s="7">
        <v>13.520147269380242</v>
      </c>
      <c r="G50" s="7">
        <v>14.174677848230724</v>
      </c>
      <c r="H50" s="7">
        <v>18.101861321333608</v>
      </c>
      <c r="I50" s="7">
        <v>14.092861525874412</v>
      </c>
      <c r="J50" s="7">
        <v>19.574555123747185</v>
      </c>
    </row>
    <row r="51" spans="1:10" x14ac:dyDescent="0.2">
      <c r="A51" s="7">
        <v>96.972796072816507</v>
      </c>
      <c r="B51" s="7">
        <v>102.04540805890774</v>
      </c>
      <c r="C51" s="7">
        <v>-0.14317856412354277</v>
      </c>
      <c r="D51" s="7">
        <v>0.1022704029453877</v>
      </c>
      <c r="E51" s="7">
        <v>8.7748005727142555</v>
      </c>
      <c r="F51" s="7">
        <v>10.738392309265695</v>
      </c>
      <c r="G51" s="7">
        <v>13.76559623644917</v>
      </c>
      <c r="H51" s="7">
        <v>16.220085907138472</v>
      </c>
      <c r="I51" s="7">
        <v>14.911024749437516</v>
      </c>
      <c r="J51" s="7">
        <v>18.674575577827778</v>
      </c>
    </row>
    <row r="54" spans="1:10" x14ac:dyDescent="0.2">
      <c r="A54" s="8" t="s">
        <v>8</v>
      </c>
      <c r="B54" s="8"/>
      <c r="C54" s="8" t="s">
        <v>9</v>
      </c>
      <c r="D54" s="8"/>
      <c r="E54" s="8" t="s">
        <v>10</v>
      </c>
      <c r="F54" s="8"/>
      <c r="G54" s="8" t="s">
        <v>11</v>
      </c>
      <c r="H54" s="6"/>
      <c r="I54" s="8" t="s">
        <v>12</v>
      </c>
      <c r="J54" s="8"/>
    </row>
    <row r="55" spans="1:10" x14ac:dyDescent="0.2">
      <c r="A55" s="10" t="s">
        <v>15</v>
      </c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">
      <c r="A56" s="7" t="s">
        <v>13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">
      <c r="A57" s="7">
        <v>100.00000000000001</v>
      </c>
      <c r="B57" s="6"/>
      <c r="C57" s="7">
        <v>-1.4398204850607499E-16</v>
      </c>
      <c r="D57" s="6"/>
      <c r="E57" s="7">
        <v>8.9051743282256286</v>
      </c>
      <c r="F57" s="6"/>
      <c r="G57" s="7">
        <v>14.45702864756829</v>
      </c>
      <c r="H57" s="6"/>
      <c r="I57" s="7">
        <v>22.051965356429047</v>
      </c>
      <c r="J57" s="6"/>
    </row>
    <row r="58" spans="1:10" x14ac:dyDescent="0.2">
      <c r="A58" s="7">
        <v>4.6659540036286824</v>
      </c>
      <c r="B58" s="6"/>
      <c r="C58" s="7">
        <v>7.5852770493445784E-2</v>
      </c>
      <c r="D58" s="6"/>
      <c r="E58" s="7">
        <v>1.3689571403439871</v>
      </c>
      <c r="F58" s="6"/>
      <c r="G58" s="7">
        <v>0.67796302564840183</v>
      </c>
      <c r="H58" s="6"/>
      <c r="I58" s="7">
        <v>0.64973301524884775</v>
      </c>
      <c r="J58" s="6"/>
    </row>
    <row r="59" spans="1:10" x14ac:dyDescent="0.2">
      <c r="A59" s="10" t="s">
        <v>16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">
      <c r="A60" s="7" t="s">
        <v>13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">
      <c r="A61" s="7">
        <v>100.00000000000001</v>
      </c>
      <c r="B61" s="6"/>
      <c r="C61" s="7">
        <v>-1.4398204850607499E-16</v>
      </c>
      <c r="D61" s="6"/>
      <c r="E61" s="7">
        <v>11.592271818787477</v>
      </c>
      <c r="F61" s="6"/>
      <c r="G61" s="7">
        <v>17.543859649122808</v>
      </c>
      <c r="H61" s="6"/>
      <c r="I61" s="7">
        <v>20.275371974239398</v>
      </c>
      <c r="J61" s="6"/>
    </row>
    <row r="62" spans="1:10" x14ac:dyDescent="0.2">
      <c r="A62" s="7">
        <v>4.6659540036286824</v>
      </c>
      <c r="B62" s="6"/>
      <c r="C62" s="7">
        <v>7.5852770493445784E-2</v>
      </c>
      <c r="D62" s="6"/>
      <c r="E62" s="7">
        <v>1.0905779018055362</v>
      </c>
      <c r="F62" s="6"/>
      <c r="G62" s="7">
        <v>1.1401009172454741</v>
      </c>
      <c r="H62" s="6"/>
      <c r="I62" s="7">
        <v>0.59034427529430267</v>
      </c>
      <c r="J62" s="6"/>
    </row>
    <row r="63" spans="1:10" x14ac:dyDescent="0.2">
      <c r="A63" s="10" t="s">
        <v>17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">
      <c r="A64" s="7" t="s">
        <v>13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">
      <c r="A65" s="7">
        <v>99.999999999999986</v>
      </c>
      <c r="B65" s="6"/>
      <c r="C65" s="7">
        <v>0</v>
      </c>
      <c r="D65" s="6"/>
      <c r="E65" s="7">
        <v>8.8361628144814883</v>
      </c>
      <c r="F65" s="6"/>
      <c r="G65" s="7">
        <v>15.688279811822458</v>
      </c>
      <c r="H65" s="6"/>
      <c r="I65" s="7">
        <v>19.901820413172427</v>
      </c>
      <c r="J65" s="6"/>
    </row>
    <row r="66" spans="1:10" x14ac:dyDescent="0.2">
      <c r="A66" s="7">
        <v>3.0353010220597669</v>
      </c>
      <c r="B66" s="6"/>
      <c r="C66" s="7">
        <v>6.1362241767232623E-2</v>
      </c>
      <c r="D66" s="6"/>
      <c r="E66" s="7">
        <v>0.41768414515569946</v>
      </c>
      <c r="F66" s="6"/>
      <c r="G66" s="7">
        <v>0.23499949464258615</v>
      </c>
      <c r="H66" s="6"/>
      <c r="I66" s="7">
        <v>0.52706478734813311</v>
      </c>
      <c r="J66" s="6"/>
    </row>
    <row r="67" spans="1:10" x14ac:dyDescent="0.2">
      <c r="A67" s="10" t="s">
        <v>18</v>
      </c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">
      <c r="A68" s="7" t="s">
        <v>13</v>
      </c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">
      <c r="A69" s="7">
        <v>99.999999999999986</v>
      </c>
      <c r="B69" s="6"/>
      <c r="C69" s="7">
        <v>0</v>
      </c>
      <c r="D69" s="6"/>
      <c r="E69" s="7">
        <v>11.024749437512781</v>
      </c>
      <c r="F69" s="6"/>
      <c r="G69" s="7">
        <v>15.565555328287992</v>
      </c>
      <c r="H69" s="6"/>
      <c r="I69" s="7">
        <v>16.813254244221724</v>
      </c>
      <c r="J69" s="6"/>
    </row>
    <row r="70" spans="1:10" x14ac:dyDescent="0.2">
      <c r="A70" s="7">
        <v>3.0353010220597669</v>
      </c>
      <c r="B70" s="6"/>
      <c r="C70" s="7">
        <v>6.1362241767232623E-2</v>
      </c>
      <c r="D70" s="6"/>
      <c r="E70" s="7">
        <v>0.97352256077461652</v>
      </c>
      <c r="F70" s="6"/>
      <c r="G70" s="7">
        <v>1.0014843677359371</v>
      </c>
      <c r="H70" s="6"/>
      <c r="I70" s="7">
        <v>1.3573354181099695</v>
      </c>
      <c r="J70" s="6"/>
    </row>
    <row r="73" spans="1:10" x14ac:dyDescent="0.2">
      <c r="A73" s="9"/>
      <c r="B73" s="9"/>
      <c r="C73" s="9"/>
      <c r="D73" s="9"/>
      <c r="E73" s="9"/>
      <c r="F73" s="9"/>
      <c r="G73" s="9"/>
      <c r="H73" s="9"/>
      <c r="I73" s="9"/>
      <c r="J73" s="9"/>
    </row>
    <row r="75" spans="1:10" x14ac:dyDescent="0.2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">
      <c r="A76" s="8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6"/>
      <c r="J77" s="6"/>
    </row>
    <row r="78" spans="1:10" x14ac:dyDescent="0.2">
      <c r="A78" s="9"/>
      <c r="B78" s="9"/>
      <c r="C78" s="6"/>
      <c r="D78" s="6"/>
      <c r="E78" s="6"/>
      <c r="F78" s="6"/>
      <c r="G78" s="6"/>
      <c r="H78" s="6"/>
      <c r="I78" s="6"/>
      <c r="J78" s="6"/>
    </row>
    <row r="79" spans="1:10" x14ac:dyDescent="0.2">
      <c r="A79" s="9"/>
      <c r="B79" s="9"/>
      <c r="C79" s="6"/>
      <c r="D79" s="6"/>
      <c r="E79" s="6"/>
      <c r="F79" s="6"/>
      <c r="G79" s="6"/>
      <c r="H79" s="6"/>
      <c r="I79" s="6"/>
      <c r="J79" s="6"/>
    </row>
    <row r="80" spans="1:10" x14ac:dyDescent="0.2">
      <c r="A80" s="9"/>
      <c r="B80" s="9"/>
      <c r="C80" s="6"/>
      <c r="D80" s="6"/>
      <c r="E80" s="6"/>
      <c r="F80" s="6"/>
      <c r="G80" s="6"/>
      <c r="H80" s="6"/>
      <c r="I80" s="6"/>
      <c r="J80" s="6"/>
    </row>
    <row r="82" spans="1:10" x14ac:dyDescent="0.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x14ac:dyDescent="0.2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x14ac:dyDescent="0.2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x14ac:dyDescent="0.2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x14ac:dyDescent="0.2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2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x14ac:dyDescent="0.2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x14ac:dyDescent="0.2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x14ac:dyDescent="0.2">
      <c r="A90" s="6"/>
      <c r="B90" s="6"/>
      <c r="C90" s="6"/>
      <c r="D90" s="6"/>
      <c r="E90" s="6"/>
      <c r="F90" s="6"/>
      <c r="G90" s="6"/>
      <c r="H90" s="6"/>
      <c r="I90" s="6"/>
      <c r="J90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5" spans="1:4" x14ac:dyDescent="0.2">
      <c r="A115" s="6"/>
      <c r="B115" s="6"/>
      <c r="C115" s="6"/>
      <c r="D11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BB3F-79A6-4E54-92D5-475DA74CE14D}">
  <dimension ref="A1:K115"/>
  <sheetViews>
    <sheetView topLeftCell="A31" workbookViewId="0">
      <selection activeCell="C10" sqref="C10"/>
    </sheetView>
  </sheetViews>
  <sheetFormatPr baseColWidth="10" defaultColWidth="8.83203125" defaultRowHeight="15" x14ac:dyDescent="0.2"/>
  <cols>
    <col min="1" max="11" width="6.6640625" style="3" customWidth="1"/>
  </cols>
  <sheetData>
    <row r="1" spans="1:11" x14ac:dyDescent="0.2">
      <c r="A1" s="3" t="s">
        <v>14</v>
      </c>
    </row>
    <row r="2" spans="1:11" x14ac:dyDescent="0.2">
      <c r="A2" s="2" t="s">
        <v>21</v>
      </c>
    </row>
    <row r="3" spans="1:11" x14ac:dyDescent="0.2">
      <c r="A3" s="2" t="s">
        <v>15</v>
      </c>
    </row>
    <row r="4" spans="1:11" x14ac:dyDescent="0.2">
      <c r="A4">
        <v>0.72399999999999998</v>
      </c>
      <c r="B4">
        <v>0.752</v>
      </c>
      <c r="C4">
        <v>0.216</v>
      </c>
      <c r="D4">
        <v>0.10199999999999999</v>
      </c>
      <c r="E4">
        <v>0.59199999999999997</v>
      </c>
      <c r="F4">
        <v>0.61799999999999999</v>
      </c>
      <c r="G4">
        <v>0.63700000000000001</v>
      </c>
      <c r="H4">
        <v>0.58099999999999996</v>
      </c>
      <c r="I4">
        <v>0.67500000000000004</v>
      </c>
      <c r="J4">
        <v>0.71799999999999997</v>
      </c>
      <c r="K4"/>
    </row>
    <row r="5" spans="1:11" x14ac:dyDescent="0.2">
      <c r="A5">
        <v>0.73799999999999999</v>
      </c>
      <c r="B5">
        <v>0.748</v>
      </c>
      <c r="C5">
        <v>0.23100000000000001</v>
      </c>
      <c r="D5">
        <v>0.115</v>
      </c>
      <c r="E5">
        <v>0.61399999999999999</v>
      </c>
      <c r="F5">
        <v>0.64</v>
      </c>
      <c r="G5">
        <v>0.63700000000000001</v>
      </c>
      <c r="H5">
        <v>0.59599999999999997</v>
      </c>
      <c r="I5">
        <v>0.68100000000000005</v>
      </c>
      <c r="J5">
        <v>0.73299999999999998</v>
      </c>
      <c r="K5"/>
    </row>
    <row r="6" spans="1:11" x14ac:dyDescent="0.2">
      <c r="A6" s="2" t="s">
        <v>16</v>
      </c>
      <c r="B6"/>
      <c r="C6"/>
      <c r="D6"/>
      <c r="E6"/>
      <c r="F6"/>
      <c r="G6"/>
      <c r="H6"/>
      <c r="I6"/>
      <c r="J6"/>
      <c r="K6"/>
    </row>
    <row r="7" spans="1:11" x14ac:dyDescent="0.2">
      <c r="A7">
        <v>0.72399999999999998</v>
      </c>
      <c r="B7">
        <v>0.752</v>
      </c>
      <c r="C7">
        <v>0.216</v>
      </c>
      <c r="D7">
        <v>0.10199999999999999</v>
      </c>
      <c r="E7">
        <v>0.622</v>
      </c>
      <c r="F7">
        <v>0.67500000000000004</v>
      </c>
      <c r="G7">
        <v>0.65500000000000003</v>
      </c>
      <c r="H7">
        <v>0.63800000000000001</v>
      </c>
      <c r="I7">
        <v>0.67400000000000004</v>
      </c>
      <c r="J7">
        <v>0.65500000000000003</v>
      </c>
      <c r="K7"/>
    </row>
    <row r="8" spans="1:11" x14ac:dyDescent="0.2">
      <c r="A8">
        <v>0.73799999999999999</v>
      </c>
      <c r="B8">
        <v>0.748</v>
      </c>
      <c r="C8">
        <v>0.23100000000000001</v>
      </c>
      <c r="D8">
        <v>0.115</v>
      </c>
      <c r="E8">
        <v>0.65200000000000002</v>
      </c>
      <c r="F8">
        <v>0.68799999999999994</v>
      </c>
      <c r="G8">
        <v>0.67800000000000005</v>
      </c>
      <c r="H8">
        <v>0.66200000000000003</v>
      </c>
      <c r="I8">
        <v>0.69299999999999995</v>
      </c>
      <c r="J8">
        <v>0.67700000000000005</v>
      </c>
      <c r="K8"/>
    </row>
    <row r="9" spans="1:11" x14ac:dyDescent="0.2">
      <c r="A9" s="2" t="s">
        <v>17</v>
      </c>
      <c r="B9"/>
      <c r="C9"/>
      <c r="D9"/>
      <c r="E9"/>
      <c r="F9"/>
      <c r="G9"/>
      <c r="H9"/>
      <c r="I9"/>
      <c r="J9"/>
      <c r="K9"/>
    </row>
    <row r="10" spans="1:11" x14ac:dyDescent="0.2">
      <c r="A10">
        <v>0.72</v>
      </c>
      <c r="B10">
        <v>0.77100000000000002</v>
      </c>
      <c r="C10">
        <v>0.192</v>
      </c>
      <c r="D10">
        <v>0.191</v>
      </c>
      <c r="E10">
        <v>0.63600000000000001</v>
      </c>
      <c r="F10">
        <v>0.63600000000000001</v>
      </c>
      <c r="G10">
        <v>0.61699999999999999</v>
      </c>
      <c r="H10">
        <v>0.65900000000000003</v>
      </c>
      <c r="I10">
        <v>0.63200000000000001</v>
      </c>
      <c r="J10">
        <v>0.64400000000000002</v>
      </c>
      <c r="K10"/>
    </row>
    <row r="11" spans="1:11" x14ac:dyDescent="0.2">
      <c r="A11">
        <v>0.69599999999999995</v>
      </c>
      <c r="B11">
        <v>0.75600000000000001</v>
      </c>
      <c r="C11">
        <v>0.20200000000000001</v>
      </c>
      <c r="D11">
        <v>0.19600000000000001</v>
      </c>
      <c r="E11">
        <v>0.63900000000000001</v>
      </c>
      <c r="F11">
        <v>0.61499999999999999</v>
      </c>
      <c r="G11">
        <v>0.63800000000000001</v>
      </c>
      <c r="H11">
        <v>0.67200000000000004</v>
      </c>
      <c r="I11">
        <v>0.63400000000000001</v>
      </c>
      <c r="J11">
        <v>0.64500000000000002</v>
      </c>
      <c r="K11"/>
    </row>
    <row r="12" spans="1:11" x14ac:dyDescent="0.2">
      <c r="A12" s="2" t="s">
        <v>18</v>
      </c>
      <c r="B12"/>
      <c r="C12"/>
      <c r="D12"/>
      <c r="E12"/>
      <c r="F12"/>
      <c r="G12"/>
      <c r="H12"/>
      <c r="I12"/>
      <c r="J12"/>
      <c r="K12"/>
    </row>
    <row r="13" spans="1:11" x14ac:dyDescent="0.2">
      <c r="A13">
        <v>0.72</v>
      </c>
      <c r="B13">
        <v>0.77100000000000002</v>
      </c>
      <c r="C13">
        <v>0.192</v>
      </c>
      <c r="D13">
        <v>0.191</v>
      </c>
      <c r="E13">
        <v>0.629</v>
      </c>
      <c r="F13">
        <v>0.61799999999999999</v>
      </c>
      <c r="G13">
        <v>0.627</v>
      </c>
      <c r="H13">
        <v>0.66700000000000004</v>
      </c>
      <c r="I13">
        <v>0.65</v>
      </c>
      <c r="J13">
        <v>0.65500000000000003</v>
      </c>
      <c r="K13"/>
    </row>
    <row r="14" spans="1:11" x14ac:dyDescent="0.2">
      <c r="A14">
        <v>0.69599999999999995</v>
      </c>
      <c r="B14">
        <v>0.75600000000000001</v>
      </c>
      <c r="C14">
        <v>0.20200000000000001</v>
      </c>
      <c r="D14">
        <v>0.19600000000000001</v>
      </c>
      <c r="E14">
        <v>0.61599999999999999</v>
      </c>
      <c r="F14">
        <v>0.61199999999999999</v>
      </c>
      <c r="G14">
        <v>0.59099999999999997</v>
      </c>
      <c r="H14">
        <v>0.65600000000000003</v>
      </c>
      <c r="I14">
        <v>0.65500000000000003</v>
      </c>
      <c r="J14">
        <v>0.67600000000000005</v>
      </c>
      <c r="K14"/>
    </row>
    <row r="15" spans="1:11" x14ac:dyDescent="0.2">
      <c r="E15"/>
      <c r="H15"/>
    </row>
    <row r="18" spans="1:10" x14ac:dyDescent="0.2">
      <c r="A18" s="2" t="s">
        <v>15</v>
      </c>
    </row>
    <row r="19" spans="1:10" x14ac:dyDescent="0.2">
      <c r="A19" s="3" t="str">
        <f>"-BLANK"</f>
        <v>-BLANK</v>
      </c>
      <c r="B19" s="3" t="s">
        <v>6</v>
      </c>
      <c r="C19" s="3">
        <f>+AVERAGE(C4:D5)</f>
        <v>0.16600000000000001</v>
      </c>
    </row>
    <row r="20" spans="1:10" x14ac:dyDescent="0.2">
      <c r="A20" s="3">
        <f t="shared" ref="A20:I21" si="0">+A4-$C$19</f>
        <v>0.55799999999999994</v>
      </c>
      <c r="B20" s="3">
        <f t="shared" si="0"/>
        <v>0.58599999999999997</v>
      </c>
      <c r="C20" s="3">
        <f t="shared" si="0"/>
        <v>4.9999999999999989E-2</v>
      </c>
      <c r="D20" s="3">
        <f t="shared" si="0"/>
        <v>-6.4000000000000015E-2</v>
      </c>
      <c r="E20" s="3">
        <f t="shared" si="0"/>
        <v>0.42599999999999993</v>
      </c>
      <c r="F20" s="3">
        <f t="shared" si="0"/>
        <v>0.45199999999999996</v>
      </c>
      <c r="G20" s="3">
        <f t="shared" si="0"/>
        <v>0.47099999999999997</v>
      </c>
      <c r="H20" s="3">
        <f t="shared" si="0"/>
        <v>0.41499999999999992</v>
      </c>
      <c r="I20" s="3">
        <f t="shared" si="0"/>
        <v>0.50900000000000001</v>
      </c>
      <c r="J20" s="3">
        <f>+J4-$C$19</f>
        <v>0.55199999999999994</v>
      </c>
    </row>
    <row r="21" spans="1:10" x14ac:dyDescent="0.2">
      <c r="A21" s="3">
        <f t="shared" si="0"/>
        <v>0.57199999999999995</v>
      </c>
      <c r="B21" s="3">
        <f t="shared" si="0"/>
        <v>0.58199999999999996</v>
      </c>
      <c r="C21" s="3">
        <f t="shared" si="0"/>
        <v>6.5000000000000002E-2</v>
      </c>
      <c r="D21" s="3">
        <f t="shared" si="0"/>
        <v>-5.1000000000000004E-2</v>
      </c>
      <c r="E21" s="3">
        <f t="shared" si="0"/>
        <v>0.44799999999999995</v>
      </c>
      <c r="F21" s="3">
        <f t="shared" si="0"/>
        <v>0.47399999999999998</v>
      </c>
      <c r="G21" s="3">
        <f t="shared" si="0"/>
        <v>0.47099999999999997</v>
      </c>
      <c r="H21" s="3">
        <f t="shared" si="0"/>
        <v>0.42999999999999994</v>
      </c>
      <c r="I21" s="3">
        <f t="shared" si="0"/>
        <v>0.51500000000000001</v>
      </c>
      <c r="J21" s="3">
        <f>+J5-$C$19</f>
        <v>0.56699999999999995</v>
      </c>
    </row>
    <row r="22" spans="1:10" x14ac:dyDescent="0.2">
      <c r="A22" s="2" t="s">
        <v>16</v>
      </c>
    </row>
    <row r="23" spans="1:10" x14ac:dyDescent="0.2">
      <c r="A23" s="3" t="str">
        <f>"-BLANK"</f>
        <v>-BLANK</v>
      </c>
      <c r="B23" s="3" t="s">
        <v>6</v>
      </c>
      <c r="C23" s="3">
        <f>+AVERAGE(C7:D8)</f>
        <v>0.16600000000000001</v>
      </c>
    </row>
    <row r="24" spans="1:10" x14ac:dyDescent="0.2">
      <c r="A24" s="3">
        <f t="shared" ref="A24:I25" si="1">+A7-$C$23</f>
        <v>0.55799999999999994</v>
      </c>
      <c r="B24" s="3">
        <f t="shared" si="1"/>
        <v>0.58599999999999997</v>
      </c>
      <c r="C24" s="3">
        <f t="shared" si="1"/>
        <v>4.9999999999999989E-2</v>
      </c>
      <c r="D24" s="3">
        <f t="shared" si="1"/>
        <v>-6.4000000000000015E-2</v>
      </c>
      <c r="E24" s="3">
        <f t="shared" si="1"/>
        <v>0.45599999999999996</v>
      </c>
      <c r="F24" s="3">
        <f t="shared" si="1"/>
        <v>0.50900000000000001</v>
      </c>
      <c r="G24" s="3">
        <f t="shared" si="1"/>
        <v>0.48899999999999999</v>
      </c>
      <c r="H24" s="3">
        <f t="shared" si="1"/>
        <v>0.47199999999999998</v>
      </c>
      <c r="I24" s="3">
        <f t="shared" si="1"/>
        <v>0.50800000000000001</v>
      </c>
      <c r="J24" s="3">
        <f>+J7-$C$23</f>
        <v>0.48899999999999999</v>
      </c>
    </row>
    <row r="25" spans="1:10" x14ac:dyDescent="0.2">
      <c r="A25" s="3">
        <f t="shared" si="1"/>
        <v>0.57199999999999995</v>
      </c>
      <c r="B25" s="3">
        <f t="shared" si="1"/>
        <v>0.58199999999999996</v>
      </c>
      <c r="C25" s="3">
        <f t="shared" si="1"/>
        <v>6.5000000000000002E-2</v>
      </c>
      <c r="D25" s="3">
        <f t="shared" si="1"/>
        <v>-5.1000000000000004E-2</v>
      </c>
      <c r="E25" s="3">
        <f t="shared" si="1"/>
        <v>0.48599999999999999</v>
      </c>
      <c r="F25" s="3">
        <f t="shared" si="1"/>
        <v>0.52199999999999991</v>
      </c>
      <c r="G25" s="3">
        <f t="shared" si="1"/>
        <v>0.51200000000000001</v>
      </c>
      <c r="H25" s="3">
        <f t="shared" si="1"/>
        <v>0.496</v>
      </c>
      <c r="I25" s="3">
        <f t="shared" si="1"/>
        <v>0.52699999999999991</v>
      </c>
      <c r="J25" s="3">
        <f>+J8-$C$23</f>
        <v>0.51100000000000001</v>
      </c>
    </row>
    <row r="26" spans="1:10" x14ac:dyDescent="0.2">
      <c r="A26" s="2" t="s">
        <v>17</v>
      </c>
    </row>
    <row r="27" spans="1:10" x14ac:dyDescent="0.2">
      <c r="A27" s="3" t="str">
        <f>"-BLANK"</f>
        <v>-BLANK</v>
      </c>
      <c r="B27" s="3" t="s">
        <v>6</v>
      </c>
      <c r="C27" s="3">
        <f>+AVERAGE(C10:D11)</f>
        <v>0.19524999999999998</v>
      </c>
    </row>
    <row r="28" spans="1:10" x14ac:dyDescent="0.2">
      <c r="A28" s="3">
        <f t="shared" ref="A28:I29" si="2">+A10-$C$27</f>
        <v>0.52475000000000005</v>
      </c>
      <c r="B28" s="3">
        <f t="shared" si="2"/>
        <v>0.57574999999999998</v>
      </c>
      <c r="C28" s="3">
        <f t="shared" si="2"/>
        <v>-3.2499999999999751E-3</v>
      </c>
      <c r="D28" s="3">
        <f t="shared" si="2"/>
        <v>-4.249999999999976E-3</v>
      </c>
      <c r="E28" s="3">
        <f t="shared" si="2"/>
        <v>0.44075000000000003</v>
      </c>
      <c r="F28" s="4">
        <f t="shared" si="2"/>
        <v>0.44075000000000003</v>
      </c>
      <c r="G28" s="3">
        <f t="shared" si="2"/>
        <v>0.42175000000000001</v>
      </c>
      <c r="H28" s="3">
        <f t="shared" si="2"/>
        <v>0.46375000000000005</v>
      </c>
      <c r="I28" s="3">
        <f t="shared" si="2"/>
        <v>0.43675000000000003</v>
      </c>
      <c r="J28" s="3">
        <f>+J10-$C$27</f>
        <v>0.44875000000000004</v>
      </c>
    </row>
    <row r="29" spans="1:10" x14ac:dyDescent="0.2">
      <c r="A29" s="3">
        <f t="shared" si="2"/>
        <v>0.50075000000000003</v>
      </c>
      <c r="B29" s="3">
        <f t="shared" si="2"/>
        <v>0.56075000000000008</v>
      </c>
      <c r="C29" s="3">
        <f t="shared" si="2"/>
        <v>6.7500000000000338E-3</v>
      </c>
      <c r="D29" s="3">
        <f t="shared" si="2"/>
        <v>7.5000000000002842E-4</v>
      </c>
      <c r="E29" s="3">
        <f t="shared" si="2"/>
        <v>0.44375000000000003</v>
      </c>
      <c r="F29" s="4">
        <f t="shared" si="2"/>
        <v>0.41975000000000001</v>
      </c>
      <c r="G29" s="3">
        <f t="shared" si="2"/>
        <v>0.44275000000000003</v>
      </c>
      <c r="H29" s="3">
        <f t="shared" si="2"/>
        <v>0.47675000000000006</v>
      </c>
      <c r="I29" s="3">
        <f t="shared" si="2"/>
        <v>0.43875000000000003</v>
      </c>
      <c r="J29" s="3">
        <f>+J11-$C$27</f>
        <v>0.44975000000000004</v>
      </c>
    </row>
    <row r="30" spans="1:10" x14ac:dyDescent="0.2">
      <c r="A30" s="2" t="s">
        <v>18</v>
      </c>
    </row>
    <row r="31" spans="1:10" x14ac:dyDescent="0.2">
      <c r="A31" s="3" t="str">
        <f>"-BLANK"</f>
        <v>-BLANK</v>
      </c>
      <c r="B31" s="3" t="s">
        <v>6</v>
      </c>
      <c r="C31" s="3">
        <f>+AVERAGE(C13:D14)</f>
        <v>0.19524999999999998</v>
      </c>
    </row>
    <row r="32" spans="1:10" x14ac:dyDescent="0.2">
      <c r="A32" s="3">
        <f>+A13-$C$31</f>
        <v>0.52475000000000005</v>
      </c>
      <c r="B32" s="3">
        <f t="shared" ref="B32:I32" si="3">+B13-$C$31</f>
        <v>0.57574999999999998</v>
      </c>
      <c r="C32" s="3">
        <f t="shared" si="3"/>
        <v>-3.2499999999999751E-3</v>
      </c>
      <c r="D32" s="3">
        <f t="shared" si="3"/>
        <v>-4.249999999999976E-3</v>
      </c>
      <c r="E32" s="3">
        <f t="shared" si="3"/>
        <v>0.43375000000000002</v>
      </c>
      <c r="F32" s="3">
        <f t="shared" si="3"/>
        <v>0.42275000000000001</v>
      </c>
      <c r="G32" s="3">
        <f t="shared" si="3"/>
        <v>0.43175000000000002</v>
      </c>
      <c r="H32" s="3">
        <f t="shared" si="3"/>
        <v>0.47175000000000006</v>
      </c>
      <c r="I32" s="3">
        <f t="shared" si="3"/>
        <v>0.45475000000000004</v>
      </c>
      <c r="J32" s="3">
        <f>+J13-$C$31</f>
        <v>0.45975000000000005</v>
      </c>
    </row>
    <row r="33" spans="1:10" x14ac:dyDescent="0.2">
      <c r="A33" s="3">
        <f t="shared" ref="A33:I33" si="4">+A14-$C$31</f>
        <v>0.50075000000000003</v>
      </c>
      <c r="B33" s="3">
        <f t="shared" si="4"/>
        <v>0.56075000000000008</v>
      </c>
      <c r="C33" s="3">
        <f t="shared" si="4"/>
        <v>6.7500000000000338E-3</v>
      </c>
      <c r="D33" s="3">
        <f t="shared" si="4"/>
        <v>7.5000000000002842E-4</v>
      </c>
      <c r="E33" s="3">
        <f t="shared" si="4"/>
        <v>0.42075000000000001</v>
      </c>
      <c r="F33" s="3">
        <f t="shared" si="4"/>
        <v>0.41675000000000001</v>
      </c>
      <c r="G33" s="3">
        <f t="shared" si="4"/>
        <v>0.39574999999999999</v>
      </c>
      <c r="H33" s="3">
        <f t="shared" si="4"/>
        <v>0.46075000000000005</v>
      </c>
      <c r="I33" s="3">
        <f t="shared" si="4"/>
        <v>0.45975000000000005</v>
      </c>
      <c r="J33" s="3">
        <f>+J14-$C$31</f>
        <v>0.48075000000000007</v>
      </c>
    </row>
    <row r="34" spans="1:10" x14ac:dyDescent="0.2">
      <c r="A34" s="5"/>
    </row>
    <row r="36" spans="1:10" x14ac:dyDescent="0.2">
      <c r="A36" s="2" t="s">
        <v>15</v>
      </c>
    </row>
    <row r="37" spans="1:10" x14ac:dyDescent="0.2">
      <c r="A37" s="3" t="str">
        <f>"100% of tot"</f>
        <v>100% of tot</v>
      </c>
      <c r="B37" s="3" t="s">
        <v>7</v>
      </c>
      <c r="C37" s="3">
        <f>+AVERAGE(A20:B21)</f>
        <v>0.5744999999999999</v>
      </c>
    </row>
    <row r="38" spans="1:10" x14ac:dyDescent="0.2">
      <c r="A38" s="3">
        <f>+(A20/$C$37)*100</f>
        <v>97.127937336814625</v>
      </c>
      <c r="B38" s="3">
        <f t="shared" ref="B38:I38" si="5">+(B20/$C$37)*100</f>
        <v>102.00174064403831</v>
      </c>
      <c r="C38" s="3">
        <f t="shared" si="5"/>
        <v>8.7032201914708445</v>
      </c>
      <c r="D38" s="3">
        <f t="shared" si="5"/>
        <v>-11.140121845082685</v>
      </c>
      <c r="E38" s="3">
        <f t="shared" si="5"/>
        <v>74.151436031331599</v>
      </c>
      <c r="F38" s="3">
        <f t="shared" si="5"/>
        <v>78.677110530896428</v>
      </c>
      <c r="G38" s="3">
        <f t="shared" si="5"/>
        <v>81.984334203655365</v>
      </c>
      <c r="H38" s="3">
        <f t="shared" si="5"/>
        <v>72.236727589208002</v>
      </c>
      <c r="I38" s="3">
        <f t="shared" si="5"/>
        <v>88.598781549173211</v>
      </c>
      <c r="J38" s="3">
        <f>+(J20/$C$37)*100</f>
        <v>96.083550913838124</v>
      </c>
    </row>
    <row r="39" spans="1:10" x14ac:dyDescent="0.2">
      <c r="A39" s="3">
        <f t="shared" ref="A39:I39" si="6">+(A21/$C$37)*100</f>
        <v>99.564838990426466</v>
      </c>
      <c r="B39" s="3">
        <f t="shared" si="6"/>
        <v>101.30548302872064</v>
      </c>
      <c r="C39" s="3">
        <f t="shared" si="6"/>
        <v>11.314186248912101</v>
      </c>
      <c r="D39" s="3">
        <f t="shared" si="6"/>
        <v>-8.8772845953002637</v>
      </c>
      <c r="E39" s="3">
        <f t="shared" si="6"/>
        <v>77.980852915578765</v>
      </c>
      <c r="F39" s="3">
        <f t="shared" si="6"/>
        <v>82.506527415143609</v>
      </c>
      <c r="G39" s="3">
        <f t="shared" si="6"/>
        <v>81.984334203655365</v>
      </c>
      <c r="H39" s="3">
        <f t="shared" si="6"/>
        <v>74.847693646649262</v>
      </c>
      <c r="I39" s="3">
        <f t="shared" si="6"/>
        <v>89.643167972149712</v>
      </c>
      <c r="J39" s="3">
        <f>+(J21/$C$37)*100</f>
        <v>98.694516971279384</v>
      </c>
    </row>
    <row r="40" spans="1:10" x14ac:dyDescent="0.2">
      <c r="A40" s="2" t="s">
        <v>16</v>
      </c>
    </row>
    <row r="41" spans="1:10" x14ac:dyDescent="0.2">
      <c r="A41" s="3" t="str">
        <f>"100% of tot"</f>
        <v>100% of tot</v>
      </c>
      <c r="B41" s="3" t="s">
        <v>7</v>
      </c>
      <c r="C41" s="3">
        <f>+AVERAGE(A24:B25)</f>
        <v>0.5744999999999999</v>
      </c>
    </row>
    <row r="42" spans="1:10" x14ac:dyDescent="0.2">
      <c r="A42" s="3">
        <f>+(A24/$C$41)*100</f>
        <v>97.127937336814625</v>
      </c>
      <c r="B42" s="3">
        <f t="shared" ref="B42:I42" si="7">+(B24/$C$41)*100</f>
        <v>102.00174064403831</v>
      </c>
      <c r="C42" s="3">
        <f t="shared" si="7"/>
        <v>8.7032201914708445</v>
      </c>
      <c r="D42" s="3">
        <f t="shared" si="7"/>
        <v>-11.140121845082685</v>
      </c>
      <c r="E42" s="3">
        <f t="shared" si="7"/>
        <v>79.373368146214105</v>
      </c>
      <c r="F42" s="3">
        <f t="shared" si="7"/>
        <v>88.598781549173211</v>
      </c>
      <c r="G42" s="3">
        <f t="shared" si="7"/>
        <v>85.117493472584869</v>
      </c>
      <c r="H42" s="3">
        <f t="shared" si="7"/>
        <v>82.158398607484784</v>
      </c>
      <c r="I42" s="3">
        <f t="shared" si="7"/>
        <v>88.424717145343791</v>
      </c>
      <c r="J42" s="3">
        <f>+(J24/$C$41)*100</f>
        <v>85.117493472584869</v>
      </c>
    </row>
    <row r="43" spans="1:10" x14ac:dyDescent="0.2">
      <c r="A43" s="3">
        <f t="shared" ref="A43:I43" si="8">+(A25/$C$41)*100</f>
        <v>99.564838990426466</v>
      </c>
      <c r="B43" s="3">
        <f t="shared" si="8"/>
        <v>101.30548302872064</v>
      </c>
      <c r="C43" s="3">
        <f t="shared" si="8"/>
        <v>11.314186248912101</v>
      </c>
      <c r="D43" s="3">
        <f t="shared" si="8"/>
        <v>-8.8772845953002637</v>
      </c>
      <c r="E43" s="3">
        <f t="shared" si="8"/>
        <v>84.595300261096611</v>
      </c>
      <c r="F43" s="3">
        <f t="shared" si="8"/>
        <v>90.861618798955618</v>
      </c>
      <c r="G43" s="3">
        <f t="shared" si="8"/>
        <v>89.120974760661468</v>
      </c>
      <c r="H43" s="3">
        <f t="shared" si="8"/>
        <v>86.335944299390789</v>
      </c>
      <c r="I43" s="3">
        <f t="shared" si="8"/>
        <v>91.7319408181027</v>
      </c>
      <c r="J43" s="3">
        <f>+(J25/$C$41)*100</f>
        <v>88.946910356832049</v>
      </c>
    </row>
    <row r="44" spans="1:10" x14ac:dyDescent="0.2">
      <c r="A44" s="2" t="s">
        <v>17</v>
      </c>
    </row>
    <row r="45" spans="1:10" x14ac:dyDescent="0.2">
      <c r="A45" s="3" t="str">
        <f>"100% of tot"</f>
        <v>100% of tot</v>
      </c>
      <c r="B45" s="3" t="s">
        <v>7</v>
      </c>
      <c r="C45" s="3">
        <f>+AVERAGE(A28:B29)</f>
        <v>0.54049999999999998</v>
      </c>
    </row>
    <row r="46" spans="1:10" x14ac:dyDescent="0.2">
      <c r="A46" s="3">
        <f>+(A28/$C$45)*100</f>
        <v>97.086031452358952</v>
      </c>
      <c r="B46" s="3">
        <f t="shared" ref="B46:I46" si="9">+(B28/$C$45)*100</f>
        <v>106.5217391304348</v>
      </c>
      <c r="C46" s="3">
        <f t="shared" si="9"/>
        <v>-0.60129509713228035</v>
      </c>
      <c r="D46" s="3">
        <f t="shared" si="9"/>
        <v>-0.78630897317298354</v>
      </c>
      <c r="E46" s="3">
        <f t="shared" si="9"/>
        <v>81.544865864939879</v>
      </c>
      <c r="F46" s="3">
        <f t="shared" si="9"/>
        <v>81.544865864939879</v>
      </c>
      <c r="G46" s="3">
        <f t="shared" si="9"/>
        <v>78.02960222016651</v>
      </c>
      <c r="H46" s="3">
        <f t="shared" si="9"/>
        <v>85.800185013876046</v>
      </c>
      <c r="I46" s="3">
        <f t="shared" si="9"/>
        <v>80.804810360777068</v>
      </c>
      <c r="J46" s="3">
        <f>+(J28/$C$45)*100</f>
        <v>83.024976873265516</v>
      </c>
    </row>
    <row r="47" spans="1:10" x14ac:dyDescent="0.2">
      <c r="A47" s="3">
        <f t="shared" ref="A47:I47" si="10">+(A29/$C$45)*100</f>
        <v>92.645698427382058</v>
      </c>
      <c r="B47" s="3">
        <f t="shared" si="10"/>
        <v>103.74653098982425</v>
      </c>
      <c r="C47" s="3">
        <f t="shared" si="10"/>
        <v>1.2488436632747519</v>
      </c>
      <c r="D47" s="3">
        <f t="shared" si="10"/>
        <v>0.13876040703053255</v>
      </c>
      <c r="E47" s="3">
        <f t="shared" si="10"/>
        <v>82.099907493061991</v>
      </c>
      <c r="F47" s="3">
        <f t="shared" si="10"/>
        <v>77.659574468085111</v>
      </c>
      <c r="G47" s="3">
        <f t="shared" si="10"/>
        <v>81.914893617021292</v>
      </c>
      <c r="H47" s="3">
        <f t="shared" si="10"/>
        <v>88.205365402405207</v>
      </c>
      <c r="I47" s="3">
        <f t="shared" si="10"/>
        <v>81.174838112858467</v>
      </c>
      <c r="J47" s="3">
        <f>+(J29/$C$45)*100</f>
        <v>83.209990749306201</v>
      </c>
    </row>
    <row r="48" spans="1:10" x14ac:dyDescent="0.2">
      <c r="A48" s="2" t="s">
        <v>18</v>
      </c>
    </row>
    <row r="49" spans="1:10" x14ac:dyDescent="0.2">
      <c r="A49" s="3" t="str">
        <f>"100% of tot"</f>
        <v>100% of tot</v>
      </c>
      <c r="B49" s="3" t="s">
        <v>7</v>
      </c>
      <c r="C49" s="3">
        <f>+AVERAGE(A32:B33)</f>
        <v>0.54049999999999998</v>
      </c>
    </row>
    <row r="50" spans="1:10" x14ac:dyDescent="0.2">
      <c r="A50" s="3">
        <f>+(A32/$C$45)*100</f>
        <v>97.086031452358952</v>
      </c>
      <c r="B50" s="3">
        <f t="shared" ref="B50:I50" si="11">+(B32/$C$45)*100</f>
        <v>106.5217391304348</v>
      </c>
      <c r="C50" s="3">
        <f>+(C32/$C$45)*100</f>
        <v>-0.60129509713228035</v>
      </c>
      <c r="D50" s="3">
        <f t="shared" si="11"/>
        <v>-0.78630897317298354</v>
      </c>
      <c r="E50" s="3">
        <f t="shared" si="11"/>
        <v>80.249768732654957</v>
      </c>
      <c r="F50" s="3">
        <f t="shared" si="11"/>
        <v>78.214616096207223</v>
      </c>
      <c r="G50" s="3">
        <f t="shared" si="11"/>
        <v>79.879740980573558</v>
      </c>
      <c r="H50" s="3">
        <f t="shared" si="11"/>
        <v>87.280296022201682</v>
      </c>
      <c r="I50" s="3">
        <f t="shared" si="11"/>
        <v>84.135060129509725</v>
      </c>
      <c r="J50" s="3">
        <f>+(J32/$C$45)*100</f>
        <v>85.060129509713249</v>
      </c>
    </row>
    <row r="51" spans="1:10" x14ac:dyDescent="0.2">
      <c r="A51" s="3">
        <f t="shared" ref="A51:I51" si="12">+(A33/$C$45)*100</f>
        <v>92.645698427382058</v>
      </c>
      <c r="B51" s="3">
        <f t="shared" si="12"/>
        <v>103.74653098982425</v>
      </c>
      <c r="C51" s="3">
        <f t="shared" si="12"/>
        <v>1.2488436632747519</v>
      </c>
      <c r="D51" s="3">
        <f t="shared" si="12"/>
        <v>0.13876040703053255</v>
      </c>
      <c r="E51" s="3">
        <f t="shared" si="12"/>
        <v>77.844588344125825</v>
      </c>
      <c r="F51" s="3">
        <f t="shared" si="12"/>
        <v>77.104532839962999</v>
      </c>
      <c r="G51" s="3">
        <f t="shared" si="12"/>
        <v>73.219241443108231</v>
      </c>
      <c r="H51" s="3">
        <f t="shared" si="12"/>
        <v>85.245143385753934</v>
      </c>
      <c r="I51" s="3">
        <f t="shared" si="12"/>
        <v>85.060129509713249</v>
      </c>
      <c r="J51" s="3">
        <f>+(J33/$C$45)*100</f>
        <v>88.945420906568003</v>
      </c>
    </row>
    <row r="54" spans="1:10" x14ac:dyDescent="0.2">
      <c r="A54" s="5" t="s">
        <v>8</v>
      </c>
      <c r="B54" s="5"/>
      <c r="C54" s="5" t="s">
        <v>9</v>
      </c>
      <c r="D54" s="5"/>
      <c r="E54" s="5" t="s">
        <v>10</v>
      </c>
      <c r="F54" s="5"/>
      <c r="G54" s="5" t="s">
        <v>11</v>
      </c>
      <c r="I54" s="5" t="s">
        <v>12</v>
      </c>
      <c r="J54" s="5"/>
    </row>
    <row r="55" spans="1:10" x14ac:dyDescent="0.2">
      <c r="A55" s="2" t="s">
        <v>15</v>
      </c>
    </row>
    <row r="56" spans="1:10" x14ac:dyDescent="0.2">
      <c r="A56" s="3" t="s">
        <v>13</v>
      </c>
    </row>
    <row r="57" spans="1:10" x14ac:dyDescent="0.2">
      <c r="A57" s="3">
        <f>+(AVERAGE(A38:B39))</f>
        <v>100.00000000000001</v>
      </c>
      <c r="C57" s="3">
        <f>+(AVERAGE(C38:D39))</f>
        <v>0</v>
      </c>
      <c r="E57" s="3">
        <f>+(AVERAGE(E38:F39))</f>
        <v>78.328981723237604</v>
      </c>
      <c r="G57" s="3">
        <f>+(AVERAGE(G38:H39))</f>
        <v>77.763272410791998</v>
      </c>
      <c r="I57" s="3">
        <f>+(AVERAGE(I38:J39))</f>
        <v>93.255004351610111</v>
      </c>
    </row>
    <row r="58" spans="1:10" x14ac:dyDescent="0.2">
      <c r="A58" s="3">
        <f>STDEV(A38:B39)/SQRT(COUNT(A38:B39))</f>
        <v>1.0858698736415981</v>
      </c>
      <c r="C58" s="3">
        <f>STDEV(C38:D39)/SQRT(COUNT(C38:D39))</f>
        <v>5.8214069654275535</v>
      </c>
      <c r="E58" s="3">
        <f>STDEV(E38:F39)/SQRT(COUNT(E38:F39))</f>
        <v>1.711387432985509</v>
      </c>
      <c r="G58" s="3">
        <f>STDEV(G38:H39)/SQRT(COUNT(G38:H39))</f>
        <v>2.4946279367412485</v>
      </c>
      <c r="I58" s="3">
        <f>STDEV(I38:J39)/SQRT(COUNT(I38:J39))</f>
        <v>2.4548378427803899</v>
      </c>
    </row>
    <row r="59" spans="1:10" x14ac:dyDescent="0.2">
      <c r="A59" s="2" t="s">
        <v>16</v>
      </c>
    </row>
    <row r="60" spans="1:10" x14ac:dyDescent="0.2">
      <c r="A60" s="3" t="s">
        <v>13</v>
      </c>
    </row>
    <row r="61" spans="1:10" x14ac:dyDescent="0.2">
      <c r="A61" s="3">
        <f>+(AVERAGE(A42:B43))</f>
        <v>100.00000000000001</v>
      </c>
      <c r="C61" s="3">
        <f>+(AVERAGE(C42:D43))</f>
        <v>0</v>
      </c>
      <c r="E61" s="3">
        <f>+(AVERAGE(E42:F43))</f>
        <v>85.857267188859879</v>
      </c>
      <c r="G61" s="3">
        <f>+(AVERAGE(G42:H43))</f>
        <v>85.683202785030474</v>
      </c>
      <c r="I61" s="3">
        <f>+(AVERAGE(I42:J43))</f>
        <v>88.555265448215863</v>
      </c>
    </row>
    <row r="62" spans="1:10" x14ac:dyDescent="0.2">
      <c r="A62" s="3">
        <f>STDEV(A42:B43)/SQRT(COUNT(A42:B43))</f>
        <v>1.0858698736415981</v>
      </c>
      <c r="C62" s="3">
        <f>STDEV(C42:D43)/SQRT(COUNT(C42:D43))</f>
        <v>5.8214069654275535</v>
      </c>
      <c r="E62" s="3">
        <f>STDEV(E42:F43)/SQRT(COUNT(E42:F43))</f>
        <v>2.5198039498352363</v>
      </c>
      <c r="G62" s="3">
        <f>STDEV(G42:H43)/SQRT(COUNT(G42:H43))</f>
        <v>1.4430470989435991</v>
      </c>
      <c r="I62" s="3">
        <f>STDEV(I42:J43)/SQRT(COUNT(I42:J43))</f>
        <v>1.3564651106186274</v>
      </c>
    </row>
    <row r="63" spans="1:10" x14ac:dyDescent="0.2">
      <c r="A63" s="2" t="s">
        <v>17</v>
      </c>
    </row>
    <row r="64" spans="1:10" x14ac:dyDescent="0.2">
      <c r="A64" s="3" t="s">
        <v>13</v>
      </c>
    </row>
    <row r="65" spans="1:10" x14ac:dyDescent="0.2">
      <c r="A65" s="3">
        <f>+(AVERAGE(A46:B47))</f>
        <v>100.00000000000001</v>
      </c>
      <c r="C65" s="3">
        <f>+(AVERAGE(C46:D47))</f>
        <v>5.1486592766991635E-15</v>
      </c>
      <c r="E65" s="3">
        <f>+(AVERAGE(E46:F47))</f>
        <v>80.712303422756719</v>
      </c>
      <c r="G65" s="3">
        <f>+(AVERAGE(G46:H47))</f>
        <v>83.487511563367264</v>
      </c>
      <c r="I65" s="3">
        <f>+(AVERAGE(I46:J47))</f>
        <v>82.053654024051809</v>
      </c>
    </row>
    <row r="66" spans="1:10" x14ac:dyDescent="0.2">
      <c r="A66" s="3">
        <f>STDEV(A46:B47)/SQRT(COUNT(A46:B47))</f>
        <v>3.1510122720168554</v>
      </c>
      <c r="C66" s="3">
        <f>STDEV(C46:D47)/SQRT(COUNT(C46:D47))</f>
        <v>0.46176315546937868</v>
      </c>
      <c r="E66" s="3">
        <f>STDEV(E46:F47)/SQRT(COUNT(E46:F47))</f>
        <v>1.0259515732108631</v>
      </c>
      <c r="G66" s="3">
        <f>STDEV(G46:H47)/SQRT(COUNT(G46:H47))</f>
        <v>2.2336163677427683</v>
      </c>
      <c r="I66" s="3">
        <f>STDEV(I46:J47)/SQRT(COUNT(I46:J47))</f>
        <v>0.61998055081354109</v>
      </c>
    </row>
    <row r="67" spans="1:10" x14ac:dyDescent="0.2">
      <c r="A67" s="2" t="s">
        <v>18</v>
      </c>
    </row>
    <row r="68" spans="1:10" x14ac:dyDescent="0.2">
      <c r="A68" s="3" t="s">
        <v>13</v>
      </c>
    </row>
    <row r="69" spans="1:10" x14ac:dyDescent="0.2">
      <c r="A69" s="3">
        <f>+(AVERAGE(A50:B51))</f>
        <v>100.00000000000001</v>
      </c>
      <c r="C69" s="3">
        <f>+(AVERAGE(C50:D51))</f>
        <v>5.1486592766991635E-15</v>
      </c>
      <c r="E69" s="3">
        <f>+(AVERAGE(E50:F51))</f>
        <v>78.353376503237754</v>
      </c>
      <c r="G69" s="3">
        <f>+(AVERAGE(G50:H51))</f>
        <v>81.406105457909348</v>
      </c>
      <c r="I69" s="3">
        <f>+(AVERAGE(I50:J51))</f>
        <v>85.80018501387606</v>
      </c>
    </row>
    <row r="70" spans="1:10" x14ac:dyDescent="0.2">
      <c r="A70" s="3">
        <f>STDEV(A50:B51)/SQRT(COUNT(A50:B51))</f>
        <v>3.1510122720168554</v>
      </c>
      <c r="C70" s="3">
        <f>STDEV(C50:D51)/SQRT(COUNT(C50:D51))</f>
        <v>0.46176315546937868</v>
      </c>
      <c r="E70" s="3">
        <f>STDEV(E50:F51)/SQRT(COUNT(E50:F51))</f>
        <v>0.67293101581237147</v>
      </c>
      <c r="G70" s="3">
        <f>STDEV(G50:H51)/SQRT(COUNT(G50:H51))</f>
        <v>3.1437617847568164</v>
      </c>
      <c r="I70" s="3">
        <f>STDEV(I50:J51)/SQRT(COUNT(I50:J51))</f>
        <v>1.0708452269001121</v>
      </c>
    </row>
    <row r="73" spans="1:10" x14ac:dyDescent="0.2">
      <c r="A73"/>
      <c r="B73"/>
      <c r="C73"/>
      <c r="D73"/>
      <c r="E73"/>
      <c r="F73"/>
      <c r="G73"/>
      <c r="H73"/>
      <c r="I73"/>
      <c r="J73"/>
    </row>
    <row r="76" spans="1:10" x14ac:dyDescent="0.2">
      <c r="A76" s="5"/>
    </row>
    <row r="77" spans="1:10" x14ac:dyDescent="0.2">
      <c r="A77"/>
      <c r="B77"/>
      <c r="C77"/>
      <c r="D77"/>
      <c r="E77"/>
      <c r="F77"/>
      <c r="G77"/>
      <c r="H77"/>
    </row>
    <row r="78" spans="1:10" x14ac:dyDescent="0.2">
      <c r="A78"/>
      <c r="B78"/>
    </row>
    <row r="79" spans="1:10" x14ac:dyDescent="0.2">
      <c r="A79"/>
      <c r="B79"/>
    </row>
    <row r="80" spans="1:10" x14ac:dyDescent="0.2">
      <c r="A80"/>
      <c r="B80"/>
    </row>
    <row r="109" spans="1:9" x14ac:dyDescent="0.2">
      <c r="F109"/>
      <c r="G109"/>
      <c r="I109"/>
    </row>
    <row r="110" spans="1:9" x14ac:dyDescent="0.2">
      <c r="A110"/>
      <c r="F110"/>
    </row>
    <row r="111" spans="1:9" x14ac:dyDescent="0.2">
      <c r="B111"/>
      <c r="C111"/>
      <c r="F111"/>
    </row>
    <row r="115" spans="1:4" x14ac:dyDescent="0.2">
      <c r="A115"/>
      <c r="B115"/>
      <c r="C115"/>
      <c r="D1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0582-B99F-4D49-A774-78F66AA39E5A}">
  <dimension ref="A1:K115"/>
  <sheetViews>
    <sheetView workbookViewId="0">
      <selection sqref="A1:XFD1"/>
    </sheetView>
  </sheetViews>
  <sheetFormatPr baseColWidth="10" defaultColWidth="8.83203125" defaultRowHeight="15" x14ac:dyDescent="0.2"/>
  <cols>
    <col min="1" max="11" width="6.6640625" style="3" customWidth="1"/>
  </cols>
  <sheetData>
    <row r="1" spans="1:11" s="13" customFormat="1" x14ac:dyDescent="0.2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">
      <c r="A2" s="2" t="s">
        <v>22</v>
      </c>
    </row>
    <row r="3" spans="1:11" x14ac:dyDescent="0.2">
      <c r="A3" s="2" t="s">
        <v>15</v>
      </c>
    </row>
    <row r="4" spans="1:11" x14ac:dyDescent="0.2">
      <c r="A4">
        <v>0.997</v>
      </c>
      <c r="B4">
        <v>1.089</v>
      </c>
      <c r="C4">
        <v>5.2999999999999999E-2</v>
      </c>
      <c r="D4">
        <v>4.8000000000000001E-2</v>
      </c>
      <c r="E4">
        <v>0.126</v>
      </c>
      <c r="F4">
        <v>0.14399999999999999</v>
      </c>
      <c r="G4">
        <v>0.223</v>
      </c>
      <c r="H4">
        <v>0.185</v>
      </c>
      <c r="I4">
        <v>0.28199999999999997</v>
      </c>
      <c r="J4">
        <v>0.32300000000000001</v>
      </c>
      <c r="K4"/>
    </row>
    <row r="5" spans="1:11" x14ac:dyDescent="0.2">
      <c r="A5">
        <v>0.94899999999999995</v>
      </c>
      <c r="B5">
        <v>1.073</v>
      </c>
      <c r="C5">
        <v>5.8000000000000003E-2</v>
      </c>
      <c r="D5">
        <v>4.9000000000000002E-2</v>
      </c>
      <c r="E5">
        <v>0.123</v>
      </c>
      <c r="F5">
        <v>0.14099999999999999</v>
      </c>
      <c r="G5">
        <v>0.216</v>
      </c>
      <c r="H5">
        <v>0.17899999999999999</v>
      </c>
      <c r="I5">
        <v>0.28899999999999998</v>
      </c>
      <c r="J5">
        <v>0.32500000000000001</v>
      </c>
      <c r="K5"/>
    </row>
    <row r="6" spans="1:11" x14ac:dyDescent="0.2">
      <c r="A6" s="2" t="s">
        <v>16</v>
      </c>
      <c r="B6"/>
      <c r="C6"/>
      <c r="D6"/>
      <c r="E6"/>
      <c r="F6"/>
      <c r="G6"/>
      <c r="H6"/>
      <c r="I6"/>
      <c r="J6"/>
      <c r="K6"/>
    </row>
    <row r="7" spans="1:11" x14ac:dyDescent="0.2">
      <c r="A7">
        <v>0.997</v>
      </c>
      <c r="B7">
        <v>1.089</v>
      </c>
      <c r="C7">
        <v>5.2999999999999999E-2</v>
      </c>
      <c r="D7">
        <v>4.8000000000000001E-2</v>
      </c>
      <c r="E7">
        <v>0.121</v>
      </c>
      <c r="F7">
        <v>0.153</v>
      </c>
      <c r="G7">
        <v>0.224</v>
      </c>
      <c r="H7">
        <v>0.221</v>
      </c>
      <c r="I7">
        <v>0.33200000000000002</v>
      </c>
      <c r="J7">
        <v>0.27300000000000002</v>
      </c>
      <c r="K7"/>
    </row>
    <row r="8" spans="1:11" x14ac:dyDescent="0.2">
      <c r="A8">
        <v>0.94899999999999995</v>
      </c>
      <c r="B8">
        <v>1.073</v>
      </c>
      <c r="C8">
        <v>5.8000000000000003E-2</v>
      </c>
      <c r="D8">
        <v>4.9000000000000002E-2</v>
      </c>
      <c r="E8">
        <v>0.122</v>
      </c>
      <c r="F8">
        <v>0.154</v>
      </c>
      <c r="G8">
        <v>0.23200000000000001</v>
      </c>
      <c r="H8">
        <v>0.21</v>
      </c>
      <c r="I8">
        <v>0.31900000000000001</v>
      </c>
      <c r="J8">
        <v>0.29299999999999998</v>
      </c>
      <c r="K8"/>
    </row>
    <row r="9" spans="1:11" x14ac:dyDescent="0.2">
      <c r="A9" s="2" t="s">
        <v>17</v>
      </c>
      <c r="B9"/>
      <c r="C9"/>
      <c r="D9"/>
      <c r="E9"/>
      <c r="F9"/>
      <c r="G9"/>
      <c r="H9"/>
      <c r="I9"/>
      <c r="J9"/>
      <c r="K9"/>
    </row>
    <row r="10" spans="1:11" x14ac:dyDescent="0.2">
      <c r="A10">
        <v>1.0820000000000001</v>
      </c>
      <c r="B10">
        <v>1.135</v>
      </c>
      <c r="C10">
        <v>5.1999999999999998E-2</v>
      </c>
      <c r="D10">
        <v>5.7000000000000002E-2</v>
      </c>
      <c r="E10">
        <v>0.122</v>
      </c>
      <c r="F10">
        <v>0.13500000000000001</v>
      </c>
      <c r="G10">
        <v>0.215</v>
      </c>
      <c r="H10">
        <v>0.251</v>
      </c>
      <c r="I10">
        <v>0.25800000000000001</v>
      </c>
      <c r="J10">
        <v>0.27700000000000002</v>
      </c>
      <c r="K10"/>
    </row>
    <row r="11" spans="1:11" x14ac:dyDescent="0.2">
      <c r="A11">
        <v>1.0549999999999999</v>
      </c>
      <c r="B11">
        <v>1.131</v>
      </c>
      <c r="C11">
        <v>0.05</v>
      </c>
      <c r="D11">
        <v>5.6000000000000001E-2</v>
      </c>
      <c r="E11">
        <v>0.123</v>
      </c>
      <c r="F11">
        <v>0.13900000000000001</v>
      </c>
      <c r="G11">
        <v>0.20699999999999999</v>
      </c>
      <c r="H11">
        <v>0.25600000000000001</v>
      </c>
      <c r="I11">
        <v>0.251</v>
      </c>
      <c r="J11">
        <v>0.27100000000000002</v>
      </c>
      <c r="K11"/>
    </row>
    <row r="12" spans="1:11" x14ac:dyDescent="0.2">
      <c r="A12" s="2" t="s">
        <v>18</v>
      </c>
      <c r="B12"/>
      <c r="C12"/>
      <c r="D12"/>
      <c r="E12"/>
      <c r="F12"/>
      <c r="G12"/>
      <c r="H12"/>
      <c r="I12"/>
      <c r="J12"/>
      <c r="K12"/>
    </row>
    <row r="13" spans="1:11" x14ac:dyDescent="0.2">
      <c r="A13">
        <v>1.0820000000000001</v>
      </c>
      <c r="B13">
        <v>1.135</v>
      </c>
      <c r="C13">
        <v>5.1999999999999998E-2</v>
      </c>
      <c r="D13">
        <v>5.7000000000000002E-2</v>
      </c>
      <c r="E13">
        <v>0.13</v>
      </c>
      <c r="F13">
        <v>0.124</v>
      </c>
      <c r="G13">
        <v>0.222</v>
      </c>
      <c r="H13">
        <v>0.25</v>
      </c>
      <c r="I13">
        <v>0.33</v>
      </c>
      <c r="J13">
        <v>0.33200000000000002</v>
      </c>
      <c r="K13"/>
    </row>
    <row r="14" spans="1:11" x14ac:dyDescent="0.2">
      <c r="A14">
        <v>1.0549999999999999</v>
      </c>
      <c r="B14">
        <v>1.131</v>
      </c>
      <c r="C14">
        <v>0.05</v>
      </c>
      <c r="D14">
        <v>5.6000000000000001E-2</v>
      </c>
      <c r="E14">
        <v>0.122</v>
      </c>
      <c r="F14">
        <v>0.11700000000000001</v>
      </c>
      <c r="G14">
        <v>0.214</v>
      </c>
      <c r="H14">
        <v>0.245</v>
      </c>
      <c r="I14">
        <v>0.317</v>
      </c>
      <c r="J14">
        <v>0.32300000000000001</v>
      </c>
      <c r="K14"/>
    </row>
    <row r="15" spans="1:11" x14ac:dyDescent="0.2">
      <c r="E15"/>
      <c r="H15"/>
    </row>
    <row r="18" spans="1:10" x14ac:dyDescent="0.2">
      <c r="A18" s="2" t="s">
        <v>15</v>
      </c>
    </row>
    <row r="19" spans="1:10" x14ac:dyDescent="0.2">
      <c r="A19" s="3" t="str">
        <f>"-BLANK"</f>
        <v>-BLANK</v>
      </c>
      <c r="B19" s="3" t="s">
        <v>6</v>
      </c>
      <c r="C19" s="3">
        <f>+AVERAGE(C4:D5)</f>
        <v>5.2000000000000005E-2</v>
      </c>
    </row>
    <row r="20" spans="1:10" x14ac:dyDescent="0.2">
      <c r="A20" s="3">
        <f t="shared" ref="A20:I21" si="0">+A4-$C$19</f>
        <v>0.94499999999999995</v>
      </c>
      <c r="B20" s="3">
        <f t="shared" si="0"/>
        <v>1.0369999999999999</v>
      </c>
      <c r="C20" s="3">
        <f t="shared" si="0"/>
        <v>9.9999999999999395E-4</v>
      </c>
      <c r="D20" s="3">
        <f t="shared" si="0"/>
        <v>-4.0000000000000036E-3</v>
      </c>
      <c r="E20" s="3">
        <f t="shared" si="0"/>
        <v>7.3999999999999996E-2</v>
      </c>
      <c r="F20" s="3">
        <f t="shared" si="0"/>
        <v>9.1999999999999985E-2</v>
      </c>
      <c r="G20" s="3">
        <f t="shared" si="0"/>
        <v>0.17099999999999999</v>
      </c>
      <c r="H20" s="3">
        <f t="shared" si="0"/>
        <v>0.13300000000000001</v>
      </c>
      <c r="I20" s="3">
        <f t="shared" si="0"/>
        <v>0.22999999999999998</v>
      </c>
      <c r="J20" s="3">
        <f>+J4-$C$19</f>
        <v>0.27100000000000002</v>
      </c>
    </row>
    <row r="21" spans="1:10" x14ac:dyDescent="0.2">
      <c r="A21" s="3">
        <f t="shared" si="0"/>
        <v>0.89699999999999991</v>
      </c>
      <c r="B21" s="3">
        <f t="shared" si="0"/>
        <v>1.0209999999999999</v>
      </c>
      <c r="C21" s="3">
        <f t="shared" si="0"/>
        <v>5.9999999999999984E-3</v>
      </c>
      <c r="D21" s="3">
        <f t="shared" si="0"/>
        <v>-3.0000000000000027E-3</v>
      </c>
      <c r="E21" s="3">
        <f t="shared" si="0"/>
        <v>7.0999999999999994E-2</v>
      </c>
      <c r="F21" s="3">
        <f t="shared" si="0"/>
        <v>8.8999999999999982E-2</v>
      </c>
      <c r="G21" s="3">
        <f t="shared" si="0"/>
        <v>0.16399999999999998</v>
      </c>
      <c r="H21" s="3">
        <f t="shared" si="0"/>
        <v>0.127</v>
      </c>
      <c r="I21" s="3">
        <f t="shared" si="0"/>
        <v>0.23699999999999999</v>
      </c>
      <c r="J21" s="3">
        <f>+J5-$C$19</f>
        <v>0.27300000000000002</v>
      </c>
    </row>
    <row r="22" spans="1:10" x14ac:dyDescent="0.2">
      <c r="A22" s="2" t="s">
        <v>16</v>
      </c>
    </row>
    <row r="23" spans="1:10" x14ac:dyDescent="0.2">
      <c r="A23" s="3" t="str">
        <f>"-BLANK"</f>
        <v>-BLANK</v>
      </c>
      <c r="B23" s="3" t="s">
        <v>6</v>
      </c>
      <c r="C23" s="3">
        <f>+AVERAGE(C7:D8)</f>
        <v>5.2000000000000005E-2</v>
      </c>
    </row>
    <row r="24" spans="1:10" x14ac:dyDescent="0.2">
      <c r="A24" s="3">
        <f t="shared" ref="A24:I25" si="1">+A7-$C$23</f>
        <v>0.94499999999999995</v>
      </c>
      <c r="B24" s="3">
        <f t="shared" si="1"/>
        <v>1.0369999999999999</v>
      </c>
      <c r="C24" s="3">
        <f t="shared" si="1"/>
        <v>9.9999999999999395E-4</v>
      </c>
      <c r="D24" s="3">
        <f t="shared" si="1"/>
        <v>-4.0000000000000036E-3</v>
      </c>
      <c r="E24" s="3">
        <f t="shared" si="1"/>
        <v>6.8999999999999992E-2</v>
      </c>
      <c r="F24" s="3">
        <f t="shared" si="1"/>
        <v>0.10099999999999999</v>
      </c>
      <c r="G24" s="3">
        <f t="shared" si="1"/>
        <v>0.17199999999999999</v>
      </c>
      <c r="H24" s="3">
        <f t="shared" si="1"/>
        <v>0.16899999999999998</v>
      </c>
      <c r="I24" s="3">
        <f t="shared" si="1"/>
        <v>0.28000000000000003</v>
      </c>
      <c r="J24" s="3">
        <f>+J7-$C$23</f>
        <v>0.22100000000000003</v>
      </c>
    </row>
    <row r="25" spans="1:10" x14ac:dyDescent="0.2">
      <c r="A25" s="3">
        <f t="shared" si="1"/>
        <v>0.89699999999999991</v>
      </c>
      <c r="B25" s="3">
        <f t="shared" si="1"/>
        <v>1.0209999999999999</v>
      </c>
      <c r="C25" s="3">
        <f t="shared" si="1"/>
        <v>5.9999999999999984E-3</v>
      </c>
      <c r="D25" s="3">
        <f t="shared" si="1"/>
        <v>-3.0000000000000027E-3</v>
      </c>
      <c r="E25" s="3">
        <f t="shared" si="1"/>
        <v>6.9999999999999993E-2</v>
      </c>
      <c r="F25" s="3">
        <f t="shared" si="1"/>
        <v>0.10199999999999999</v>
      </c>
      <c r="G25" s="3">
        <f t="shared" si="1"/>
        <v>0.18</v>
      </c>
      <c r="H25" s="3">
        <f t="shared" si="1"/>
        <v>0.15799999999999997</v>
      </c>
      <c r="I25" s="3">
        <f t="shared" si="1"/>
        <v>0.26700000000000002</v>
      </c>
      <c r="J25" s="3">
        <f>+J8-$C$23</f>
        <v>0.24099999999999999</v>
      </c>
    </row>
    <row r="26" spans="1:10" x14ac:dyDescent="0.2">
      <c r="A26" s="2" t="s">
        <v>17</v>
      </c>
    </row>
    <row r="27" spans="1:10" x14ac:dyDescent="0.2">
      <c r="A27" s="3" t="str">
        <f>"-BLANK"</f>
        <v>-BLANK</v>
      </c>
      <c r="B27" s="3" t="s">
        <v>6</v>
      </c>
      <c r="C27" s="3">
        <f>+AVERAGE(C10:D11)</f>
        <v>5.3749999999999999E-2</v>
      </c>
    </row>
    <row r="28" spans="1:10" x14ac:dyDescent="0.2">
      <c r="A28" s="3">
        <f t="shared" ref="A28:I29" si="2">+A10-$C$27</f>
        <v>1.0282500000000001</v>
      </c>
      <c r="B28" s="3">
        <f t="shared" si="2"/>
        <v>1.08125</v>
      </c>
      <c r="C28" s="3">
        <f t="shared" si="2"/>
        <v>-1.7500000000000016E-3</v>
      </c>
      <c r="D28" s="3">
        <f t="shared" si="2"/>
        <v>3.2500000000000029E-3</v>
      </c>
      <c r="E28" s="3">
        <f t="shared" si="2"/>
        <v>6.8250000000000005E-2</v>
      </c>
      <c r="F28" s="4">
        <f t="shared" si="2"/>
        <v>8.1250000000000017E-2</v>
      </c>
      <c r="G28" s="3">
        <f t="shared" si="2"/>
        <v>0.16125</v>
      </c>
      <c r="H28" s="3">
        <f t="shared" si="2"/>
        <v>0.19725000000000001</v>
      </c>
      <c r="I28" s="3">
        <f t="shared" si="2"/>
        <v>0.20425000000000001</v>
      </c>
      <c r="J28" s="3">
        <f>+J10-$C$27</f>
        <v>0.22325000000000003</v>
      </c>
    </row>
    <row r="29" spans="1:10" x14ac:dyDescent="0.2">
      <c r="A29" s="3">
        <f t="shared" si="2"/>
        <v>1.00125</v>
      </c>
      <c r="B29" s="3">
        <f t="shared" si="2"/>
        <v>1.07725</v>
      </c>
      <c r="C29" s="3">
        <f t="shared" si="2"/>
        <v>-3.7499999999999964E-3</v>
      </c>
      <c r="D29" s="3">
        <f t="shared" si="2"/>
        <v>2.250000000000002E-3</v>
      </c>
      <c r="E29" s="3">
        <f t="shared" si="2"/>
        <v>6.9250000000000006E-2</v>
      </c>
      <c r="F29" s="4">
        <f t="shared" si="2"/>
        <v>8.525000000000002E-2</v>
      </c>
      <c r="G29" s="3">
        <f t="shared" si="2"/>
        <v>0.15325</v>
      </c>
      <c r="H29" s="3">
        <f t="shared" si="2"/>
        <v>0.20225000000000001</v>
      </c>
      <c r="I29" s="3">
        <f t="shared" si="2"/>
        <v>0.19725000000000001</v>
      </c>
      <c r="J29" s="3">
        <f>+J11-$C$27</f>
        <v>0.21725000000000003</v>
      </c>
    </row>
    <row r="30" spans="1:10" x14ac:dyDescent="0.2">
      <c r="A30" s="2" t="s">
        <v>18</v>
      </c>
    </row>
    <row r="31" spans="1:10" x14ac:dyDescent="0.2">
      <c r="A31" s="3" t="str">
        <f>"-BLANK"</f>
        <v>-BLANK</v>
      </c>
      <c r="B31" s="3" t="s">
        <v>6</v>
      </c>
      <c r="C31" s="3">
        <f>+AVERAGE(C13:D14)</f>
        <v>5.3749999999999999E-2</v>
      </c>
    </row>
    <row r="32" spans="1:10" x14ac:dyDescent="0.2">
      <c r="A32" s="3">
        <f>+A13-$C$31</f>
        <v>1.0282500000000001</v>
      </c>
      <c r="B32" s="3">
        <f t="shared" ref="B32:I32" si="3">+B13-$C$31</f>
        <v>1.08125</v>
      </c>
      <c r="C32" s="3">
        <f t="shared" si="3"/>
        <v>-1.7500000000000016E-3</v>
      </c>
      <c r="D32" s="3">
        <f t="shared" si="3"/>
        <v>3.2500000000000029E-3</v>
      </c>
      <c r="E32" s="3">
        <f t="shared" si="3"/>
        <v>7.6250000000000012E-2</v>
      </c>
      <c r="F32" s="3">
        <f t="shared" si="3"/>
        <v>7.0250000000000007E-2</v>
      </c>
      <c r="G32" s="3">
        <f t="shared" si="3"/>
        <v>0.16825000000000001</v>
      </c>
      <c r="H32" s="3">
        <f t="shared" si="3"/>
        <v>0.19625000000000001</v>
      </c>
      <c r="I32" s="3">
        <f t="shared" si="3"/>
        <v>0.27625</v>
      </c>
      <c r="J32" s="3">
        <f>+J13-$C$31</f>
        <v>0.27825</v>
      </c>
    </row>
    <row r="33" spans="1:10" x14ac:dyDescent="0.2">
      <c r="A33" s="3">
        <f t="shared" ref="A33:I33" si="4">+A14-$C$31</f>
        <v>1.00125</v>
      </c>
      <c r="B33" s="3">
        <f t="shared" si="4"/>
        <v>1.07725</v>
      </c>
      <c r="C33" s="3">
        <f t="shared" si="4"/>
        <v>-3.7499999999999964E-3</v>
      </c>
      <c r="D33" s="3">
        <f t="shared" si="4"/>
        <v>2.250000000000002E-3</v>
      </c>
      <c r="E33" s="3">
        <f t="shared" si="4"/>
        <v>6.8250000000000005E-2</v>
      </c>
      <c r="F33" s="3">
        <f t="shared" si="4"/>
        <v>6.3250000000000001E-2</v>
      </c>
      <c r="G33" s="3">
        <f t="shared" si="4"/>
        <v>0.16025</v>
      </c>
      <c r="H33" s="3">
        <f t="shared" si="4"/>
        <v>0.19125</v>
      </c>
      <c r="I33" s="3">
        <f t="shared" si="4"/>
        <v>0.26324999999999998</v>
      </c>
      <c r="J33" s="3">
        <f>+J14-$C$31</f>
        <v>0.26924999999999999</v>
      </c>
    </row>
    <row r="34" spans="1:10" x14ac:dyDescent="0.2">
      <c r="A34" s="5"/>
    </row>
    <row r="36" spans="1:10" x14ac:dyDescent="0.2">
      <c r="A36" s="2" t="s">
        <v>15</v>
      </c>
    </row>
    <row r="37" spans="1:10" x14ac:dyDescent="0.2">
      <c r="A37" s="3" t="str">
        <f>"100% of tot"</f>
        <v>100% of tot</v>
      </c>
      <c r="B37" s="3" t="s">
        <v>7</v>
      </c>
      <c r="C37" s="3">
        <f>+AVERAGE(A20:B21)</f>
        <v>0.97499999999999987</v>
      </c>
    </row>
    <row r="38" spans="1:10" x14ac:dyDescent="0.2">
      <c r="A38" s="3">
        <f>+(A20/$C$37)*100</f>
        <v>96.923076923076934</v>
      </c>
      <c r="B38" s="3">
        <f t="shared" ref="B38:I38" si="5">+(B20/$C$37)*100</f>
        <v>106.35897435897436</v>
      </c>
      <c r="C38" s="3">
        <f t="shared" si="5"/>
        <v>0.10256410256410195</v>
      </c>
      <c r="D38" s="3">
        <f t="shared" si="5"/>
        <v>-0.41025641025641069</v>
      </c>
      <c r="E38" s="3">
        <f t="shared" si="5"/>
        <v>7.5897435897435903</v>
      </c>
      <c r="F38" s="3">
        <f t="shared" si="5"/>
        <v>9.4358974358974361</v>
      </c>
      <c r="G38" s="3">
        <f t="shared" si="5"/>
        <v>17.53846153846154</v>
      </c>
      <c r="H38" s="3">
        <f t="shared" si="5"/>
        <v>13.641025641025644</v>
      </c>
      <c r="I38" s="3">
        <f t="shared" si="5"/>
        <v>23.589743589743591</v>
      </c>
      <c r="J38" s="3">
        <f>+(J20/$C$37)*100</f>
        <v>27.794871794871799</v>
      </c>
    </row>
    <row r="39" spans="1:10" x14ac:dyDescent="0.2">
      <c r="A39" s="3">
        <f t="shared" ref="A39:I39" si="6">+(A21/$C$37)*100</f>
        <v>92</v>
      </c>
      <c r="B39" s="3">
        <f t="shared" si="6"/>
        <v>104.71794871794873</v>
      </c>
      <c r="C39" s="3">
        <f t="shared" si="6"/>
        <v>0.61538461538461531</v>
      </c>
      <c r="D39" s="3">
        <f t="shared" si="6"/>
        <v>-0.30769230769230799</v>
      </c>
      <c r="E39" s="3">
        <f t="shared" si="6"/>
        <v>7.2820512820512828</v>
      </c>
      <c r="F39" s="3">
        <f t="shared" si="6"/>
        <v>9.1282051282051277</v>
      </c>
      <c r="G39" s="3">
        <f t="shared" si="6"/>
        <v>16.820512820512821</v>
      </c>
      <c r="H39" s="3">
        <f t="shared" si="6"/>
        <v>13.025641025641027</v>
      </c>
      <c r="I39" s="3">
        <f t="shared" si="6"/>
        <v>24.30769230769231</v>
      </c>
      <c r="J39" s="3">
        <f>+(J21/$C$37)*100</f>
        <v>28.000000000000007</v>
      </c>
    </row>
    <row r="40" spans="1:10" x14ac:dyDescent="0.2">
      <c r="A40" s="2" t="s">
        <v>16</v>
      </c>
    </row>
    <row r="41" spans="1:10" x14ac:dyDescent="0.2">
      <c r="A41" s="3" t="str">
        <f>"100% of tot"</f>
        <v>100% of tot</v>
      </c>
      <c r="B41" s="3" t="s">
        <v>7</v>
      </c>
      <c r="C41" s="3">
        <f>+AVERAGE(A24:B25)</f>
        <v>0.97499999999999987</v>
      </c>
    </row>
    <row r="42" spans="1:10" x14ac:dyDescent="0.2">
      <c r="A42" s="3">
        <f>+(A24/$C$41)*100</f>
        <v>96.923076923076934</v>
      </c>
      <c r="B42" s="3">
        <f t="shared" ref="B42:I42" si="7">+(B24/$C$41)*100</f>
        <v>106.35897435897436</v>
      </c>
      <c r="C42" s="3">
        <f t="shared" si="7"/>
        <v>0.10256410256410195</v>
      </c>
      <c r="D42" s="3">
        <f t="shared" si="7"/>
        <v>-0.41025641025641069</v>
      </c>
      <c r="E42" s="3">
        <f t="shared" si="7"/>
        <v>7.0769230769230766</v>
      </c>
      <c r="F42" s="3">
        <f t="shared" si="7"/>
        <v>10.358974358974359</v>
      </c>
      <c r="G42" s="3">
        <f t="shared" si="7"/>
        <v>17.641025641025642</v>
      </c>
      <c r="H42" s="3">
        <f t="shared" si="7"/>
        <v>17.333333333333336</v>
      </c>
      <c r="I42" s="3">
        <f t="shared" si="7"/>
        <v>28.717948717948726</v>
      </c>
      <c r="J42" s="3">
        <f>+(J24/$C$41)*100</f>
        <v>22.666666666666675</v>
      </c>
    </row>
    <row r="43" spans="1:10" x14ac:dyDescent="0.2">
      <c r="A43" s="3">
        <f t="shared" ref="A43:I43" si="8">+(A25/$C$41)*100</f>
        <v>92</v>
      </c>
      <c r="B43" s="3">
        <f t="shared" si="8"/>
        <v>104.71794871794873</v>
      </c>
      <c r="C43" s="3">
        <f t="shared" si="8"/>
        <v>0.61538461538461531</v>
      </c>
      <c r="D43" s="3">
        <f t="shared" si="8"/>
        <v>-0.30769230769230799</v>
      </c>
      <c r="E43" s="3">
        <f t="shared" si="8"/>
        <v>7.1794871794871806</v>
      </c>
      <c r="F43" s="3">
        <f t="shared" si="8"/>
        <v>10.461538461538462</v>
      </c>
      <c r="G43" s="3">
        <f t="shared" si="8"/>
        <v>18.461538461538463</v>
      </c>
      <c r="H43" s="3">
        <f t="shared" si="8"/>
        <v>16.205128205128204</v>
      </c>
      <c r="I43" s="3">
        <f t="shared" si="8"/>
        <v>27.38461538461539</v>
      </c>
      <c r="J43" s="3">
        <f>+(J25/$C$41)*100</f>
        <v>24.717948717948719</v>
      </c>
    </row>
    <row r="44" spans="1:10" x14ac:dyDescent="0.2">
      <c r="A44" s="2" t="s">
        <v>17</v>
      </c>
    </row>
    <row r="45" spans="1:10" x14ac:dyDescent="0.2">
      <c r="A45" s="3" t="str">
        <f>"100% of tot"</f>
        <v>100% of tot</v>
      </c>
      <c r="B45" s="3" t="s">
        <v>7</v>
      </c>
      <c r="C45" s="3">
        <f>+AVERAGE(A28:B29)</f>
        <v>1.0470000000000002</v>
      </c>
    </row>
    <row r="46" spans="1:10" x14ac:dyDescent="0.2">
      <c r="A46" s="3">
        <f>+(A28/$C$45)*100</f>
        <v>98.209169054441261</v>
      </c>
      <c r="B46" s="3">
        <f t="shared" ref="B46:I46" si="9">+(B28/$C$45)*100</f>
        <v>103.2712511938873</v>
      </c>
      <c r="C46" s="3">
        <f t="shared" si="9"/>
        <v>-0.16714422158548245</v>
      </c>
      <c r="D46" s="3">
        <f t="shared" si="9"/>
        <v>0.31041069723018166</v>
      </c>
      <c r="E46" s="3">
        <f t="shared" si="9"/>
        <v>6.5186246418338101</v>
      </c>
      <c r="F46" s="3">
        <f t="shared" si="9"/>
        <v>7.7602674307545376</v>
      </c>
      <c r="G46" s="3">
        <f t="shared" si="9"/>
        <v>15.401146131805154</v>
      </c>
      <c r="H46" s="3">
        <f t="shared" si="9"/>
        <v>18.839541547277936</v>
      </c>
      <c r="I46" s="3">
        <f t="shared" si="9"/>
        <v>19.508118433619863</v>
      </c>
      <c r="J46" s="3">
        <f>+(J28/$C$45)*100</f>
        <v>21.322827125119389</v>
      </c>
    </row>
    <row r="47" spans="1:10" x14ac:dyDescent="0.2">
      <c r="A47" s="3">
        <f t="shared" ref="A47:I47" si="10">+(A29/$C$45)*100</f>
        <v>95.630372492836656</v>
      </c>
      <c r="B47" s="3">
        <f t="shared" si="10"/>
        <v>102.88920725883474</v>
      </c>
      <c r="C47" s="3">
        <f t="shared" si="10"/>
        <v>-0.35816618911174741</v>
      </c>
      <c r="D47" s="3">
        <f t="shared" si="10"/>
        <v>0.21489971346704889</v>
      </c>
      <c r="E47" s="3">
        <f t="shared" si="10"/>
        <v>6.6141356255969441</v>
      </c>
      <c r="F47" s="3">
        <f t="shared" si="10"/>
        <v>8.1423113658070694</v>
      </c>
      <c r="G47" s="3">
        <f t="shared" si="10"/>
        <v>14.637058261700092</v>
      </c>
      <c r="H47" s="3">
        <f t="shared" si="10"/>
        <v>19.317096466093599</v>
      </c>
      <c r="I47" s="3">
        <f t="shared" si="10"/>
        <v>18.839541547277936</v>
      </c>
      <c r="J47" s="3">
        <f>+(J29/$C$45)*100</f>
        <v>20.749761222540592</v>
      </c>
    </row>
    <row r="48" spans="1:10" x14ac:dyDescent="0.2">
      <c r="A48" s="2" t="s">
        <v>18</v>
      </c>
    </row>
    <row r="49" spans="1:10" x14ac:dyDescent="0.2">
      <c r="A49" s="3" t="str">
        <f>"100% of tot"</f>
        <v>100% of tot</v>
      </c>
      <c r="B49" s="3" t="s">
        <v>7</v>
      </c>
      <c r="C49" s="3">
        <f>+AVERAGE(A32:B33)</f>
        <v>1.0470000000000002</v>
      </c>
    </row>
    <row r="50" spans="1:10" x14ac:dyDescent="0.2">
      <c r="A50" s="3">
        <f>+(A32/$C$45)*100</f>
        <v>98.209169054441261</v>
      </c>
      <c r="B50" s="3">
        <f t="shared" ref="B50:I50" si="11">+(B32/$C$45)*100</f>
        <v>103.2712511938873</v>
      </c>
      <c r="C50" s="3">
        <f>+(C32/$C$45)*100</f>
        <v>-0.16714422158548245</v>
      </c>
      <c r="D50" s="3">
        <f t="shared" si="11"/>
        <v>0.31041069723018166</v>
      </c>
      <c r="E50" s="3">
        <f t="shared" si="11"/>
        <v>7.2827125119388727</v>
      </c>
      <c r="F50" s="3">
        <f t="shared" si="11"/>
        <v>6.7096466093600764</v>
      </c>
      <c r="G50" s="3">
        <f t="shared" si="11"/>
        <v>16.069723018147087</v>
      </c>
      <c r="H50" s="3">
        <f t="shared" si="11"/>
        <v>18.744030563514801</v>
      </c>
      <c r="I50" s="3">
        <f t="shared" si="11"/>
        <v>26.384909264565419</v>
      </c>
      <c r="J50" s="3">
        <f>+(J32/$C$45)*100</f>
        <v>26.575931232091687</v>
      </c>
    </row>
    <row r="51" spans="1:10" x14ac:dyDescent="0.2">
      <c r="A51" s="3">
        <f t="shared" ref="A51:I51" si="12">+(A33/$C$45)*100</f>
        <v>95.630372492836656</v>
      </c>
      <c r="B51" s="3">
        <f t="shared" si="12"/>
        <v>102.88920725883474</v>
      </c>
      <c r="C51" s="3">
        <f t="shared" si="12"/>
        <v>-0.35816618911174741</v>
      </c>
      <c r="D51" s="3">
        <f t="shared" si="12"/>
        <v>0.21489971346704889</v>
      </c>
      <c r="E51" s="3">
        <f t="shared" si="12"/>
        <v>6.5186246418338101</v>
      </c>
      <c r="F51" s="3">
        <f t="shared" si="12"/>
        <v>6.041069723018146</v>
      </c>
      <c r="G51" s="3">
        <f t="shared" si="12"/>
        <v>15.305635148042024</v>
      </c>
      <c r="H51" s="3">
        <f t="shared" si="12"/>
        <v>18.266475644699138</v>
      </c>
      <c r="I51" s="3">
        <f t="shared" si="12"/>
        <v>25.143266475644694</v>
      </c>
      <c r="J51" s="3">
        <f>+(J33/$C$45)*100</f>
        <v>25.716332378223488</v>
      </c>
    </row>
    <row r="54" spans="1:10" x14ac:dyDescent="0.2">
      <c r="A54" s="5" t="s">
        <v>8</v>
      </c>
      <c r="B54" s="5"/>
      <c r="C54" s="5" t="s">
        <v>9</v>
      </c>
      <c r="D54" s="5"/>
      <c r="E54" s="5" t="s">
        <v>10</v>
      </c>
      <c r="F54" s="5"/>
      <c r="G54" s="5" t="s">
        <v>11</v>
      </c>
      <c r="I54" s="5" t="s">
        <v>12</v>
      </c>
      <c r="J54" s="5"/>
    </row>
    <row r="55" spans="1:10" x14ac:dyDescent="0.2">
      <c r="A55" s="2" t="s">
        <v>15</v>
      </c>
    </row>
    <row r="56" spans="1:10" x14ac:dyDescent="0.2">
      <c r="A56" s="3" t="s">
        <v>13</v>
      </c>
    </row>
    <row r="57" spans="1:10" x14ac:dyDescent="0.2">
      <c r="A57" s="3">
        <f>+(AVERAGE(A38:B39))</f>
        <v>100</v>
      </c>
      <c r="C57" s="3">
        <f>+(AVERAGE(C38:D39))</f>
        <v>-3.4694469519536142E-16</v>
      </c>
      <c r="E57" s="3">
        <f>+(AVERAGE(E38:F39))</f>
        <v>8.3589743589743577</v>
      </c>
      <c r="G57" s="3">
        <f>+(AVERAGE(G38:H39))</f>
        <v>15.256410256410257</v>
      </c>
      <c r="I57" s="3">
        <f>+(AVERAGE(I38:J39))</f>
        <v>25.923076923076927</v>
      </c>
    </row>
    <row r="58" spans="1:10" x14ac:dyDescent="0.2">
      <c r="A58" s="3">
        <f>STDEV(A38:B39)/SQRT(COUNT(A38:B39))</f>
        <v>3.3685190938129521</v>
      </c>
      <c r="C58" s="3">
        <f>STDEV(C38:D39)/SQRT(COUNT(C38:D39))</f>
        <v>0.23313131105958732</v>
      </c>
      <c r="E58" s="3">
        <f>STDEV(E38:F39)/SQRT(COUNT(E38:F39))</f>
        <v>0.54028993604373732</v>
      </c>
      <c r="G58" s="3">
        <f>STDEV(G38:H39)/SQRT(COUNT(G38:H39))</f>
        <v>1.1269417946191147</v>
      </c>
      <c r="I58" s="3">
        <f>STDEV(I38:J39)/SQRT(COUNT(I38:J39))</f>
        <v>1.1500412097543498</v>
      </c>
    </row>
    <row r="59" spans="1:10" x14ac:dyDescent="0.2">
      <c r="A59" s="2" t="s">
        <v>16</v>
      </c>
    </row>
    <row r="60" spans="1:10" x14ac:dyDescent="0.2">
      <c r="A60" s="3" t="s">
        <v>13</v>
      </c>
    </row>
    <row r="61" spans="1:10" x14ac:dyDescent="0.2">
      <c r="A61" s="3">
        <f>+(AVERAGE(A42:B43))</f>
        <v>100</v>
      </c>
      <c r="C61" s="3">
        <f>+(AVERAGE(C42:D43))</f>
        <v>-3.4694469519536142E-16</v>
      </c>
      <c r="E61" s="3">
        <f>+(AVERAGE(E42:F43))</f>
        <v>8.7692307692307701</v>
      </c>
      <c r="G61" s="3">
        <f>+(AVERAGE(G42:H43))</f>
        <v>17.410256410256412</v>
      </c>
      <c r="I61" s="3">
        <f>+(AVERAGE(I42:J43))</f>
        <v>25.871794871794876</v>
      </c>
    </row>
    <row r="62" spans="1:10" x14ac:dyDescent="0.2">
      <c r="A62" s="3">
        <f>STDEV(A42:B43)/SQRT(COUNT(A42:B43))</f>
        <v>3.3685190938129521</v>
      </c>
      <c r="C62" s="3">
        <f>STDEV(C42:D43)/SQRT(COUNT(C42:D43))</f>
        <v>0.23313131105958732</v>
      </c>
      <c r="E62" s="3">
        <f>STDEV(E42:F43)/SQRT(COUNT(E42:F43))</f>
        <v>0.94790910311191567</v>
      </c>
      <c r="G62" s="3">
        <f>STDEV(G42:H43)/SQRT(COUNT(G42:H43))</f>
        <v>0.46696712409052138</v>
      </c>
      <c r="I62" s="3">
        <f>STDEV(I42:J43)/SQRT(COUNT(I42:J43))</f>
        <v>1.3538040656498502</v>
      </c>
    </row>
    <row r="63" spans="1:10" x14ac:dyDescent="0.2">
      <c r="A63" s="2" t="s">
        <v>17</v>
      </c>
    </row>
    <row r="64" spans="1:10" x14ac:dyDescent="0.2">
      <c r="A64" s="3" t="s">
        <v>13</v>
      </c>
    </row>
    <row r="65" spans="1:10" x14ac:dyDescent="0.2">
      <c r="A65" s="3">
        <f>+(AVERAGE(A46:B47))</f>
        <v>99.999999999999986</v>
      </c>
      <c r="C65" s="3">
        <f>+(AVERAGE(C46:D47))</f>
        <v>1.7347234759768071E-16</v>
      </c>
      <c r="E65" s="3">
        <f>+(AVERAGE(E46:F47))</f>
        <v>7.2588347659980901</v>
      </c>
      <c r="G65" s="3">
        <f>+(AVERAGE(G46:H47))</f>
        <v>17.048710601719193</v>
      </c>
      <c r="I65" s="3">
        <f>+(AVERAGE(I46:J47))</f>
        <v>20.105062082139447</v>
      </c>
    </row>
    <row r="66" spans="1:10" x14ac:dyDescent="0.2">
      <c r="A66" s="3">
        <f>STDEV(A46:B47)/SQRT(COUNT(A46:B47))</f>
        <v>1.8562803978418279</v>
      </c>
      <c r="C66" s="3">
        <f>STDEV(C46:D47)/SQRT(COUNT(C46:D47))</f>
        <v>0.15778595671441425</v>
      </c>
      <c r="E66" s="3">
        <f>STDEV(E46:F47)/SQRT(COUNT(E46:F47))</f>
        <v>0.40779014509549544</v>
      </c>
      <c r="G66" s="3">
        <f>STDEV(G46:H47)/SQRT(COUNT(G46:H47))</f>
        <v>1.18614170025155</v>
      </c>
      <c r="I66" s="3">
        <f>STDEV(I46:J47)/SQRT(COUNT(I46:J47))</f>
        <v>0.56689744995618863</v>
      </c>
    </row>
    <row r="67" spans="1:10" x14ac:dyDescent="0.2">
      <c r="A67" s="2" t="s">
        <v>18</v>
      </c>
    </row>
    <row r="68" spans="1:10" x14ac:dyDescent="0.2">
      <c r="A68" s="3" t="s">
        <v>13</v>
      </c>
    </row>
    <row r="69" spans="1:10" x14ac:dyDescent="0.2">
      <c r="A69" s="3">
        <f>+(AVERAGE(A50:B51))</f>
        <v>99.999999999999986</v>
      </c>
      <c r="C69" s="3">
        <f>+(AVERAGE(C50:D51))</f>
        <v>1.7347234759768071E-16</v>
      </c>
      <c r="E69" s="3">
        <f>+(AVERAGE(E50:F51))</f>
        <v>6.6380133715377267</v>
      </c>
      <c r="G69" s="3">
        <f>+(AVERAGE(G50:H51))</f>
        <v>17.09646609360076</v>
      </c>
      <c r="I69" s="3">
        <f>+(AVERAGE(I50:J51))</f>
        <v>25.955109837631319</v>
      </c>
    </row>
    <row r="70" spans="1:10" x14ac:dyDescent="0.2">
      <c r="A70" s="3">
        <f>STDEV(A50:B51)/SQRT(COUNT(A50:B51))</f>
        <v>1.8562803978418279</v>
      </c>
      <c r="C70" s="3">
        <f>STDEV(C50:D51)/SQRT(COUNT(C50:D51))</f>
        <v>0.15778595671441425</v>
      </c>
      <c r="E70" s="3">
        <f>STDEV(E50:F51)/SQRT(COUNT(E50:F51))</f>
        <v>0.25680142955908453</v>
      </c>
      <c r="G70" s="3">
        <f>STDEV(G50:H51)/SQRT(COUNT(G50:H51))</f>
        <v>0.83389986662805371</v>
      </c>
      <c r="I70" s="3">
        <f>STDEV(I50:J51)/SQRT(COUNT(I50:J51))</f>
        <v>0.32739515761227556</v>
      </c>
    </row>
    <row r="73" spans="1:10" x14ac:dyDescent="0.2">
      <c r="A73"/>
      <c r="B73"/>
      <c r="C73"/>
      <c r="D73"/>
      <c r="E73"/>
      <c r="F73"/>
      <c r="G73"/>
      <c r="H73"/>
      <c r="I73"/>
      <c r="J73"/>
    </row>
    <row r="76" spans="1:10" x14ac:dyDescent="0.2">
      <c r="A76" s="5"/>
    </row>
    <row r="77" spans="1:10" x14ac:dyDescent="0.2">
      <c r="A77"/>
      <c r="B77"/>
      <c r="C77"/>
      <c r="D77"/>
      <c r="E77"/>
      <c r="F77"/>
      <c r="G77"/>
      <c r="H77"/>
    </row>
    <row r="78" spans="1:10" x14ac:dyDescent="0.2">
      <c r="A78"/>
      <c r="B78"/>
    </row>
    <row r="79" spans="1:10" x14ac:dyDescent="0.2">
      <c r="A79"/>
      <c r="B79"/>
    </row>
    <row r="80" spans="1:10" x14ac:dyDescent="0.2">
      <c r="A80"/>
      <c r="B80"/>
    </row>
    <row r="109" spans="1:9" x14ac:dyDescent="0.2">
      <c r="F109"/>
      <c r="G109"/>
      <c r="I109"/>
    </row>
    <row r="110" spans="1:9" x14ac:dyDescent="0.2">
      <c r="A110"/>
      <c r="F110"/>
    </row>
    <row r="111" spans="1:9" x14ac:dyDescent="0.2">
      <c r="B111"/>
      <c r="C111"/>
      <c r="F111"/>
    </row>
    <row r="115" spans="1:4" x14ac:dyDescent="0.2">
      <c r="A115"/>
      <c r="B115"/>
      <c r="C115"/>
      <c r="D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</vt:lpstr>
      <vt:lpstr>B</vt:lpstr>
      <vt:lpstr>C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Naszai</dc:creator>
  <cp:lastModifiedBy>Julia Cordero</cp:lastModifiedBy>
  <dcterms:created xsi:type="dcterms:W3CDTF">2015-06-05T18:17:20Z</dcterms:created>
  <dcterms:modified xsi:type="dcterms:W3CDTF">2021-05-21T14:53:49Z</dcterms:modified>
</cp:coreProperties>
</file>