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amea/Dropbox (The Francis Crick)/Alessia/Presentations/Paper/2nd version/eLife revision/Source data/"/>
    </mc:Choice>
  </mc:AlternateContent>
  <xr:revisionPtr revIDLastSave="0" documentId="13_ncr:1_{5F13E000-7EA6-6449-9CD6-836301303370}" xr6:coauthVersionLast="46" xr6:coauthVersionMax="46" xr10:uidLastSave="{00000000-0000-0000-0000-000000000000}"/>
  <bookViews>
    <workbookView xWindow="0" yWindow="460" windowWidth="28800" windowHeight="16520" xr2:uid="{FF6583ED-4BAA-734F-AFE9-74C7A54AEE8A}"/>
  </bookViews>
  <sheets>
    <sheet name="Figur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J15" i="1"/>
  <c r="J14" i="1"/>
  <c r="J13" i="1"/>
  <c r="I15" i="1"/>
  <c r="I13" i="1"/>
  <c r="G5" i="1" l="1"/>
  <c r="H5" i="1"/>
  <c r="G6" i="1"/>
  <c r="H6" i="1"/>
  <c r="G7" i="1"/>
  <c r="H7" i="1"/>
  <c r="I23" i="1"/>
  <c r="J23" i="1"/>
  <c r="K23" i="1"/>
  <c r="L23" i="1"/>
  <c r="M23" i="1"/>
  <c r="N23" i="1"/>
  <c r="I24" i="1"/>
  <c r="J24" i="1"/>
  <c r="K24" i="1"/>
  <c r="L24" i="1"/>
  <c r="M24" i="1"/>
  <c r="N24" i="1"/>
  <c r="I25" i="1"/>
  <c r="J25" i="1"/>
  <c r="K25" i="1"/>
  <c r="L25" i="1"/>
  <c r="M25" i="1"/>
  <c r="N25" i="1"/>
  <c r="I26" i="1"/>
  <c r="J26" i="1"/>
  <c r="K26" i="1"/>
  <c r="L26" i="1"/>
  <c r="M26" i="1"/>
  <c r="N26" i="1"/>
  <c r="I27" i="1"/>
  <c r="J27" i="1"/>
  <c r="K27" i="1"/>
  <c r="L27" i="1"/>
  <c r="M27" i="1"/>
  <c r="N27" i="1"/>
  <c r="I28" i="1"/>
  <c r="J28" i="1"/>
  <c r="K28" i="1"/>
  <c r="L28" i="1"/>
  <c r="M28" i="1"/>
  <c r="N28" i="1"/>
  <c r="I29" i="1"/>
  <c r="J29" i="1"/>
  <c r="K29" i="1"/>
  <c r="L29" i="1"/>
  <c r="M29" i="1"/>
  <c r="N29" i="1"/>
  <c r="I30" i="1"/>
  <c r="J30" i="1"/>
  <c r="K30" i="1"/>
  <c r="L30" i="1"/>
  <c r="M30" i="1"/>
  <c r="N30" i="1"/>
  <c r="I31" i="1"/>
  <c r="J31" i="1"/>
  <c r="K31" i="1"/>
  <c r="L31" i="1"/>
  <c r="M31" i="1"/>
  <c r="N31" i="1"/>
  <c r="I32" i="1"/>
  <c r="J32" i="1"/>
  <c r="K32" i="1"/>
  <c r="L32" i="1"/>
  <c r="M32" i="1"/>
  <c r="N32" i="1"/>
  <c r="I33" i="1"/>
  <c r="J33" i="1"/>
  <c r="K33" i="1"/>
  <c r="L33" i="1"/>
  <c r="M33" i="1"/>
  <c r="N33" i="1"/>
  <c r="I34" i="1"/>
  <c r="J34" i="1"/>
  <c r="K34" i="1"/>
  <c r="I35" i="1"/>
  <c r="J35" i="1"/>
  <c r="K35" i="1"/>
  <c r="C36" i="1"/>
  <c r="D36" i="1"/>
  <c r="E36" i="1"/>
  <c r="F36" i="1"/>
  <c r="G36" i="1"/>
  <c r="H36" i="1"/>
  <c r="C37" i="1"/>
  <c r="D37" i="1"/>
  <c r="E37" i="1"/>
  <c r="F37" i="1"/>
  <c r="G37" i="1"/>
  <c r="H37" i="1"/>
  <c r="I37" i="1" l="1"/>
  <c r="J37" i="1"/>
  <c r="M36" i="1"/>
  <c r="N36" i="1"/>
  <c r="N37" i="1"/>
  <c r="L37" i="1"/>
  <c r="K37" i="1"/>
  <c r="J36" i="1"/>
  <c r="I36" i="1"/>
  <c r="M37" i="1"/>
  <c r="L36" i="1"/>
  <c r="K36" i="1"/>
</calcChain>
</file>

<file path=xl/sharedStrings.xml><?xml version="1.0" encoding="utf-8"?>
<sst xmlns="http://schemas.openxmlformats.org/spreadsheetml/2006/main" count="76" uniqueCount="38">
  <si>
    <t>* Normality test: Shapiro-Wilk test</t>
  </si>
  <si>
    <t>% right object vs. % new object</t>
  </si>
  <si>
    <t>% left object vs. % new object</t>
  </si>
  <si>
    <t>Student test (P value)</t>
  </si>
  <si>
    <t>Normality test*</t>
  </si>
  <si>
    <t>SD</t>
  </si>
  <si>
    <t>Average</t>
  </si>
  <si>
    <t>% new object</t>
  </si>
  <si>
    <t>% right object</t>
  </si>
  <si>
    <t>% left object</t>
  </si>
  <si>
    <t>3rd day</t>
  </si>
  <si>
    <t>2nd day</t>
  </si>
  <si>
    <r>
      <rPr>
        <i/>
        <sz val="11"/>
        <color theme="1"/>
        <rFont val="Arial"/>
        <family val="2"/>
      </rPr>
      <t>Sox9fl/fl;Sox1Cre/+</t>
    </r>
    <r>
      <rPr>
        <sz val="11"/>
        <color theme="1"/>
        <rFont val="Arial"/>
        <family val="2"/>
      </rPr>
      <t xml:space="preserve"> (n=11)</t>
    </r>
  </si>
  <si>
    <r>
      <rPr>
        <i/>
        <sz val="11"/>
        <color theme="1"/>
        <rFont val="Arial"/>
        <family val="2"/>
      </rPr>
      <t>Sox9fl/+;Sox1+/+</t>
    </r>
    <r>
      <rPr>
        <sz val="11"/>
        <color theme="1"/>
        <rFont val="Arial"/>
        <family val="2"/>
      </rPr>
      <t xml:space="preserve"> (n=13)</t>
    </r>
  </si>
  <si>
    <t>angular transformation</t>
  </si>
  <si>
    <t>Fig. 1.E</t>
  </si>
  <si>
    <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Nestin-Cre </t>
    </r>
    <r>
      <rPr>
        <sz val="11"/>
        <rFont val="Arial"/>
        <family val="2"/>
      </rPr>
      <t>(n=3)</t>
    </r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</si>
  <si>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 xml:space="preserve">Nestin-Cre </t>
    </r>
    <r>
      <rPr>
        <sz val="11"/>
        <rFont val="Arial"/>
        <family val="2"/>
      </rPr>
      <t>(n=3)</t>
    </r>
  </si>
  <si>
    <r>
      <rPr>
        <i/>
        <sz val="11"/>
        <color theme="1"/>
        <rFont val="Arial"/>
        <family val="2"/>
      </rPr>
      <t>Sox9fl/fl;Sox1Cre/+</t>
    </r>
    <r>
      <rPr>
        <sz val="11"/>
        <color theme="1"/>
        <rFont val="Arial"/>
        <family val="2"/>
      </rPr>
      <t xml:space="preserve"> (n=3)</t>
    </r>
  </si>
  <si>
    <r>
      <t>Sox9</t>
    </r>
    <r>
      <rPr>
        <i/>
        <vertAlign val="superscript"/>
        <sz val="11"/>
        <rFont val="Arial"/>
        <family val="2"/>
      </rPr>
      <t xml:space="preserve">fl/+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+/+</t>
    </r>
    <r>
      <rPr>
        <sz val="11"/>
        <rFont val="Arial"/>
        <family val="2"/>
      </rPr>
      <t xml:space="preserve"> (n=3) vs. </t>
    </r>
    <r>
      <rPr>
        <i/>
        <sz val="11"/>
        <rFont val="Arial"/>
        <family val="2"/>
      </rPr>
      <t>Sox9</t>
    </r>
    <r>
      <rPr>
        <i/>
        <vertAlign val="superscript"/>
        <sz val="11"/>
        <rFont val="Arial"/>
        <family val="2"/>
      </rPr>
      <t xml:space="preserve">fl/fl </t>
    </r>
    <r>
      <rPr>
        <i/>
        <sz val="11"/>
        <rFont val="Arial"/>
        <family val="2"/>
      </rPr>
      <t>Sox1</t>
    </r>
    <r>
      <rPr>
        <i/>
        <vertAlign val="superscript"/>
        <sz val="11"/>
        <rFont val="Arial"/>
        <family val="2"/>
      </rPr>
      <t>Cre/+</t>
    </r>
    <r>
      <rPr>
        <sz val="11"/>
        <rFont val="Arial"/>
        <family val="2"/>
      </rPr>
      <t xml:space="preserve"> (n=3)</t>
    </r>
  </si>
  <si>
    <r>
      <rPr>
        <i/>
        <sz val="11"/>
        <color theme="1"/>
        <rFont val="Arial"/>
        <family val="2"/>
      </rPr>
      <t>Sox9fl/+;Sox1+/+</t>
    </r>
    <r>
      <rPr>
        <sz val="11"/>
        <color theme="1"/>
        <rFont val="Arial"/>
        <family val="2"/>
      </rPr>
      <t xml:space="preserve"> (n=3)</t>
    </r>
  </si>
  <si>
    <t>P value adj.</t>
  </si>
  <si>
    <t>ANOVA</t>
  </si>
  <si>
    <t>P2</t>
  </si>
  <si>
    <t>Statistical analysis</t>
  </si>
  <si>
    <t>DG pixel area</t>
  </si>
  <si>
    <t>Fig. 1.C</t>
  </si>
  <si>
    <t>N too small</t>
  </si>
  <si>
    <r>
      <rPr>
        <i/>
        <sz val="11"/>
        <rFont val="Arial"/>
        <family val="2"/>
      </rPr>
      <t>Sox9fl/fl;Nestin-Cre</t>
    </r>
    <r>
      <rPr>
        <sz val="11"/>
        <rFont val="Arial"/>
        <family val="2"/>
      </rPr>
      <t xml:space="preserve"> (n=2)</t>
    </r>
  </si>
  <si>
    <t>P value</t>
  </si>
  <si>
    <t>Comparison (Student test)</t>
  </si>
  <si>
    <t>3 months old</t>
  </si>
  <si>
    <t>Fig. 1.B</t>
  </si>
  <si>
    <t>Comparison (Tukey test)</t>
  </si>
  <si>
    <r>
      <rPr>
        <i/>
        <sz val="11"/>
        <color theme="1"/>
        <rFont val="Arial"/>
        <family val="2"/>
      </rPr>
      <t>Sox9fl/+;Sox1+/+</t>
    </r>
    <r>
      <rPr>
        <sz val="11"/>
        <color theme="1"/>
        <rFont val="Arial"/>
        <family val="2"/>
      </rPr>
      <t xml:space="preserve"> (n=4)</t>
    </r>
  </si>
  <si>
    <r>
      <rPr>
        <i/>
        <sz val="11"/>
        <color theme="1"/>
        <rFont val="Arial"/>
        <family val="2"/>
      </rPr>
      <t>Sox9fl/fl;Sox1Cre/+</t>
    </r>
    <r>
      <rPr>
        <sz val="11"/>
        <color theme="1"/>
        <rFont val="Arial"/>
        <family val="2"/>
      </rPr>
      <t xml:space="preserve"> (n=5)</t>
    </r>
  </si>
  <si>
    <r>
      <rPr>
        <i/>
        <sz val="11"/>
        <rFont val="Arial"/>
        <family val="2"/>
      </rPr>
      <t>Sox9fl/fl;Nestin-Cre</t>
    </r>
    <r>
      <rPr>
        <sz val="11"/>
        <rFont val="Arial"/>
        <family val="2"/>
      </rPr>
      <t xml:space="preserve"> (n=4)</t>
    </r>
  </si>
  <si>
    <r>
      <t xml:space="preserve">P value: </t>
    </r>
    <r>
      <rPr>
        <b/>
        <sz val="11"/>
        <rFont val="Arial"/>
        <family val="2"/>
      </rPr>
      <t>0.033</t>
    </r>
    <r>
      <rPr>
        <sz val="11"/>
        <rFont val="Arial"/>
        <family val="2"/>
      </rPr>
      <t xml:space="preserve"> F: 10.70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</si>
</sst>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i/>
      <vertAlign val="superscript"/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/>
    <xf numFmtId="0" fontId="4" fillId="0" borderId="1" xfId="0" applyFont="1" applyBorder="1"/>
    <xf numFmtId="0" fontId="2" fillId="0" borderId="5" xfId="0" applyFont="1" applyBorder="1"/>
    <xf numFmtId="0" fontId="4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1" xfId="1" applyNumberFormat="1" applyFont="1" applyBorder="1"/>
    <xf numFmtId="10" fontId="2" fillId="0" borderId="10" xfId="1" applyNumberFormat="1" applyFont="1" applyBorder="1"/>
    <xf numFmtId="10" fontId="2" fillId="0" borderId="11" xfId="1" applyNumberFormat="1" applyFont="1" applyBorder="1"/>
    <xf numFmtId="164" fontId="2" fillId="0" borderId="11" xfId="0" applyNumberFormat="1" applyFont="1" applyBorder="1"/>
    <xf numFmtId="10" fontId="2" fillId="0" borderId="10" xfId="0" applyNumberFormat="1" applyFont="1" applyBorder="1"/>
    <xf numFmtId="10" fontId="2" fillId="0" borderId="11" xfId="0" applyNumberFormat="1" applyFont="1" applyBorder="1"/>
    <xf numFmtId="0" fontId="2" fillId="0" borderId="4" xfId="0" applyFont="1" applyBorder="1"/>
    <xf numFmtId="0" fontId="2" fillId="0" borderId="6" xfId="0" applyFont="1" applyBorder="1"/>
    <xf numFmtId="10" fontId="2" fillId="0" borderId="3" xfId="1" applyNumberFormat="1" applyFont="1" applyBorder="1"/>
    <xf numFmtId="10" fontId="2" fillId="0" borderId="4" xfId="1" applyNumberFormat="1" applyFont="1" applyBorder="1"/>
    <xf numFmtId="10" fontId="2" fillId="0" borderId="0" xfId="1" applyNumberFormat="1" applyFont="1"/>
    <xf numFmtId="10" fontId="2" fillId="0" borderId="4" xfId="1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2" fillId="0" borderId="12" xfId="0" applyFont="1" applyBorder="1"/>
    <xf numFmtId="10" fontId="2" fillId="0" borderId="6" xfId="1" applyNumberFormat="1" applyFont="1" applyBorder="1"/>
    <xf numFmtId="10" fontId="2" fillId="0" borderId="12" xfId="1" applyNumberFormat="1" applyFont="1" applyBorder="1"/>
    <xf numFmtId="10" fontId="2" fillId="0" borderId="12" xfId="1" applyNumberFormat="1" applyFont="1" applyBorder="1" applyAlignment="1">
      <alignment horizontal="center" vertical="center"/>
    </xf>
    <xf numFmtId="10" fontId="2" fillId="0" borderId="6" xfId="1" applyNumberFormat="1" applyFont="1" applyBorder="1" applyAlignment="1">
      <alignment horizontal="center" vertical="center"/>
    </xf>
    <xf numFmtId="0" fontId="2" fillId="0" borderId="7" xfId="0" applyFont="1" applyBorder="1"/>
    <xf numFmtId="10" fontId="2" fillId="0" borderId="13" xfId="1" applyNumberFormat="1" applyFont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2" borderId="0" xfId="0" applyFont="1" applyFill="1"/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 vertical="center"/>
    </xf>
    <xf numFmtId="0" fontId="8" fillId="0" borderId="11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vertical="center"/>
    </xf>
    <xf numFmtId="2" fontId="2" fillId="0" borderId="1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/>
    <xf numFmtId="0" fontId="4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2" fontId="3" fillId="0" borderId="10" xfId="0" applyNumberFormat="1" applyFont="1" applyBorder="1" applyAlignment="1">
      <alignment horizontal="left" vertical="center"/>
    </xf>
    <xf numFmtId="2" fontId="3" fillId="0" borderId="8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CB52B-E6F1-1942-8DB1-512430F09BDA}">
  <dimension ref="B3:T44"/>
  <sheetViews>
    <sheetView tabSelected="1" topLeftCell="A4" zoomScaleNormal="100" workbookViewId="0">
      <selection activeCell="I39" sqref="I39:K40"/>
    </sheetView>
  </sheetViews>
  <sheetFormatPr baseColWidth="10" defaultColWidth="14.6640625" defaultRowHeight="14" x14ac:dyDescent="0.15"/>
  <cols>
    <col min="1" max="11" width="14.6640625" style="1"/>
    <col min="12" max="12" width="12.33203125" style="1" customWidth="1"/>
    <col min="13" max="16384" width="14.6640625" style="1"/>
  </cols>
  <sheetData>
    <row r="3" spans="2:20" x14ac:dyDescent="0.15">
      <c r="B3" s="33" t="s">
        <v>32</v>
      </c>
      <c r="D3" s="67" t="s">
        <v>25</v>
      </c>
      <c r="E3" s="68"/>
      <c r="F3" s="68"/>
      <c r="G3" s="68"/>
      <c r="H3" s="68"/>
      <c r="I3" s="67" t="s">
        <v>24</v>
      </c>
      <c r="J3" s="68"/>
      <c r="K3" s="68"/>
      <c r="L3" s="68"/>
      <c r="M3" s="68"/>
      <c r="N3" s="69"/>
    </row>
    <row r="4" spans="2:20" x14ac:dyDescent="0.15">
      <c r="D4" s="57" t="s">
        <v>31</v>
      </c>
      <c r="E4" s="57"/>
      <c r="F4" s="57"/>
      <c r="G4" s="34" t="s">
        <v>6</v>
      </c>
      <c r="H4" s="34" t="s">
        <v>5</v>
      </c>
      <c r="I4" s="46" t="s">
        <v>4</v>
      </c>
      <c r="J4" s="46" t="s">
        <v>22</v>
      </c>
      <c r="K4" s="67" t="s">
        <v>30</v>
      </c>
      <c r="L4" s="68"/>
      <c r="M4" s="69"/>
      <c r="N4" s="45" t="s">
        <v>29</v>
      </c>
    </row>
    <row r="5" spans="2:20" ht="15" x14ac:dyDescent="0.15">
      <c r="B5" s="76" t="s">
        <v>20</v>
      </c>
      <c r="C5" s="76"/>
      <c r="D5" s="39">
        <v>54494</v>
      </c>
      <c r="E5" s="44">
        <v>51851.8</v>
      </c>
      <c r="F5" s="39">
        <v>60608.4</v>
      </c>
      <c r="G5" s="39">
        <f>AVERAGE(D5:F5)</f>
        <v>55651.4</v>
      </c>
      <c r="H5" s="39">
        <f>STDEV(D5:F5)</f>
        <v>4491.5689864456044</v>
      </c>
      <c r="I5" s="35">
        <v>0.57020000000000004</v>
      </c>
      <c r="J5" s="73" t="s">
        <v>27</v>
      </c>
      <c r="K5" s="61" t="s">
        <v>19</v>
      </c>
      <c r="L5" s="62"/>
      <c r="M5" s="63"/>
      <c r="N5" s="38">
        <v>6.8999999999999999E-3</v>
      </c>
    </row>
    <row r="6" spans="2:20" x14ac:dyDescent="0.15">
      <c r="B6" s="37" t="s">
        <v>18</v>
      </c>
      <c r="C6" s="37"/>
      <c r="D6" s="36">
        <v>39549.800000000003</v>
      </c>
      <c r="E6" s="43">
        <v>27759</v>
      </c>
      <c r="F6" s="36">
        <v>33966.199999999997</v>
      </c>
      <c r="G6" s="39">
        <f>AVERAGE(D6:F6)</f>
        <v>33758.333333333336</v>
      </c>
      <c r="H6" s="39">
        <f>STDEV(D6:F6)</f>
        <v>5898.147808705121</v>
      </c>
      <c r="I6" s="35">
        <v>0.94169999999999998</v>
      </c>
      <c r="J6" s="74"/>
      <c r="K6" s="79" t="s">
        <v>27</v>
      </c>
      <c r="L6" s="80"/>
      <c r="M6" s="81"/>
      <c r="N6" s="35" t="s">
        <v>27</v>
      </c>
    </row>
    <row r="7" spans="2:20" x14ac:dyDescent="0.15">
      <c r="B7" s="77" t="s">
        <v>28</v>
      </c>
      <c r="C7" s="78"/>
      <c r="D7" s="36">
        <v>60700.800000000003</v>
      </c>
      <c r="E7" s="43">
        <v>65287</v>
      </c>
      <c r="F7" s="42"/>
      <c r="G7" s="39">
        <f>AVERAGE(D7:F7)</f>
        <v>62993.9</v>
      </c>
      <c r="H7" s="39">
        <f>STDEV(D7:F7)</f>
        <v>3242.9331198777422</v>
      </c>
      <c r="I7" s="35" t="s">
        <v>27</v>
      </c>
      <c r="J7" s="75"/>
      <c r="K7" s="58" t="s">
        <v>27</v>
      </c>
      <c r="L7" s="59"/>
      <c r="M7" s="60"/>
      <c r="N7" s="35" t="s">
        <v>27</v>
      </c>
    </row>
    <row r="9" spans="2:20" x14ac:dyDescent="0.15">
      <c r="B9" s="41"/>
      <c r="C9" s="41"/>
    </row>
    <row r="10" spans="2:20" x14ac:dyDescent="0.15">
      <c r="D10" s="40"/>
      <c r="E10" s="40"/>
      <c r="F10" s="40"/>
    </row>
    <row r="11" spans="2:20" x14ac:dyDescent="0.15">
      <c r="B11" s="33" t="s">
        <v>26</v>
      </c>
      <c r="D11" s="57" t="s">
        <v>25</v>
      </c>
      <c r="E11" s="57"/>
      <c r="F11" s="57"/>
      <c r="G11" s="57"/>
      <c r="H11" s="57"/>
      <c r="I11" s="57"/>
      <c r="J11" s="57"/>
      <c r="K11" s="64" t="s">
        <v>24</v>
      </c>
      <c r="L11" s="65"/>
      <c r="M11" s="65"/>
      <c r="N11" s="65"/>
      <c r="O11" s="65"/>
      <c r="P11" s="66"/>
    </row>
    <row r="12" spans="2:20" x14ac:dyDescent="0.15">
      <c r="D12" s="57" t="s">
        <v>23</v>
      </c>
      <c r="E12" s="57"/>
      <c r="F12" s="57"/>
      <c r="G12" s="57"/>
      <c r="H12" s="57"/>
      <c r="I12" s="34" t="s">
        <v>6</v>
      </c>
      <c r="J12" s="34" t="s">
        <v>5</v>
      </c>
      <c r="K12" s="35" t="s">
        <v>4</v>
      </c>
      <c r="L12" s="35" t="s">
        <v>22</v>
      </c>
      <c r="M12" s="67" t="s">
        <v>33</v>
      </c>
      <c r="N12" s="68"/>
      <c r="O12" s="69"/>
      <c r="P12" s="34" t="s">
        <v>21</v>
      </c>
      <c r="Q12" s="67" t="s">
        <v>30</v>
      </c>
      <c r="R12" s="68"/>
      <c r="S12" s="69"/>
      <c r="T12" s="47" t="s">
        <v>21</v>
      </c>
    </row>
    <row r="13" spans="2:20" ht="15" customHeight="1" x14ac:dyDescent="0.15">
      <c r="B13" s="76" t="s">
        <v>34</v>
      </c>
      <c r="C13" s="76"/>
      <c r="D13" s="36">
        <v>192562</v>
      </c>
      <c r="E13" s="36">
        <v>200851.20000000001</v>
      </c>
      <c r="F13" s="36">
        <v>204196</v>
      </c>
      <c r="G13" s="36">
        <v>204995</v>
      </c>
      <c r="H13" s="36"/>
      <c r="I13" s="36">
        <f>AVERAGE(D13:H13)</f>
        <v>200651.05</v>
      </c>
      <c r="J13" s="36">
        <f>STDEV(D13:H13)</f>
        <v>5683.5834362369187</v>
      </c>
      <c r="K13" s="35">
        <v>0.24179999999999999</v>
      </c>
      <c r="L13" s="73" t="s">
        <v>37</v>
      </c>
      <c r="M13" s="70" t="s">
        <v>19</v>
      </c>
      <c r="N13" s="71"/>
      <c r="O13" s="72"/>
      <c r="P13" s="38">
        <v>2.5999999999999999E-3</v>
      </c>
      <c r="Q13" s="70" t="s">
        <v>19</v>
      </c>
      <c r="R13" s="71"/>
      <c r="S13" s="72"/>
      <c r="T13" s="38">
        <v>4.4000000000000003E-3</v>
      </c>
    </row>
    <row r="14" spans="2:20" ht="15" x14ac:dyDescent="0.15">
      <c r="B14" s="37" t="s">
        <v>35</v>
      </c>
      <c r="C14" s="37"/>
      <c r="D14" s="36">
        <v>135690</v>
      </c>
      <c r="E14" s="36">
        <v>180237.2</v>
      </c>
      <c r="F14" s="36">
        <v>148918.79999999999</v>
      </c>
      <c r="G14" s="36">
        <v>118649.60000000001</v>
      </c>
      <c r="H14" s="36">
        <v>102009.60000000001</v>
      </c>
      <c r="I14" s="36">
        <f>AVERAGE(D14:H14)</f>
        <v>137101.03999999998</v>
      </c>
      <c r="J14" s="36">
        <f>STDEV(D14:H14)</f>
        <v>29892.488957060839</v>
      </c>
      <c r="K14" s="35">
        <v>0.95389999999999997</v>
      </c>
      <c r="L14" s="74"/>
      <c r="M14" s="70" t="s">
        <v>17</v>
      </c>
      <c r="N14" s="71"/>
      <c r="O14" s="72"/>
      <c r="P14" s="34">
        <v>0.16719999999999999</v>
      </c>
      <c r="Q14" s="70" t="s">
        <v>17</v>
      </c>
      <c r="R14" s="71"/>
      <c r="S14" s="72"/>
      <c r="T14" s="49">
        <v>8.3999999999999995E-3</v>
      </c>
    </row>
    <row r="15" spans="2:20" ht="15" x14ac:dyDescent="0.15">
      <c r="B15" s="77" t="s">
        <v>36</v>
      </c>
      <c r="C15" s="78"/>
      <c r="D15" s="36">
        <v>172789.8</v>
      </c>
      <c r="E15" s="36">
        <v>166289.60000000001</v>
      </c>
      <c r="F15" s="36">
        <v>190371.6</v>
      </c>
      <c r="G15" s="36">
        <v>157638</v>
      </c>
      <c r="H15" s="36"/>
      <c r="I15" s="36">
        <f>AVERAGE(D15:H15)</f>
        <v>171772.25</v>
      </c>
      <c r="J15" s="36">
        <f>STDEV(D15:H15)</f>
        <v>13866.118208424448</v>
      </c>
      <c r="K15" s="35">
        <v>0.80269999999999997</v>
      </c>
      <c r="L15" s="75"/>
      <c r="M15" s="70" t="s">
        <v>16</v>
      </c>
      <c r="N15" s="71"/>
      <c r="O15" s="72"/>
      <c r="P15" s="34">
        <v>7.3099999999999998E-2</v>
      </c>
      <c r="Q15" s="70"/>
      <c r="R15" s="71"/>
      <c r="S15" s="72"/>
      <c r="T15" s="47"/>
    </row>
    <row r="19" spans="2:17" x14ac:dyDescent="0.15">
      <c r="B19" s="33" t="s">
        <v>15</v>
      </c>
      <c r="I19" s="67" t="s">
        <v>14</v>
      </c>
      <c r="J19" s="68"/>
      <c r="K19" s="68"/>
      <c r="L19" s="68"/>
      <c r="M19" s="68"/>
      <c r="N19" s="69"/>
    </row>
    <row r="20" spans="2:17" x14ac:dyDescent="0.15">
      <c r="C20" s="57" t="s">
        <v>13</v>
      </c>
      <c r="D20" s="57"/>
      <c r="E20" s="57"/>
      <c r="F20" s="57" t="s">
        <v>12</v>
      </c>
      <c r="G20" s="57"/>
      <c r="H20" s="57"/>
      <c r="I20" s="57" t="s">
        <v>13</v>
      </c>
      <c r="J20" s="57"/>
      <c r="K20" s="57"/>
      <c r="L20" s="57" t="s">
        <v>12</v>
      </c>
      <c r="M20" s="57"/>
      <c r="N20" s="57"/>
    </row>
    <row r="21" spans="2:17" x14ac:dyDescent="0.15">
      <c r="C21" s="56" t="s">
        <v>11</v>
      </c>
      <c r="D21" s="56"/>
      <c r="E21" s="31" t="s">
        <v>10</v>
      </c>
      <c r="F21" s="56" t="s">
        <v>11</v>
      </c>
      <c r="G21" s="56"/>
      <c r="H21" s="31" t="s">
        <v>10</v>
      </c>
      <c r="I21" s="56" t="s">
        <v>11</v>
      </c>
      <c r="J21" s="56"/>
      <c r="K21" s="31" t="s">
        <v>10</v>
      </c>
      <c r="L21" s="56" t="s">
        <v>11</v>
      </c>
      <c r="M21" s="56"/>
      <c r="N21" s="31" t="s">
        <v>10</v>
      </c>
    </row>
    <row r="22" spans="2:17" x14ac:dyDescent="0.15">
      <c r="C22" s="31" t="s">
        <v>9</v>
      </c>
      <c r="D22" s="31" t="s">
        <v>8</v>
      </c>
      <c r="E22" s="31" t="s">
        <v>7</v>
      </c>
      <c r="F22" s="31" t="s">
        <v>9</v>
      </c>
      <c r="G22" s="31" t="s">
        <v>8</v>
      </c>
      <c r="H22" s="32" t="s">
        <v>7</v>
      </c>
      <c r="I22" s="31" t="s">
        <v>9</v>
      </c>
      <c r="J22" s="31" t="s">
        <v>8</v>
      </c>
      <c r="K22" s="31" t="s">
        <v>7</v>
      </c>
      <c r="L22" s="31" t="s">
        <v>9</v>
      </c>
      <c r="M22" s="31" t="s">
        <v>8</v>
      </c>
      <c r="N22" s="31" t="s">
        <v>7</v>
      </c>
    </row>
    <row r="23" spans="2:17" ht="16" x14ac:dyDescent="0.2">
      <c r="C23" s="30">
        <v>0.38263625893007008</v>
      </c>
      <c r="D23" s="22">
        <v>0.61736374106992997</v>
      </c>
      <c r="E23" s="30">
        <v>0.71428627087343088</v>
      </c>
      <c r="F23" s="22">
        <v>0.55876751088875976</v>
      </c>
      <c r="G23" s="30">
        <v>0.44123248911124013</v>
      </c>
      <c r="H23" s="29">
        <v>0.56989285466589468</v>
      </c>
      <c r="I23" s="17">
        <f t="shared" ref="I23:I33" si="0">DEGREES(ASIN(SQRT(C23)))</f>
        <v>38.212220335574237</v>
      </c>
      <c r="J23" s="28">
        <f t="shared" ref="J23:J33" si="1">DEGREES(ASIN(SQRT(D23)))</f>
        <v>51.78777966442577</v>
      </c>
      <c r="K23" s="5">
        <f t="shared" ref="K23:K33" si="2">DEGREES(ASIN(SQRT(E23)))</f>
        <v>57.688502058489235</v>
      </c>
      <c r="L23" s="28">
        <f t="shared" ref="L23:L33" si="3">DEGREES(ASIN(SQRT(F23)))</f>
        <v>48.374931466740556</v>
      </c>
      <c r="M23" s="1">
        <f t="shared" ref="M23:M33" si="4">DEGREES(ASIN(SQRT(G23)))</f>
        <v>41.625068533259451</v>
      </c>
      <c r="N23" s="28">
        <f t="shared" ref="N23:N33" si="5">DEGREES(ASIN(SQRT(H23)))</f>
        <v>49.017723181990533</v>
      </c>
      <c r="O23" s="48"/>
      <c r="P23" s="48"/>
      <c r="Q23" s="48"/>
    </row>
    <row r="24" spans="2:17" x14ac:dyDescent="0.15">
      <c r="C24" s="26">
        <v>0.325801814270885</v>
      </c>
      <c r="D24" s="22">
        <v>0.67419818572911505</v>
      </c>
      <c r="E24" s="26">
        <v>0.85568775139011055</v>
      </c>
      <c r="F24" s="22">
        <v>0.43255839102232041</v>
      </c>
      <c r="G24" s="26">
        <v>0.56744160897767959</v>
      </c>
      <c r="H24" s="27">
        <v>0.78354217952454008</v>
      </c>
      <c r="I24" s="17">
        <f t="shared" si="0"/>
        <v>34.805369320511055</v>
      </c>
      <c r="J24" s="23">
        <f t="shared" si="1"/>
        <v>55.194630679488945</v>
      </c>
      <c r="K24" s="5">
        <f t="shared" si="2"/>
        <v>67.673470248173572</v>
      </c>
      <c r="L24" s="23">
        <f t="shared" si="3"/>
        <v>41.124066497295352</v>
      </c>
      <c r="M24" s="1">
        <f t="shared" si="4"/>
        <v>48.875933502704655</v>
      </c>
      <c r="N24" s="23">
        <f t="shared" si="5"/>
        <v>62.27357923646715</v>
      </c>
    </row>
    <row r="25" spans="2:17" x14ac:dyDescent="0.15">
      <c r="C25" s="26">
        <v>0.62968692138581461</v>
      </c>
      <c r="D25" s="22">
        <v>0.37031307861418533</v>
      </c>
      <c r="E25" s="26">
        <v>0.67231638418079098</v>
      </c>
      <c r="F25" s="22">
        <v>0.50980394079204072</v>
      </c>
      <c r="G25" s="26">
        <v>0.49019605920795928</v>
      </c>
      <c r="H25" s="27">
        <v>0.34296078927232526</v>
      </c>
      <c r="I25" s="17">
        <f t="shared" si="0"/>
        <v>52.51645572168318</v>
      </c>
      <c r="J25" s="23">
        <f t="shared" si="1"/>
        <v>37.48354427831682</v>
      </c>
      <c r="K25" s="5">
        <f t="shared" si="2"/>
        <v>55.07969010025429</v>
      </c>
      <c r="L25" s="23">
        <f t="shared" si="3"/>
        <v>45.561760430482444</v>
      </c>
      <c r="M25" s="1">
        <f t="shared" si="4"/>
        <v>44.438239569517549</v>
      </c>
      <c r="N25" s="23">
        <f t="shared" si="5"/>
        <v>35.847406045280053</v>
      </c>
    </row>
    <row r="26" spans="2:17" x14ac:dyDescent="0.15">
      <c r="C26" s="26">
        <v>0.92354756614232314</v>
      </c>
      <c r="D26" s="22">
        <v>7.6452433857676805E-2</v>
      </c>
      <c r="E26" s="26">
        <v>0.77443592062851185</v>
      </c>
      <c r="F26" s="22">
        <v>0.35646586193353619</v>
      </c>
      <c r="G26" s="26">
        <v>0.64353413806646387</v>
      </c>
      <c r="H26" s="27">
        <v>0.52199407039862056</v>
      </c>
      <c r="I26" s="17">
        <f t="shared" si="0"/>
        <v>73.948555848084382</v>
      </c>
      <c r="J26" s="23">
        <f t="shared" si="1"/>
        <v>16.051444151915597</v>
      </c>
      <c r="K26" s="5">
        <f t="shared" si="2"/>
        <v>61.644825472128495</v>
      </c>
      <c r="L26" s="23">
        <f t="shared" si="3"/>
        <v>36.658740432391305</v>
      </c>
      <c r="M26" s="1">
        <f t="shared" si="4"/>
        <v>53.341259567608702</v>
      </c>
      <c r="N26" s="23">
        <f t="shared" si="5"/>
        <v>46.260574157282441</v>
      </c>
    </row>
    <row r="27" spans="2:17" x14ac:dyDescent="0.15">
      <c r="C27" s="26">
        <v>5.1136508910536678E-2</v>
      </c>
      <c r="D27" s="22">
        <v>0.94886349108946333</v>
      </c>
      <c r="E27" s="26">
        <v>0.69262284878043379</v>
      </c>
      <c r="F27" s="22">
        <v>0.68564872094767448</v>
      </c>
      <c r="G27" s="26">
        <v>0.31435127905232552</v>
      </c>
      <c r="H27" s="27">
        <v>0.63070475886978161</v>
      </c>
      <c r="I27" s="17">
        <f t="shared" si="0"/>
        <v>13.069560376120856</v>
      </c>
      <c r="J27" s="23">
        <f t="shared" si="1"/>
        <v>76.930439623879153</v>
      </c>
      <c r="K27" s="5">
        <f t="shared" si="2"/>
        <v>56.329497156261155</v>
      </c>
      <c r="L27" s="23">
        <f t="shared" si="3"/>
        <v>55.89782807767979</v>
      </c>
      <c r="M27" s="1">
        <f t="shared" si="4"/>
        <v>34.102171922320203</v>
      </c>
      <c r="N27" s="23">
        <f t="shared" si="5"/>
        <v>52.576857192376643</v>
      </c>
    </row>
    <row r="28" spans="2:17" x14ac:dyDescent="0.15">
      <c r="C28" s="26">
        <v>0.54337882654633785</v>
      </c>
      <c r="D28" s="22">
        <v>0.45662117345366232</v>
      </c>
      <c r="E28" s="26">
        <v>0.63291201730428626</v>
      </c>
      <c r="F28" s="22">
        <v>0.29838689190905626</v>
      </c>
      <c r="G28" s="26">
        <v>0.70161310809094368</v>
      </c>
      <c r="H28" s="27">
        <v>0.82812499999999989</v>
      </c>
      <c r="I28" s="17">
        <f t="shared" si="0"/>
        <v>47.488552208193589</v>
      </c>
      <c r="J28" s="23">
        <f t="shared" si="1"/>
        <v>42.511447791806411</v>
      </c>
      <c r="K28" s="5">
        <f t="shared" si="2"/>
        <v>52.70796140507165</v>
      </c>
      <c r="L28" s="23">
        <f t="shared" si="3"/>
        <v>33.109989807387265</v>
      </c>
      <c r="M28" s="1">
        <f t="shared" si="4"/>
        <v>56.890010192612735</v>
      </c>
      <c r="N28" s="23">
        <f t="shared" si="5"/>
        <v>65.507249832865256</v>
      </c>
    </row>
    <row r="29" spans="2:17" x14ac:dyDescent="0.15">
      <c r="C29" s="26">
        <v>0.47826106805310264</v>
      </c>
      <c r="D29" s="22">
        <v>0.52173893194689736</v>
      </c>
      <c r="E29" s="26">
        <v>0.7101453371144969</v>
      </c>
      <c r="F29" s="22">
        <v>0.49687577636840052</v>
      </c>
      <c r="G29" s="26">
        <v>0.50312422363159937</v>
      </c>
      <c r="H29" s="27">
        <v>0.57142835276956783</v>
      </c>
      <c r="I29" s="17">
        <f t="shared" si="0"/>
        <v>43.754058198792407</v>
      </c>
      <c r="J29" s="23">
        <f t="shared" si="1"/>
        <v>46.2459418012076</v>
      </c>
      <c r="K29" s="5">
        <f t="shared" si="2"/>
        <v>57.426470163016035</v>
      </c>
      <c r="L29" s="23">
        <f t="shared" si="3"/>
        <v>44.820994006816818</v>
      </c>
      <c r="M29" s="1">
        <f t="shared" si="4"/>
        <v>45.179005993183175</v>
      </c>
      <c r="N29" s="23">
        <f t="shared" si="5"/>
        <v>49.106592692801669</v>
      </c>
    </row>
    <row r="30" spans="2:17" x14ac:dyDescent="0.15">
      <c r="C30" s="26">
        <v>0.63580302926486909</v>
      </c>
      <c r="D30" s="22">
        <v>0.36419697073513102</v>
      </c>
      <c r="E30" s="26">
        <v>0.56000010909110742</v>
      </c>
      <c r="F30" s="22">
        <v>0.13934390956717604</v>
      </c>
      <c r="G30" s="26">
        <v>0.86065609043282387</v>
      </c>
      <c r="H30" s="27">
        <v>0.31550802139037432</v>
      </c>
      <c r="I30" s="17">
        <f t="shared" si="0"/>
        <v>52.879929532029195</v>
      </c>
      <c r="J30" s="23">
        <f t="shared" si="1"/>
        <v>37.120070467970812</v>
      </c>
      <c r="K30" s="5">
        <f t="shared" si="2"/>
        <v>48.446057585628573</v>
      </c>
      <c r="L30" s="23">
        <f t="shared" si="3"/>
        <v>21.918538475566791</v>
      </c>
      <c r="M30" s="1">
        <f t="shared" si="4"/>
        <v>68.081461524433209</v>
      </c>
      <c r="N30" s="23">
        <f t="shared" si="5"/>
        <v>34.173515530987565</v>
      </c>
    </row>
    <row r="31" spans="2:17" x14ac:dyDescent="0.15">
      <c r="C31" s="26">
        <v>0.51397232630587764</v>
      </c>
      <c r="D31" s="22">
        <v>0.48602767369412225</v>
      </c>
      <c r="E31" s="26">
        <v>0.66057762557077626</v>
      </c>
      <c r="F31" s="22">
        <v>0.61492507373521776</v>
      </c>
      <c r="G31" s="26">
        <v>0.38507492626478235</v>
      </c>
      <c r="H31" s="27">
        <v>0.6666663522006645</v>
      </c>
      <c r="I31" s="17">
        <f t="shared" si="0"/>
        <v>45.800659556694917</v>
      </c>
      <c r="J31" s="23">
        <f t="shared" si="1"/>
        <v>44.199340443305076</v>
      </c>
      <c r="K31" s="5">
        <f t="shared" si="2"/>
        <v>54.366401982997168</v>
      </c>
      <c r="L31" s="23">
        <f t="shared" si="3"/>
        <v>51.644124733046318</v>
      </c>
      <c r="M31" s="1">
        <f t="shared" si="4"/>
        <v>38.355875266953689</v>
      </c>
      <c r="N31" s="23">
        <f t="shared" si="5"/>
        <v>54.735591206723711</v>
      </c>
    </row>
    <row r="32" spans="2:17" x14ac:dyDescent="0.15">
      <c r="C32" s="26">
        <v>0.48796470895224775</v>
      </c>
      <c r="D32" s="22">
        <v>0.51203529104775214</v>
      </c>
      <c r="E32" s="26">
        <v>0.44915237000803393</v>
      </c>
      <c r="F32" s="22">
        <v>0.22333344666689331</v>
      </c>
      <c r="G32" s="26">
        <v>0.77666655333310664</v>
      </c>
      <c r="H32" s="27">
        <v>0.47933776722679183</v>
      </c>
      <c r="I32" s="17">
        <f t="shared" si="0"/>
        <v>44.310362011588346</v>
      </c>
      <c r="J32" s="23">
        <f t="shared" si="1"/>
        <v>45.689637988411647</v>
      </c>
      <c r="K32" s="5">
        <f t="shared" si="2"/>
        <v>42.081600272173439</v>
      </c>
      <c r="L32" s="23">
        <f t="shared" si="3"/>
        <v>28.202010054976167</v>
      </c>
      <c r="M32" s="1">
        <f t="shared" si="4"/>
        <v>61.797989945023822</v>
      </c>
      <c r="N32" s="23">
        <f t="shared" si="5"/>
        <v>43.815804059393969</v>
      </c>
    </row>
    <row r="33" spans="2:14" x14ac:dyDescent="0.15">
      <c r="C33" s="26">
        <v>0.66139197394172677</v>
      </c>
      <c r="D33" s="22">
        <v>0.33860802605827323</v>
      </c>
      <c r="E33" s="26">
        <v>0.43406586161083688</v>
      </c>
      <c r="F33" s="22">
        <v>0.45454495867723521</v>
      </c>
      <c r="G33" s="26">
        <v>0.54545504132276479</v>
      </c>
      <c r="H33" s="27">
        <v>0.1842107963996738</v>
      </c>
      <c r="I33" s="17">
        <f t="shared" si="0"/>
        <v>54.415685037743849</v>
      </c>
      <c r="J33" s="23">
        <f t="shared" si="1"/>
        <v>35.584314962256165</v>
      </c>
      <c r="K33" s="5">
        <f t="shared" si="2"/>
        <v>41.211216876207622</v>
      </c>
      <c r="L33" s="23">
        <f t="shared" si="3"/>
        <v>42.392017185481265</v>
      </c>
      <c r="M33" s="1">
        <f t="shared" si="4"/>
        <v>47.607982814518735</v>
      </c>
      <c r="N33" s="23">
        <f t="shared" si="5"/>
        <v>25.41666460122191</v>
      </c>
    </row>
    <row r="34" spans="2:14" x14ac:dyDescent="0.15">
      <c r="C34" s="26">
        <v>0.1824610588397288</v>
      </c>
      <c r="D34" s="22">
        <v>0.81753894116027126</v>
      </c>
      <c r="E34" s="26">
        <v>0.81395336668453888</v>
      </c>
      <c r="F34" s="20"/>
      <c r="G34" s="25"/>
      <c r="H34" s="24"/>
      <c r="I34" s="17">
        <f t="shared" ref="I34:K35" si="6">DEGREES(ASIN(SQRT(C34)))</f>
        <v>25.287119453795373</v>
      </c>
      <c r="J34" s="23">
        <f t="shared" si="6"/>
        <v>64.712880546204644</v>
      </c>
      <c r="K34" s="5">
        <f t="shared" si="6"/>
        <v>64.447926708813426</v>
      </c>
      <c r="L34" s="23"/>
      <c r="N34" s="23"/>
    </row>
    <row r="35" spans="2:14" x14ac:dyDescent="0.15">
      <c r="C35" s="21">
        <v>0.66136393698360763</v>
      </c>
      <c r="D35" s="22">
        <v>0.33863606301639226</v>
      </c>
      <c r="E35" s="21">
        <v>0.81176389619281897</v>
      </c>
      <c r="F35" s="20"/>
      <c r="G35" s="19"/>
      <c r="H35" s="18"/>
      <c r="I35" s="17">
        <f t="shared" si="6"/>
        <v>54.413987806342334</v>
      </c>
      <c r="J35" s="16">
        <f t="shared" si="6"/>
        <v>35.586012193657666</v>
      </c>
      <c r="K35" s="5">
        <f t="shared" si="6"/>
        <v>64.287106362573908</v>
      </c>
      <c r="L35" s="16"/>
      <c r="N35" s="16"/>
    </row>
    <row r="36" spans="2:14" x14ac:dyDescent="0.15">
      <c r="B36" s="1" t="s">
        <v>6</v>
      </c>
      <c r="C36" s="15">
        <f t="shared" ref="C36:N36" si="7">AVERAGE(C23:C35)</f>
        <v>0.49826199988670206</v>
      </c>
      <c r="D36" s="15">
        <f t="shared" si="7"/>
        <v>0.50173800011329783</v>
      </c>
      <c r="E36" s="15">
        <f t="shared" si="7"/>
        <v>0.67553228918693642</v>
      </c>
      <c r="F36" s="15">
        <f t="shared" si="7"/>
        <v>0.43369586204620991</v>
      </c>
      <c r="G36" s="15">
        <f t="shared" si="7"/>
        <v>0.56630413795378987</v>
      </c>
      <c r="H36" s="14">
        <f t="shared" si="7"/>
        <v>0.53585190388347581</v>
      </c>
      <c r="I36" s="13">
        <f t="shared" si="7"/>
        <v>44.684808877473365</v>
      </c>
      <c r="J36" s="13">
        <f t="shared" si="7"/>
        <v>45.315191122526649</v>
      </c>
      <c r="K36" s="13">
        <f t="shared" si="7"/>
        <v>55.645440491676034</v>
      </c>
      <c r="L36" s="13">
        <f t="shared" si="7"/>
        <v>40.882272833442187</v>
      </c>
      <c r="M36" s="13">
        <f t="shared" si="7"/>
        <v>49.117727166557806</v>
      </c>
      <c r="N36" s="13">
        <f t="shared" si="7"/>
        <v>47.157414339762802</v>
      </c>
    </row>
    <row r="37" spans="2:14" x14ac:dyDescent="0.15">
      <c r="B37" s="1" t="s">
        <v>5</v>
      </c>
      <c r="C37" s="12">
        <f t="shared" ref="C37:N37" si="8">STDEV(C23:C35)</f>
        <v>0.22653608403866021</v>
      </c>
      <c r="D37" s="12">
        <f t="shared" si="8"/>
        <v>0.2265360840386603</v>
      </c>
      <c r="E37" s="12">
        <f t="shared" si="8"/>
        <v>0.13162492336285234</v>
      </c>
      <c r="F37" s="12">
        <f t="shared" si="8"/>
        <v>0.16653999986983811</v>
      </c>
      <c r="G37" s="12">
        <f t="shared" si="8"/>
        <v>0.16653999986983783</v>
      </c>
      <c r="H37" s="11">
        <f t="shared" si="8"/>
        <v>0.19700349075720192</v>
      </c>
      <c r="I37" s="10">
        <f t="shared" si="8"/>
        <v>14.998925191847958</v>
      </c>
      <c r="J37" s="10">
        <f t="shared" si="8"/>
        <v>14.998925191847936</v>
      </c>
      <c r="K37" s="10">
        <f t="shared" si="8"/>
        <v>8.1413699547235385</v>
      </c>
      <c r="L37" s="10">
        <f t="shared" si="8"/>
        <v>10.177583721790683</v>
      </c>
      <c r="M37" s="10">
        <f t="shared" si="8"/>
        <v>10.177583721790667</v>
      </c>
      <c r="N37" s="10">
        <f t="shared" si="8"/>
        <v>12.001678512519918</v>
      </c>
    </row>
    <row r="38" spans="2:14" x14ac:dyDescent="0.15">
      <c r="H38" s="9" t="s">
        <v>4</v>
      </c>
      <c r="I38" s="9">
        <v>0.6169</v>
      </c>
      <c r="J38" s="8">
        <v>0.6169</v>
      </c>
      <c r="K38" s="7">
        <v>0.56269999999999998</v>
      </c>
      <c r="L38" s="9">
        <v>0.93430000000000002</v>
      </c>
      <c r="M38" s="8">
        <v>0.93430000000000002</v>
      </c>
      <c r="N38" s="7">
        <v>0.93799999999999994</v>
      </c>
    </row>
    <row r="39" spans="2:14" ht="16" customHeight="1" x14ac:dyDescent="0.15">
      <c r="H39" s="54" t="s">
        <v>3</v>
      </c>
      <c r="I39" s="50" t="s">
        <v>2</v>
      </c>
      <c r="J39" s="51"/>
      <c r="K39" s="6">
        <v>2.9399999999999999E-2</v>
      </c>
      <c r="L39" s="50" t="s">
        <v>2</v>
      </c>
      <c r="M39" s="51"/>
      <c r="N39" s="5">
        <v>0.2009</v>
      </c>
    </row>
    <row r="40" spans="2:14" x14ac:dyDescent="0.15">
      <c r="H40" s="55"/>
      <c r="I40" s="52" t="s">
        <v>1</v>
      </c>
      <c r="J40" s="53"/>
      <c r="K40" s="4">
        <v>3.9100000000000003E-2</v>
      </c>
      <c r="L40" s="52" t="s">
        <v>1</v>
      </c>
      <c r="M40" s="53"/>
      <c r="N40" s="3">
        <v>0.68389999999999995</v>
      </c>
    </row>
    <row r="44" spans="2:14" x14ac:dyDescent="0.15">
      <c r="B44" s="2" t="s">
        <v>0</v>
      </c>
    </row>
  </sheetData>
  <mergeCells count="38">
    <mergeCell ref="Q12:S12"/>
    <mergeCell ref="Q13:S13"/>
    <mergeCell ref="Q14:S14"/>
    <mergeCell ref="Q15:S15"/>
    <mergeCell ref="I3:N3"/>
    <mergeCell ref="K4:M4"/>
    <mergeCell ref="K6:M6"/>
    <mergeCell ref="B13:C13"/>
    <mergeCell ref="B15:C15"/>
    <mergeCell ref="D3:H3"/>
    <mergeCell ref="B5:C5"/>
    <mergeCell ref="B7:C7"/>
    <mergeCell ref="D4:F4"/>
    <mergeCell ref="D12:H12"/>
    <mergeCell ref="D11:J11"/>
    <mergeCell ref="L39:M39"/>
    <mergeCell ref="L40:M40"/>
    <mergeCell ref="K7:M7"/>
    <mergeCell ref="K5:M5"/>
    <mergeCell ref="K11:P11"/>
    <mergeCell ref="L21:M21"/>
    <mergeCell ref="I19:N19"/>
    <mergeCell ref="M12:O12"/>
    <mergeCell ref="M13:O13"/>
    <mergeCell ref="M14:O14"/>
    <mergeCell ref="M15:O15"/>
    <mergeCell ref="L13:L15"/>
    <mergeCell ref="I20:K20"/>
    <mergeCell ref="L20:N20"/>
    <mergeCell ref="I21:J21"/>
    <mergeCell ref="J5:J7"/>
    <mergeCell ref="I39:J39"/>
    <mergeCell ref="I40:J40"/>
    <mergeCell ref="H39:H40"/>
    <mergeCell ref="C21:D21"/>
    <mergeCell ref="C20:E20"/>
    <mergeCell ref="F20:H20"/>
    <mergeCell ref="F21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2020-10-26T12:16:53Z</dcterms:created>
  <dcterms:modified xsi:type="dcterms:W3CDTF">2020-12-21T11:28:07Z</dcterms:modified>
</cp:coreProperties>
</file>