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caramea/Dropbox (The Francis Crick)/Alessia/Presentations/Paper/2nd version/eLife revision/Source data/"/>
    </mc:Choice>
  </mc:AlternateContent>
  <xr:revisionPtr revIDLastSave="0" documentId="8_{3AE5CED5-9A00-E947-A94B-96A14A6B9547}" xr6:coauthVersionLast="46" xr6:coauthVersionMax="46" xr10:uidLastSave="{00000000-0000-0000-0000-000000000000}"/>
  <bookViews>
    <workbookView xWindow="0" yWindow="460" windowWidth="28800" windowHeight="16500" xr2:uid="{6E4D82D4-1841-204B-9724-2C5C02CFF773}"/>
  </bookViews>
  <sheets>
    <sheet name="Figure 2.G,J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55" i="1" l="1"/>
  <c r="I54" i="1"/>
  <c r="H55" i="1"/>
  <c r="F59" i="1" s="1"/>
  <c r="H54" i="1"/>
  <c r="F58" i="1" s="1"/>
  <c r="I53" i="1"/>
  <c r="H53" i="1"/>
  <c r="I34" i="1"/>
  <c r="I33" i="1"/>
  <c r="I32" i="1"/>
  <c r="H34" i="1"/>
  <c r="F38" i="1" s="1"/>
  <c r="H33" i="1"/>
  <c r="F37" i="1" s="1"/>
  <c r="H32" i="1"/>
  <c r="H84" i="1"/>
  <c r="G84" i="1"/>
  <c r="H83" i="1"/>
  <c r="G83" i="1"/>
  <c r="H72" i="1"/>
  <c r="G72" i="1"/>
  <c r="H71" i="1"/>
  <c r="G71" i="1"/>
  <c r="H78" i="1"/>
  <c r="G78" i="1"/>
  <c r="H77" i="1"/>
  <c r="G77" i="1"/>
  <c r="H66" i="1"/>
  <c r="G66" i="1"/>
  <c r="H65" i="1"/>
  <c r="G65" i="1"/>
  <c r="G6" i="1" l="1"/>
  <c r="H6" i="1"/>
  <c r="G7" i="1"/>
  <c r="H7" i="1"/>
  <c r="G13" i="1"/>
  <c r="H13" i="1"/>
  <c r="G14" i="1"/>
  <c r="H14" i="1"/>
  <c r="G24" i="1"/>
  <c r="H24" i="1"/>
  <c r="G25" i="1"/>
  <c r="H25" i="1"/>
  <c r="G26" i="1"/>
  <c r="H26" i="1"/>
  <c r="G45" i="1"/>
  <c r="H45" i="1"/>
  <c r="G46" i="1"/>
  <c r="H46" i="1"/>
  <c r="G47" i="1"/>
  <c r="H47" i="1"/>
  <c r="G91" i="1"/>
  <c r="H91" i="1"/>
  <c r="G92" i="1"/>
  <c r="H92" i="1"/>
  <c r="G93" i="1"/>
  <c r="H93" i="1"/>
  <c r="G99" i="1"/>
  <c r="H99" i="1"/>
  <c r="G100" i="1"/>
  <c r="H100" i="1"/>
  <c r="G101" i="1"/>
  <c r="H101" i="1"/>
  <c r="G107" i="1"/>
  <c r="H107" i="1"/>
  <c r="G108" i="1"/>
  <c r="H108" i="1"/>
  <c r="G109" i="1"/>
  <c r="H109" i="1"/>
  <c r="G116" i="1"/>
  <c r="H116" i="1"/>
  <c r="G117" i="1"/>
  <c r="H117" i="1"/>
  <c r="G118" i="1"/>
  <c r="H118" i="1"/>
  <c r="G124" i="1"/>
  <c r="H124" i="1"/>
  <c r="G125" i="1"/>
  <c r="H125" i="1"/>
  <c r="G126" i="1"/>
  <c r="H126" i="1"/>
  <c r="G132" i="1"/>
  <c r="H132" i="1"/>
  <c r="G133" i="1"/>
  <c r="H133" i="1"/>
  <c r="G134" i="1"/>
  <c r="H134" i="1"/>
  <c r="G141" i="1"/>
  <c r="H141" i="1"/>
  <c r="G142" i="1"/>
  <c r="H142" i="1"/>
  <c r="G143" i="1"/>
  <c r="H143" i="1"/>
  <c r="G149" i="1"/>
  <c r="H149" i="1"/>
  <c r="G150" i="1"/>
  <c r="H150" i="1"/>
  <c r="G151" i="1"/>
  <c r="H151" i="1"/>
  <c r="G157" i="1"/>
  <c r="H157" i="1"/>
  <c r="G158" i="1"/>
  <c r="H158" i="1"/>
  <c r="G159" i="1"/>
  <c r="H159" i="1"/>
  <c r="G167" i="1"/>
  <c r="H167" i="1"/>
  <c r="G168" i="1"/>
  <c r="H168" i="1"/>
  <c r="G169" i="1"/>
  <c r="H169" i="1"/>
  <c r="G170" i="1"/>
  <c r="H170" i="1"/>
  <c r="G171" i="1"/>
  <c r="H171" i="1"/>
  <c r="G172" i="1"/>
  <c r="H172" i="1"/>
  <c r="G173" i="1"/>
  <c r="H173" i="1"/>
  <c r="G174" i="1"/>
  <c r="H174" i="1"/>
  <c r="G175" i="1"/>
  <c r="H175" i="1"/>
  <c r="G176" i="1"/>
  <c r="H176" i="1"/>
  <c r="G177" i="1"/>
  <c r="H177" i="1"/>
  <c r="G178" i="1"/>
  <c r="H178" i="1"/>
  <c r="G179" i="1"/>
  <c r="H179" i="1"/>
  <c r="G180" i="1"/>
  <c r="H180" i="1"/>
  <c r="G181" i="1"/>
  <c r="H181" i="1"/>
  <c r="G182" i="1"/>
  <c r="H182" i="1"/>
  <c r="G183" i="1"/>
  <c r="H183" i="1"/>
  <c r="G184" i="1"/>
  <c r="H184" i="1"/>
  <c r="G185" i="1"/>
  <c r="H185" i="1"/>
  <c r="G186" i="1"/>
  <c r="H186" i="1"/>
  <c r="G187" i="1"/>
  <c r="H187" i="1"/>
  <c r="G188" i="1"/>
  <c r="H188" i="1"/>
  <c r="G189" i="1"/>
  <c r="H189" i="1"/>
  <c r="G190" i="1"/>
  <c r="H190" i="1"/>
  <c r="G191" i="1"/>
  <c r="H191" i="1"/>
  <c r="G192" i="1"/>
  <c r="H192" i="1"/>
  <c r="G193" i="1"/>
  <c r="H193" i="1"/>
  <c r="G194" i="1"/>
  <c r="H194" i="1"/>
  <c r="G195" i="1"/>
  <c r="H195" i="1"/>
  <c r="G196" i="1"/>
  <c r="H196" i="1"/>
  <c r="D204" i="1"/>
  <c r="E204" i="1"/>
  <c r="F204" i="1"/>
  <c r="D205" i="1"/>
  <c r="E205" i="1"/>
  <c r="F205" i="1"/>
  <c r="D206" i="1"/>
  <c r="E206" i="1"/>
  <c r="F206" i="1"/>
  <c r="D207" i="1"/>
  <c r="E207" i="1"/>
  <c r="F207" i="1"/>
  <c r="D208" i="1"/>
  <c r="E208" i="1"/>
  <c r="F208" i="1"/>
  <c r="D209" i="1"/>
  <c r="E209" i="1"/>
  <c r="F209" i="1"/>
  <c r="D210" i="1"/>
  <c r="E210" i="1"/>
  <c r="F210" i="1"/>
  <c r="D211" i="1"/>
  <c r="E211" i="1"/>
  <c r="F211" i="1"/>
  <c r="D212" i="1"/>
  <c r="E212" i="1"/>
  <c r="F212" i="1"/>
  <c r="D213" i="1"/>
  <c r="E213" i="1"/>
  <c r="F213" i="1"/>
  <c r="D214" i="1"/>
  <c r="E214" i="1"/>
  <c r="F214" i="1"/>
  <c r="D215" i="1"/>
  <c r="E215" i="1"/>
  <c r="F215" i="1"/>
  <c r="D216" i="1"/>
  <c r="E216" i="1"/>
  <c r="F216" i="1"/>
  <c r="D217" i="1"/>
  <c r="E217" i="1"/>
  <c r="F217" i="1"/>
  <c r="D218" i="1"/>
  <c r="E218" i="1"/>
  <c r="F218" i="1"/>
  <c r="D219" i="1"/>
  <c r="E219" i="1"/>
  <c r="F219" i="1"/>
  <c r="D220" i="1"/>
  <c r="E220" i="1"/>
  <c r="F220" i="1"/>
  <c r="D221" i="1"/>
  <c r="E221" i="1"/>
  <c r="F221" i="1"/>
  <c r="D222" i="1"/>
  <c r="E222" i="1"/>
  <c r="F222" i="1"/>
  <c r="D223" i="1"/>
  <c r="E223" i="1"/>
  <c r="F223" i="1"/>
  <c r="D224" i="1"/>
  <c r="E224" i="1"/>
  <c r="F224" i="1"/>
  <c r="D225" i="1"/>
  <c r="E225" i="1"/>
  <c r="F225" i="1"/>
  <c r="D226" i="1"/>
  <c r="E226" i="1"/>
  <c r="F226" i="1"/>
  <c r="D227" i="1"/>
  <c r="E227" i="1"/>
  <c r="F227" i="1"/>
  <c r="D228" i="1"/>
  <c r="E228" i="1"/>
  <c r="F228" i="1"/>
  <c r="D229" i="1"/>
  <c r="E229" i="1"/>
  <c r="F229" i="1"/>
  <c r="D230" i="1"/>
  <c r="E230" i="1"/>
  <c r="F230" i="1"/>
  <c r="D231" i="1"/>
  <c r="E231" i="1"/>
  <c r="F231" i="1"/>
  <c r="D232" i="1"/>
  <c r="E232" i="1"/>
  <c r="F232" i="1"/>
  <c r="D233" i="1"/>
  <c r="E233" i="1"/>
  <c r="F233" i="1"/>
</calcChain>
</file>

<file path=xl/sharedStrings.xml><?xml version="1.0" encoding="utf-8"?>
<sst xmlns="http://schemas.openxmlformats.org/spreadsheetml/2006/main" count="506" uniqueCount="84">
  <si>
    <t xml:space="preserve">*** Non-parametrical statistical analysis is used only when most of the sample groups within one analysis are not normally distributed (e.g. 2 out or 3 samples, or 1 out of 2 samples). </t>
  </si>
  <si>
    <t>* Normality test: Shapiro-Wilk test</t>
  </si>
  <si>
    <r>
      <t>Sox9</t>
    </r>
    <r>
      <rPr>
        <i/>
        <vertAlign val="superscript"/>
        <sz val="11"/>
        <rFont val="Arial"/>
        <family val="2"/>
      </rPr>
      <t xml:space="preserve">fl/fl </t>
    </r>
    <r>
      <rPr>
        <i/>
        <sz val="11"/>
        <rFont val="Arial"/>
        <family val="2"/>
      </rPr>
      <t>Sox1</t>
    </r>
    <r>
      <rPr>
        <i/>
        <vertAlign val="superscript"/>
        <sz val="11"/>
        <rFont val="Arial"/>
        <family val="2"/>
      </rPr>
      <t>Cre/+</t>
    </r>
    <r>
      <rPr>
        <sz val="11"/>
        <rFont val="Arial"/>
        <family val="2"/>
      </rPr>
      <t xml:space="preserve"> (n=3) vs. </t>
    </r>
    <r>
      <rPr>
        <i/>
        <sz val="11"/>
        <rFont val="Arial"/>
        <family val="2"/>
      </rPr>
      <t>Sox9</t>
    </r>
    <r>
      <rPr>
        <i/>
        <vertAlign val="superscript"/>
        <sz val="11"/>
        <rFont val="Arial"/>
        <family val="2"/>
      </rPr>
      <t xml:space="preserve">fl/fl </t>
    </r>
    <r>
      <rPr>
        <i/>
        <sz val="11"/>
        <rFont val="Arial"/>
        <family val="2"/>
      </rPr>
      <t xml:space="preserve">Nestin-Cre </t>
    </r>
    <r>
      <rPr>
        <sz val="11"/>
        <rFont val="Arial"/>
        <family val="2"/>
      </rPr>
      <t>(n=3)</t>
    </r>
  </si>
  <si>
    <t>N/A</t>
  </si>
  <si>
    <r>
      <rPr>
        <i/>
        <sz val="11"/>
        <rFont val="Arial"/>
        <family val="2"/>
      </rPr>
      <t>Sox9fl/fl;Nestin-Cre</t>
    </r>
    <r>
      <rPr>
        <sz val="11"/>
        <rFont val="Arial"/>
        <family val="2"/>
      </rPr>
      <t xml:space="preserve"> (n=3)</t>
    </r>
  </si>
  <si>
    <r>
      <t>Sox9</t>
    </r>
    <r>
      <rPr>
        <i/>
        <vertAlign val="superscript"/>
        <sz val="11"/>
        <rFont val="Arial"/>
        <family val="2"/>
      </rPr>
      <t xml:space="preserve">fl/+ </t>
    </r>
    <r>
      <rPr>
        <i/>
        <sz val="11"/>
        <rFont val="Arial"/>
        <family val="2"/>
      </rPr>
      <t>Sox1</t>
    </r>
    <r>
      <rPr>
        <i/>
        <vertAlign val="superscript"/>
        <sz val="11"/>
        <rFont val="Arial"/>
        <family val="2"/>
      </rPr>
      <t>+/+</t>
    </r>
    <r>
      <rPr>
        <sz val="11"/>
        <rFont val="Arial"/>
        <family val="2"/>
      </rPr>
      <t xml:space="preserve"> (n=3) vs. </t>
    </r>
    <r>
      <rPr>
        <i/>
        <sz val="11"/>
        <rFont val="Arial"/>
        <family val="2"/>
      </rPr>
      <t>Sox9</t>
    </r>
    <r>
      <rPr>
        <i/>
        <vertAlign val="superscript"/>
        <sz val="11"/>
        <rFont val="Arial"/>
        <family val="2"/>
      </rPr>
      <t xml:space="preserve">fl/fl </t>
    </r>
    <r>
      <rPr>
        <i/>
        <sz val="11"/>
        <rFont val="Arial"/>
        <family val="2"/>
      </rPr>
      <t xml:space="preserve">Nestin-Cre </t>
    </r>
    <r>
      <rPr>
        <sz val="11"/>
        <rFont val="Arial"/>
        <family val="2"/>
      </rPr>
      <t>(n=3)</t>
    </r>
  </si>
  <si>
    <r>
      <rPr>
        <i/>
        <sz val="11"/>
        <color theme="1"/>
        <rFont val="Arial"/>
        <family val="2"/>
      </rPr>
      <t>Sox9fl/fl;Sox1Cre/+</t>
    </r>
    <r>
      <rPr>
        <sz val="11"/>
        <color theme="1"/>
        <rFont val="Arial"/>
        <family val="2"/>
      </rPr>
      <t xml:space="preserve"> (n=3)</t>
    </r>
  </si>
  <si>
    <t>Bin#10</t>
  </si>
  <si>
    <r>
      <t>Sox9</t>
    </r>
    <r>
      <rPr>
        <i/>
        <vertAlign val="superscript"/>
        <sz val="11"/>
        <rFont val="Arial"/>
        <family val="2"/>
      </rPr>
      <t xml:space="preserve">fl/+ </t>
    </r>
    <r>
      <rPr>
        <i/>
        <sz val="11"/>
        <rFont val="Arial"/>
        <family val="2"/>
      </rPr>
      <t>Sox1</t>
    </r>
    <r>
      <rPr>
        <i/>
        <vertAlign val="superscript"/>
        <sz val="11"/>
        <rFont val="Arial"/>
        <family val="2"/>
      </rPr>
      <t>+/+</t>
    </r>
    <r>
      <rPr>
        <sz val="11"/>
        <rFont val="Arial"/>
        <family val="2"/>
      </rPr>
      <t xml:space="preserve"> (n=3) vs. </t>
    </r>
    <r>
      <rPr>
        <i/>
        <sz val="11"/>
        <rFont val="Arial"/>
        <family val="2"/>
      </rPr>
      <t>Sox9</t>
    </r>
    <r>
      <rPr>
        <i/>
        <vertAlign val="superscript"/>
        <sz val="11"/>
        <rFont val="Arial"/>
        <family val="2"/>
      </rPr>
      <t xml:space="preserve">fl/fl </t>
    </r>
    <r>
      <rPr>
        <i/>
        <sz val="11"/>
        <rFont val="Arial"/>
        <family val="2"/>
      </rPr>
      <t>Sox1</t>
    </r>
    <r>
      <rPr>
        <i/>
        <vertAlign val="superscript"/>
        <sz val="11"/>
        <rFont val="Arial"/>
        <family val="2"/>
      </rPr>
      <t>Cre/+</t>
    </r>
    <r>
      <rPr>
        <sz val="11"/>
        <rFont val="Arial"/>
        <family val="2"/>
      </rPr>
      <t xml:space="preserve"> (n=3)</t>
    </r>
  </si>
  <si>
    <r>
      <rPr>
        <i/>
        <sz val="11"/>
        <color theme="1"/>
        <rFont val="Arial"/>
        <family val="2"/>
      </rPr>
      <t>Sox9fl/+;Sox1+/+</t>
    </r>
    <r>
      <rPr>
        <sz val="11"/>
        <color theme="1"/>
        <rFont val="Arial"/>
        <family val="2"/>
      </rPr>
      <t xml:space="preserve"> (n=3)</t>
    </r>
  </si>
  <si>
    <t>Bin#9</t>
  </si>
  <si>
    <t>Bin#8</t>
  </si>
  <si>
    <t>Bin#7</t>
  </si>
  <si>
    <t>Bin#6</t>
  </si>
  <si>
    <t>Bin#5</t>
  </si>
  <si>
    <t>Bin#4</t>
  </si>
  <si>
    <t>Bin#3</t>
  </si>
  <si>
    <t>Bin#2</t>
  </si>
  <si>
    <t>Bin#1</t>
  </si>
  <si>
    <t>P value:         Interaction = 0.0387; Row Factor &lt;0.0001;        Column Factor = 0.9991</t>
  </si>
  <si>
    <t>P value adj.</t>
  </si>
  <si>
    <t>Two-way ANOVA</t>
  </si>
  <si>
    <t>Normality test*</t>
  </si>
  <si>
    <t>SD</t>
  </si>
  <si>
    <t>Average</t>
  </si>
  <si>
    <t>E18.5</t>
  </si>
  <si>
    <t>Statistical analysis</t>
  </si>
  <si>
    <t>Angular transformation</t>
  </si>
  <si>
    <t>Angular trasformation of previous data (because it is a percentage) on which the statistical analysis is performed</t>
  </si>
  <si>
    <t>% of PROX1+ cells per bin</t>
  </si>
  <si>
    <t>Distribution of PROX1+ granule neurons within the forming DG (Bins 1-10) at E18.5</t>
  </si>
  <si>
    <t>Fig. 2.N</t>
  </si>
  <si>
    <r>
      <t xml:space="preserve">P value: </t>
    </r>
    <r>
      <rPr>
        <b/>
        <sz val="11"/>
        <rFont val="Arial"/>
        <family val="2"/>
      </rPr>
      <t>0.0112</t>
    </r>
    <r>
      <rPr>
        <sz val="11"/>
        <rFont val="Arial"/>
        <family val="2"/>
      </rPr>
      <t xml:space="preserve"> F: 10.4</t>
    </r>
  </si>
  <si>
    <t>ANOVA</t>
  </si>
  <si>
    <t>P2</t>
  </si>
  <si>
    <t>PROX1+ cells - Matrix 3</t>
  </si>
  <si>
    <t>&gt;0.9999</t>
  </si>
  <si>
    <t>P value: 0.0714</t>
  </si>
  <si>
    <t>Comparison (Dunn test)</t>
  </si>
  <si>
    <t>Kruskal-Wallis test ****</t>
  </si>
  <si>
    <t>PROX1+ cells - Matrix 2</t>
  </si>
  <si>
    <r>
      <t xml:space="preserve">P value: </t>
    </r>
    <r>
      <rPr>
        <b/>
        <sz val="11"/>
        <rFont val="Arial"/>
        <family val="2"/>
      </rPr>
      <t>0.0100</t>
    </r>
    <r>
      <rPr>
        <sz val="11"/>
        <rFont val="Arial"/>
        <family val="2"/>
      </rPr>
      <t xml:space="preserve"> F: 10.93</t>
    </r>
  </si>
  <si>
    <t>PROX1+ cells - Matrix 1</t>
  </si>
  <si>
    <t>Distribution of PROX1+ cells along primary, secondary and tertiary matrices at P2</t>
  </si>
  <si>
    <t>Fig. 2.Miii</t>
  </si>
  <si>
    <r>
      <t xml:space="preserve">P value: </t>
    </r>
    <r>
      <rPr>
        <b/>
        <sz val="11"/>
        <rFont val="Arial"/>
        <family val="2"/>
      </rPr>
      <t>0.0109</t>
    </r>
    <r>
      <rPr>
        <sz val="11"/>
        <rFont val="Arial"/>
        <family val="2"/>
      </rPr>
      <t xml:space="preserve"> F: 10.54</t>
    </r>
  </si>
  <si>
    <t>TBR2+ cells - Matrix 3</t>
  </si>
  <si>
    <r>
      <t xml:space="preserve">P value: </t>
    </r>
    <r>
      <rPr>
        <b/>
        <sz val="11"/>
        <rFont val="Arial"/>
        <family val="2"/>
      </rPr>
      <t>0.0183</t>
    </r>
    <r>
      <rPr>
        <sz val="11"/>
        <rFont val="Arial"/>
        <family val="2"/>
      </rPr>
      <t xml:space="preserve"> F:  8.394</t>
    </r>
  </si>
  <si>
    <t>TBR2+ cells - Matrix 2</t>
  </si>
  <si>
    <r>
      <t xml:space="preserve">P value: </t>
    </r>
    <r>
      <rPr>
        <b/>
        <sz val="11"/>
        <rFont val="Arial"/>
        <family val="2"/>
      </rPr>
      <t>0.0106</t>
    </r>
    <r>
      <rPr>
        <sz val="11"/>
        <rFont val="Arial"/>
        <family val="2"/>
      </rPr>
      <t xml:space="preserve"> F: 10.67</t>
    </r>
  </si>
  <si>
    <t>TBR2+ cells - Matrix 1</t>
  </si>
  <si>
    <t>Distribution of TBR2+ cells along primary, secondary and tertiary matrices at P2</t>
  </si>
  <si>
    <t>Fig. 2.Mii</t>
  </si>
  <si>
    <r>
      <t xml:space="preserve">P value: </t>
    </r>
    <r>
      <rPr>
        <b/>
        <sz val="11"/>
        <rFont val="Arial"/>
        <family val="2"/>
      </rPr>
      <t>0.0017</t>
    </r>
    <r>
      <rPr>
        <sz val="11"/>
        <rFont val="Arial"/>
        <family val="2"/>
      </rPr>
      <t xml:space="preserve"> F: 22.22</t>
    </r>
  </si>
  <si>
    <r>
      <t xml:space="preserve">P value: </t>
    </r>
    <r>
      <rPr>
        <b/>
        <sz val="11"/>
        <rFont val="Arial"/>
        <family val="2"/>
      </rPr>
      <t>0.0090</t>
    </r>
    <r>
      <rPr>
        <sz val="11"/>
        <rFont val="Arial"/>
        <family val="2"/>
      </rPr>
      <t xml:space="preserve"> F:  11.41</t>
    </r>
  </si>
  <si>
    <t>P value: 0.3845 F: 1.126</t>
  </si>
  <si>
    <t xml:space="preserve">Distribution of TBR2+ cells along primary, secondary and tertiary matrices at E18.5 </t>
  </si>
  <si>
    <t>Fig. 2.Mi</t>
  </si>
  <si>
    <t>P value</t>
  </si>
  <si>
    <t xml:space="preserve">PROX1+ cells </t>
  </si>
  <si>
    <t>P value: 0.3691 F: 1.182</t>
  </si>
  <si>
    <t>ANOVA ***</t>
  </si>
  <si>
    <t>Comparison (Student test)</t>
  </si>
  <si>
    <t>E16.5</t>
  </si>
  <si>
    <t>Fig. 2.J</t>
  </si>
  <si>
    <t>TBR2+ cells</t>
  </si>
  <si>
    <t>P value: 0.105 F: 3.359</t>
  </si>
  <si>
    <t xml:space="preserve">TBR2+ cells </t>
  </si>
  <si>
    <t>E14.5</t>
  </si>
  <si>
    <t>Fig. 2.G</t>
  </si>
  <si>
    <t xml:space="preserve">PAX6+ cells </t>
  </si>
  <si>
    <t>Total number of PAX6+ cells at E14.5 and E16.5</t>
  </si>
  <si>
    <t>Fig. 2.E</t>
  </si>
  <si>
    <t>Total number of TBR2+ cells at E18.5 and P2</t>
  </si>
  <si>
    <t>Total number of PROX1+ cells at E18.5 and P2</t>
  </si>
  <si>
    <t>Fig. 2.L</t>
  </si>
  <si>
    <t>PAX6+ cells - Matrix 1</t>
  </si>
  <si>
    <t>PAX6+ cells - Matrix 2</t>
  </si>
  <si>
    <t>Comparison (Tukey test)</t>
  </si>
  <si>
    <t xml:space="preserve">**** Kruskal-Wallis test and Dunn's test are performed instead of ANOVA and Tukey's test when majority of samples in the analysis are not distributed normally (e.g. 2 out or 3 samples, or 1 out of 2 samples). </t>
  </si>
  <si>
    <r>
      <t xml:space="preserve">P value: </t>
    </r>
    <r>
      <rPr>
        <b/>
        <sz val="11"/>
        <rFont val="Arial"/>
        <family val="2"/>
      </rPr>
      <t>0.014</t>
    </r>
    <r>
      <rPr>
        <sz val="11"/>
        <rFont val="Arial"/>
        <family val="2"/>
      </rPr>
      <t xml:space="preserve"> F: 7.622</t>
    </r>
  </si>
  <si>
    <t>P value: 0.0818 F: 3.48</t>
  </si>
  <si>
    <t>% of TBR2+ cells loss vs CTRL</t>
  </si>
  <si>
    <t>% of PROX1+ cells loss vs CTRL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</si>
</sst>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0000"/>
  </numFmts>
  <fonts count="14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Arial"/>
      <family val="2"/>
    </font>
    <font>
      <sz val="11"/>
      <name val="Arial"/>
      <family val="2"/>
    </font>
    <font>
      <sz val="10"/>
      <name val="Arial"/>
      <family val="2"/>
    </font>
    <font>
      <i/>
      <vertAlign val="superscript"/>
      <sz val="11"/>
      <name val="Arial"/>
      <family val="2"/>
    </font>
    <font>
      <i/>
      <sz val="11"/>
      <name val="Arial"/>
      <family val="2"/>
    </font>
    <font>
      <i/>
      <sz val="11"/>
      <color theme="1"/>
      <name val="Arial"/>
      <family val="2"/>
    </font>
    <font>
      <b/>
      <sz val="11"/>
      <name val="Arial"/>
      <family val="2"/>
    </font>
    <font>
      <sz val="11"/>
      <color rgb="FF000000"/>
      <name val="Arial"/>
      <family val="2"/>
    </font>
    <font>
      <b/>
      <sz val="11"/>
      <color theme="1"/>
      <name val="Arial"/>
      <family val="2"/>
    </font>
    <font>
      <sz val="12"/>
      <name val="Arial"/>
      <family val="2"/>
    </font>
    <font>
      <sz val="8"/>
      <name val="Calibri"/>
      <family val="2"/>
      <scheme val="minor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4">
    <xf numFmtId="0" fontId="0" fillId="0" borderId="0" xfId="0"/>
    <xf numFmtId="0" fontId="2" fillId="0" borderId="0" xfId="0" applyFont="1"/>
    <xf numFmtId="2" fontId="3" fillId="0" borderId="0" xfId="0" applyNumberFormat="1" applyFont="1"/>
    <xf numFmtId="0" fontId="4" fillId="0" borderId="0" xfId="0" applyFont="1"/>
    <xf numFmtId="0" fontId="3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164" fontId="3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left"/>
    </xf>
    <xf numFmtId="2" fontId="3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164" fontId="8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64" fontId="3" fillId="0" borderId="0" xfId="0" applyNumberFormat="1" applyFont="1" applyAlignment="1">
      <alignment horizontal="center"/>
    </xf>
    <xf numFmtId="2" fontId="3" fillId="0" borderId="0" xfId="0" applyNumberFormat="1" applyFont="1" applyAlignment="1">
      <alignment horizontal="left"/>
    </xf>
    <xf numFmtId="49" fontId="3" fillId="0" borderId="0" xfId="0" applyNumberFormat="1" applyFont="1" applyAlignment="1">
      <alignment horizontal="center" vertical="center" wrapText="1"/>
    </xf>
    <xf numFmtId="2" fontId="3" fillId="0" borderId="0" xfId="0" applyNumberFormat="1" applyFont="1" applyAlignment="1">
      <alignment horizontal="center"/>
    </xf>
    <xf numFmtId="2" fontId="3" fillId="0" borderId="0" xfId="0" applyNumberFormat="1" applyFont="1" applyAlignment="1">
      <alignment horizontal="left" vertical="center"/>
    </xf>
    <xf numFmtId="10" fontId="3" fillId="0" borderId="1" xfId="1" applyNumberFormat="1" applyFont="1" applyBorder="1" applyAlignment="1">
      <alignment horizontal="center"/>
    </xf>
    <xf numFmtId="10" fontId="2" fillId="0" borderId="1" xfId="1" applyNumberFormat="1" applyFont="1" applyBorder="1"/>
    <xf numFmtId="10" fontId="4" fillId="0" borderId="1" xfId="1" applyNumberFormat="1" applyFont="1" applyBorder="1"/>
    <xf numFmtId="10" fontId="4" fillId="0" borderId="0" xfId="1" applyNumberFormat="1" applyFont="1"/>
    <xf numFmtId="2" fontId="3" fillId="0" borderId="1" xfId="0" applyNumberFormat="1" applyFont="1" applyBorder="1" applyAlignment="1">
      <alignment horizontal="center"/>
    </xf>
    <xf numFmtId="0" fontId="10" fillId="2" borderId="0" xfId="0" applyFont="1" applyFill="1"/>
    <xf numFmtId="165" fontId="3" fillId="0" borderId="0" xfId="0" applyNumberFormat="1" applyFont="1" applyAlignment="1">
      <alignment horizontal="center"/>
    </xf>
    <xf numFmtId="2" fontId="3" fillId="0" borderId="0" xfId="0" applyNumberFormat="1" applyFont="1" applyAlignment="1">
      <alignment horizontal="center" vertical="center" wrapText="1"/>
    </xf>
    <xf numFmtId="165" fontId="3" fillId="0" borderId="1" xfId="0" applyNumberFormat="1" applyFont="1" applyBorder="1" applyAlignment="1">
      <alignment horizontal="center"/>
    </xf>
    <xf numFmtId="165" fontId="8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0" xfId="0" applyFont="1"/>
    <xf numFmtId="2" fontId="3" fillId="0" borderId="0" xfId="0" applyNumberFormat="1" applyFont="1" applyAlignment="1">
      <alignment horizontal="center" vertical="center"/>
    </xf>
    <xf numFmtId="165" fontId="2" fillId="0" borderId="0" xfId="0" applyNumberFormat="1" applyFont="1"/>
    <xf numFmtId="2" fontId="3" fillId="0" borderId="2" xfId="0" applyNumberFormat="1" applyFont="1" applyBorder="1" applyAlignment="1">
      <alignment horizontal="center"/>
    </xf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11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2" fontId="3" fillId="0" borderId="0" xfId="0" applyNumberFormat="1" applyFont="1" applyBorder="1" applyAlignment="1">
      <alignment horizontal="left" vertical="center"/>
    </xf>
    <xf numFmtId="2" fontId="3" fillId="0" borderId="0" xfId="0" applyNumberFormat="1" applyFont="1" applyBorder="1" applyAlignment="1">
      <alignment horizontal="center"/>
    </xf>
    <xf numFmtId="165" fontId="3" fillId="0" borderId="0" xfId="0" applyNumberFormat="1" applyFont="1" applyBorder="1" applyAlignment="1">
      <alignment horizontal="center"/>
    </xf>
    <xf numFmtId="2" fontId="3" fillId="0" borderId="0" xfId="0" applyNumberFormat="1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13" fillId="0" borderId="0" xfId="0" applyFont="1"/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2" fontId="3" fillId="0" borderId="4" xfId="0" applyNumberFormat="1" applyFont="1" applyBorder="1" applyAlignment="1">
      <alignment horizontal="left" vertical="center"/>
    </xf>
    <xf numFmtId="2" fontId="3" fillId="0" borderId="7" xfId="0" applyNumberFormat="1" applyFont="1" applyBorder="1" applyAlignment="1">
      <alignment horizontal="left" vertical="center"/>
    </xf>
    <xf numFmtId="10" fontId="3" fillId="0" borderId="1" xfId="1" applyNumberFormat="1" applyFont="1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2" fontId="3" fillId="0" borderId="7" xfId="0" applyNumberFormat="1" applyFont="1" applyBorder="1" applyAlignment="1">
      <alignment horizontal="center"/>
    </xf>
    <xf numFmtId="2" fontId="3" fillId="0" borderId="3" xfId="0" applyNumberFormat="1" applyFont="1" applyBorder="1" applyAlignment="1">
      <alignment horizontal="center"/>
    </xf>
    <xf numFmtId="0" fontId="2" fillId="0" borderId="1" xfId="0" applyFont="1" applyBorder="1" applyAlignment="1">
      <alignment horizontal="left" vertical="center"/>
    </xf>
    <xf numFmtId="2" fontId="3" fillId="0" borderId="6" xfId="0" applyNumberFormat="1" applyFont="1" applyBorder="1" applyAlignment="1">
      <alignment horizontal="center" vertical="center" wrapText="1"/>
    </xf>
    <xf numFmtId="2" fontId="3" fillId="0" borderId="5" xfId="0" applyNumberFormat="1" applyFont="1" applyBorder="1" applyAlignment="1">
      <alignment horizontal="center" vertical="center" wrapText="1"/>
    </xf>
    <xf numFmtId="2" fontId="3" fillId="0" borderId="2" xfId="0" applyNumberFormat="1" applyFont="1" applyBorder="1" applyAlignment="1">
      <alignment horizontal="center" vertical="center" wrapText="1"/>
    </xf>
    <xf numFmtId="2" fontId="3" fillId="0" borderId="3" xfId="0" applyNumberFormat="1" applyFont="1" applyBorder="1" applyAlignment="1">
      <alignment horizontal="left" vertical="center"/>
    </xf>
    <xf numFmtId="2" fontId="3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2" fontId="3" fillId="0" borderId="11" xfId="0" applyNumberFormat="1" applyFont="1" applyBorder="1" applyAlignment="1">
      <alignment horizontal="center"/>
    </xf>
    <xf numFmtId="2" fontId="3" fillId="0" borderId="12" xfId="0" applyNumberFormat="1" applyFont="1" applyBorder="1" applyAlignment="1">
      <alignment horizontal="center"/>
    </xf>
    <xf numFmtId="2" fontId="3" fillId="0" borderId="13" xfId="0" applyNumberFormat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2" fontId="3" fillId="0" borderId="6" xfId="0" applyNumberFormat="1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center" vertical="center"/>
    </xf>
    <xf numFmtId="165" fontId="3" fillId="0" borderId="6" xfId="0" applyNumberFormat="1" applyFont="1" applyBorder="1" applyAlignment="1">
      <alignment horizontal="center" vertical="center"/>
    </xf>
    <xf numFmtId="165" fontId="3" fillId="0" borderId="2" xfId="0" applyNumberFormat="1" applyFont="1" applyBorder="1" applyAlignment="1">
      <alignment horizontal="center" vertical="center"/>
    </xf>
    <xf numFmtId="0" fontId="9" fillId="0" borderId="4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49" fontId="3" fillId="0" borderId="6" xfId="0" applyNumberFormat="1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</cellXfs>
  <cellStyles count="2">
    <cellStyle name="Normal" xfId="0" builtinId="0"/>
    <cellStyle name="Per 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F02F2F-9000-024E-8C2C-D86C821FBDF2}">
  <dimension ref="A2:U240"/>
  <sheetViews>
    <sheetView tabSelected="1" zoomScale="70" zoomScaleNormal="70" workbookViewId="0">
      <selection activeCell="M27" sqref="M27"/>
    </sheetView>
  </sheetViews>
  <sheetFormatPr baseColWidth="10" defaultRowHeight="14" x14ac:dyDescent="0.15"/>
  <cols>
    <col min="1" max="2" width="10.83203125" style="1"/>
    <col min="3" max="3" width="14.1640625" style="1" customWidth="1"/>
    <col min="4" max="4" width="12.6640625" style="1" bestFit="1" customWidth="1"/>
    <col min="5" max="5" width="14.5" style="1" customWidth="1"/>
    <col min="6" max="6" width="12.6640625" style="1" bestFit="1" customWidth="1"/>
    <col min="7" max="7" width="15.83203125" style="1" customWidth="1"/>
    <col min="8" max="8" width="12.6640625" style="1" bestFit="1" customWidth="1"/>
    <col min="9" max="9" width="13" style="1" customWidth="1"/>
    <col min="10" max="10" width="21.1640625" style="1" customWidth="1"/>
    <col min="11" max="11" width="46.1640625" style="1" bestFit="1" customWidth="1"/>
    <col min="12" max="12" width="50.33203125" style="1" customWidth="1"/>
    <col min="13" max="13" width="11.5" style="1" customWidth="1"/>
    <col min="14" max="16384" width="10.83203125" style="1"/>
  </cols>
  <sheetData>
    <row r="2" spans="2:15" x14ac:dyDescent="0.15">
      <c r="B2" s="24" t="s">
        <v>72</v>
      </c>
      <c r="C2" s="1" t="s">
        <v>71</v>
      </c>
    </row>
    <row r="4" spans="2:15" x14ac:dyDescent="0.15">
      <c r="C4" s="40"/>
      <c r="D4" s="67" t="s">
        <v>70</v>
      </c>
      <c r="E4" s="68"/>
      <c r="F4" s="68"/>
      <c r="G4" s="68"/>
      <c r="H4" s="68"/>
      <c r="I4" s="66" t="s">
        <v>26</v>
      </c>
      <c r="J4" s="66"/>
      <c r="K4" s="66"/>
      <c r="L4" s="66"/>
    </row>
    <row r="5" spans="2:15" x14ac:dyDescent="0.15">
      <c r="B5" s="39"/>
      <c r="C5" s="38"/>
      <c r="D5" s="67" t="s">
        <v>68</v>
      </c>
      <c r="E5" s="68"/>
      <c r="F5" s="72"/>
      <c r="G5" s="12" t="s">
        <v>24</v>
      </c>
      <c r="H5" s="12" t="s">
        <v>23</v>
      </c>
      <c r="I5" s="13" t="s">
        <v>22</v>
      </c>
      <c r="J5" s="13" t="s">
        <v>33</v>
      </c>
      <c r="K5" s="12" t="s">
        <v>62</v>
      </c>
      <c r="L5" s="12" t="s">
        <v>58</v>
      </c>
    </row>
    <row r="6" spans="2:15" x14ac:dyDescent="0.15">
      <c r="B6" s="60" t="s">
        <v>9</v>
      </c>
      <c r="C6" s="60"/>
      <c r="D6" s="42">
        <v>325</v>
      </c>
      <c r="E6" s="42">
        <v>333.4</v>
      </c>
      <c r="F6" s="42">
        <v>428.2</v>
      </c>
      <c r="G6" s="37">
        <f>AVERAGE(D6:F6)</f>
        <v>362.2</v>
      </c>
      <c r="H6" s="37">
        <f>STDEV(D6:F6)</f>
        <v>57.311778894045979</v>
      </c>
      <c r="I6" s="37">
        <v>0.1401</v>
      </c>
      <c r="J6" s="73" t="s">
        <v>3</v>
      </c>
      <c r="K6" s="73" t="s">
        <v>8</v>
      </c>
      <c r="L6" s="75">
        <v>0.92659999999999998</v>
      </c>
    </row>
    <row r="7" spans="2:15" x14ac:dyDescent="0.15">
      <c r="B7" s="9" t="s">
        <v>6</v>
      </c>
      <c r="C7" s="9"/>
      <c r="D7" s="42">
        <v>337.8</v>
      </c>
      <c r="E7" s="42">
        <v>374.2</v>
      </c>
      <c r="F7" s="42">
        <v>385.2</v>
      </c>
      <c r="G7" s="37">
        <f>AVERAGE(D7:F7)</f>
        <v>365.73333333333335</v>
      </c>
      <c r="H7" s="37">
        <f>STDEV(D7:F7)</f>
        <v>24.808331933713976</v>
      </c>
      <c r="I7" s="37">
        <v>0.42699999999999999</v>
      </c>
      <c r="J7" s="74"/>
      <c r="K7" s="74"/>
      <c r="L7" s="76"/>
    </row>
    <row r="9" spans="2:15" x14ac:dyDescent="0.15">
      <c r="N9" s="3"/>
      <c r="O9" s="3"/>
    </row>
    <row r="10" spans="2:15" x14ac:dyDescent="0.15">
      <c r="D10" s="34"/>
      <c r="E10" s="34"/>
      <c r="F10" s="34"/>
      <c r="N10" s="3"/>
      <c r="O10" s="3"/>
    </row>
    <row r="11" spans="2:15" x14ac:dyDescent="0.15">
      <c r="D11" s="67" t="s">
        <v>70</v>
      </c>
      <c r="E11" s="68"/>
      <c r="F11" s="68"/>
      <c r="G11" s="68"/>
      <c r="H11" s="68"/>
      <c r="I11" s="66" t="s">
        <v>26</v>
      </c>
      <c r="J11" s="66"/>
      <c r="K11" s="66"/>
      <c r="L11" s="66"/>
      <c r="N11" s="3"/>
      <c r="O11" s="3"/>
    </row>
    <row r="12" spans="2:15" x14ac:dyDescent="0.15">
      <c r="D12" s="57" t="s">
        <v>63</v>
      </c>
      <c r="E12" s="58"/>
      <c r="F12" s="59"/>
      <c r="G12" s="8" t="s">
        <v>24</v>
      </c>
      <c r="H12" s="8" t="s">
        <v>23</v>
      </c>
      <c r="I12" s="13" t="s">
        <v>22</v>
      </c>
      <c r="J12" s="8" t="s">
        <v>33</v>
      </c>
      <c r="K12" s="12" t="s">
        <v>78</v>
      </c>
      <c r="L12" s="8" t="s">
        <v>20</v>
      </c>
    </row>
    <row r="13" spans="2:15" x14ac:dyDescent="0.15">
      <c r="B13" s="60" t="s">
        <v>9</v>
      </c>
      <c r="C13" s="60"/>
      <c r="D13" s="8">
        <v>636.6</v>
      </c>
      <c r="E13" s="8">
        <v>653.6</v>
      </c>
      <c r="F13" s="8">
        <v>631</v>
      </c>
      <c r="G13" s="8">
        <f>AVERAGE(D13:F13)</f>
        <v>640.4</v>
      </c>
      <c r="H13" s="8">
        <f>STDEV(D13:F13)</f>
        <v>11.769451983843608</v>
      </c>
      <c r="I13" s="8">
        <v>0.45879999999999999</v>
      </c>
      <c r="J13" s="73" t="s">
        <v>3</v>
      </c>
      <c r="K13" s="73" t="s">
        <v>8</v>
      </c>
      <c r="L13" s="75">
        <v>0.57779999999999998</v>
      </c>
    </row>
    <row r="14" spans="2:15" x14ac:dyDescent="0.15">
      <c r="B14" s="9" t="s">
        <v>6</v>
      </c>
      <c r="C14" s="9"/>
      <c r="D14" s="8">
        <v>784.8</v>
      </c>
      <c r="E14" s="8">
        <v>566.79999999999995</v>
      </c>
      <c r="F14" s="8">
        <v>684.6</v>
      </c>
      <c r="G14" s="8">
        <f>AVERAGE(D14:F14)</f>
        <v>678.73333333333323</v>
      </c>
      <c r="H14" s="8">
        <f>STDEV(D14:F14)</f>
        <v>109.11834553975493</v>
      </c>
      <c r="I14" s="8">
        <v>0.91100000000000003</v>
      </c>
      <c r="J14" s="74"/>
      <c r="K14" s="74"/>
      <c r="L14" s="76"/>
    </row>
    <row r="15" spans="2:15" x14ac:dyDescent="0.15">
      <c r="B15" s="30"/>
      <c r="C15" s="30"/>
      <c r="D15" s="17"/>
      <c r="E15" s="17"/>
      <c r="F15" s="17"/>
      <c r="G15" s="17"/>
      <c r="H15" s="17"/>
      <c r="I15" s="32"/>
      <c r="J15" s="31"/>
      <c r="K15" s="30"/>
      <c r="L15" s="29"/>
      <c r="N15" s="3"/>
      <c r="O15" s="3"/>
    </row>
    <row r="16" spans="2:15" ht="16" x14ac:dyDescent="0.2">
      <c r="B16" s="30"/>
      <c r="C16" s="30"/>
      <c r="D16" s="17"/>
      <c r="E16" s="17"/>
      <c r="F16" s="17"/>
      <c r="G16" s="17"/>
      <c r="H16" s="17"/>
      <c r="I16" s="3"/>
      <c r="J16" s="31"/>
      <c r="K16" s="30"/>
      <c r="L16" s="41"/>
      <c r="N16" s="3"/>
      <c r="O16" s="3"/>
    </row>
    <row r="19" spans="2:15" x14ac:dyDescent="0.15">
      <c r="B19" s="24" t="s">
        <v>69</v>
      </c>
      <c r="C19" s="1" t="s">
        <v>73</v>
      </c>
    </row>
    <row r="21" spans="2:15" x14ac:dyDescent="0.15">
      <c r="D21" s="34"/>
      <c r="E21" s="34"/>
      <c r="F21" s="34"/>
      <c r="N21" s="3"/>
      <c r="O21" s="3"/>
    </row>
    <row r="22" spans="2:15" x14ac:dyDescent="0.15">
      <c r="D22" s="67" t="s">
        <v>67</v>
      </c>
      <c r="E22" s="68"/>
      <c r="F22" s="68"/>
      <c r="G22" s="68"/>
      <c r="H22" s="68"/>
      <c r="I22" s="66" t="s">
        <v>26</v>
      </c>
      <c r="J22" s="66"/>
      <c r="K22" s="66"/>
      <c r="L22" s="66"/>
      <c r="N22" s="3"/>
      <c r="O22" s="3"/>
    </row>
    <row r="23" spans="2:15" x14ac:dyDescent="0.15">
      <c r="D23" s="57" t="s">
        <v>25</v>
      </c>
      <c r="E23" s="58"/>
      <c r="F23" s="59"/>
      <c r="G23" s="8" t="s">
        <v>24</v>
      </c>
      <c r="H23" s="8" t="s">
        <v>23</v>
      </c>
      <c r="I23" s="13" t="s">
        <v>22</v>
      </c>
      <c r="J23" s="8" t="s">
        <v>61</v>
      </c>
      <c r="K23" s="43" t="s">
        <v>78</v>
      </c>
      <c r="L23" s="8" t="s">
        <v>20</v>
      </c>
    </row>
    <row r="24" spans="2:15" ht="15" x14ac:dyDescent="0.15">
      <c r="B24" s="60" t="s">
        <v>9</v>
      </c>
      <c r="C24" s="60"/>
      <c r="D24" s="8">
        <v>2069</v>
      </c>
      <c r="E24" s="8">
        <v>1977</v>
      </c>
      <c r="F24" s="8">
        <v>1956</v>
      </c>
      <c r="G24" s="8">
        <f>AVERAGE(D24:F24)</f>
        <v>2000.6666666666667</v>
      </c>
      <c r="H24" s="8">
        <f>STDEV(D24:F24)</f>
        <v>60.102689900979755</v>
      </c>
      <c r="I24" s="27">
        <v>0.33539999999999998</v>
      </c>
      <c r="J24" s="61" t="s">
        <v>66</v>
      </c>
      <c r="K24" s="8" t="s">
        <v>8</v>
      </c>
      <c r="L24" s="27">
        <v>0.87880000000000003</v>
      </c>
    </row>
    <row r="25" spans="2:15" ht="15" x14ac:dyDescent="0.15">
      <c r="B25" s="9" t="s">
        <v>6</v>
      </c>
      <c r="C25" s="9"/>
      <c r="D25" s="8">
        <v>2109</v>
      </c>
      <c r="E25" s="8">
        <v>1502</v>
      </c>
      <c r="F25" s="8">
        <v>2122</v>
      </c>
      <c r="G25" s="8">
        <f>AVERAGE(D25:F25)</f>
        <v>1911</v>
      </c>
      <c r="H25" s="8">
        <f>STDEV(D25:F25)</f>
        <v>354.26402583384049</v>
      </c>
      <c r="I25" s="28">
        <v>3.5000000000000003E-2</v>
      </c>
      <c r="J25" s="62"/>
      <c r="K25" s="8" t="s">
        <v>5</v>
      </c>
      <c r="L25" s="27">
        <v>0.2031</v>
      </c>
    </row>
    <row r="26" spans="2:15" ht="15" x14ac:dyDescent="0.15">
      <c r="B26" s="54" t="s">
        <v>4</v>
      </c>
      <c r="C26" s="64"/>
      <c r="D26" s="8">
        <v>2511</v>
      </c>
      <c r="E26" s="8">
        <v>2353</v>
      </c>
      <c r="F26" s="8">
        <v>2215</v>
      </c>
      <c r="G26" s="8">
        <f>AVERAGE(D26:F26)</f>
        <v>2359.6666666666665</v>
      </c>
      <c r="H26" s="8">
        <f>STDEV(D26:F26)</f>
        <v>148.1125698019359</v>
      </c>
      <c r="I26" s="27">
        <v>0.92549999999999999</v>
      </c>
      <c r="J26" s="63"/>
      <c r="K26" s="8" t="s">
        <v>2</v>
      </c>
      <c r="L26" s="27">
        <v>0.109</v>
      </c>
    </row>
    <row r="27" spans="2:15" x14ac:dyDescent="0.15">
      <c r="B27" s="30"/>
      <c r="C27" s="30"/>
      <c r="D27" s="17"/>
      <c r="E27" s="17"/>
      <c r="F27" s="17"/>
      <c r="G27" s="17"/>
      <c r="H27" s="17"/>
      <c r="I27" s="32"/>
      <c r="J27" s="31"/>
      <c r="K27" s="30"/>
      <c r="L27" s="29"/>
      <c r="N27" s="3"/>
      <c r="O27" s="3"/>
    </row>
    <row r="28" spans="2:15" x14ac:dyDescent="0.15">
      <c r="B28" s="30"/>
      <c r="C28" s="30"/>
      <c r="D28" s="17"/>
      <c r="E28" s="17"/>
      <c r="F28" s="17"/>
      <c r="G28" s="17"/>
      <c r="H28" s="17"/>
      <c r="I28" s="3"/>
      <c r="J28" s="31"/>
      <c r="K28" s="30"/>
      <c r="L28" s="29"/>
      <c r="N28" s="3"/>
      <c r="O28" s="3"/>
    </row>
    <row r="29" spans="2:15" x14ac:dyDescent="0.15">
      <c r="I29" s="3"/>
      <c r="N29" s="3"/>
      <c r="O29" s="3"/>
    </row>
    <row r="30" spans="2:15" x14ac:dyDescent="0.15">
      <c r="D30" s="66" t="s">
        <v>65</v>
      </c>
      <c r="E30" s="66"/>
      <c r="F30" s="66"/>
      <c r="G30" s="66"/>
      <c r="H30" s="66"/>
      <c r="I30" s="66"/>
      <c r="J30" s="66" t="s">
        <v>26</v>
      </c>
      <c r="K30" s="66"/>
      <c r="L30" s="66"/>
      <c r="M30" s="66"/>
    </row>
    <row r="31" spans="2:15" x14ac:dyDescent="0.15">
      <c r="D31" s="69" t="s">
        <v>34</v>
      </c>
      <c r="E31" s="70"/>
      <c r="F31" s="70"/>
      <c r="G31" s="71"/>
      <c r="H31" s="8" t="s">
        <v>24</v>
      </c>
      <c r="I31" s="8" t="s">
        <v>23</v>
      </c>
      <c r="J31" s="13" t="s">
        <v>22</v>
      </c>
      <c r="K31" s="8" t="s">
        <v>61</v>
      </c>
      <c r="L31" s="43" t="s">
        <v>78</v>
      </c>
      <c r="M31" s="8" t="s">
        <v>20</v>
      </c>
      <c r="N31" s="3"/>
    </row>
    <row r="32" spans="2:15" ht="15" x14ac:dyDescent="0.15">
      <c r="B32" s="60" t="s">
        <v>9</v>
      </c>
      <c r="C32" s="60"/>
      <c r="D32" s="49">
        <v>2409</v>
      </c>
      <c r="E32" s="49">
        <v>2979</v>
      </c>
      <c r="F32" s="49">
        <v>2988</v>
      </c>
      <c r="G32" s="42"/>
      <c r="H32" s="8">
        <f>AVERAGE(D32:G32)</f>
        <v>2792</v>
      </c>
      <c r="I32" s="8">
        <f>STDEV(D32:G32)</f>
        <v>331.71825394451838</v>
      </c>
      <c r="J32" s="28">
        <v>2.5899999999999999E-2</v>
      </c>
      <c r="K32" s="61" t="s">
        <v>80</v>
      </c>
      <c r="L32" s="8" t="s">
        <v>8</v>
      </c>
      <c r="M32" s="28">
        <v>1.1900000000000001E-2</v>
      </c>
    </row>
    <row r="33" spans="2:15" ht="15" x14ac:dyDescent="0.15">
      <c r="B33" s="9" t="s">
        <v>6</v>
      </c>
      <c r="C33" s="9"/>
      <c r="D33" s="49">
        <v>2220</v>
      </c>
      <c r="E33" s="49">
        <v>2237</v>
      </c>
      <c r="F33" s="49">
        <v>1668</v>
      </c>
      <c r="G33" s="49">
        <v>1956.25</v>
      </c>
      <c r="H33" s="49">
        <f>AVERAGE(D33:G33)</f>
        <v>2020.3125</v>
      </c>
      <c r="I33" s="49">
        <f>STDEV(D33:G33)</f>
        <v>267.74158678036304</v>
      </c>
      <c r="J33" s="27">
        <v>0.33679999999999999</v>
      </c>
      <c r="K33" s="62"/>
      <c r="L33" s="8" t="s">
        <v>5</v>
      </c>
      <c r="M33" s="27">
        <v>6.2199999999999998E-2</v>
      </c>
    </row>
    <row r="34" spans="2:15" ht="15" x14ac:dyDescent="0.15">
      <c r="B34" s="54" t="s">
        <v>4</v>
      </c>
      <c r="C34" s="64"/>
      <c r="D34" s="49">
        <v>2246</v>
      </c>
      <c r="E34" s="49">
        <v>2488</v>
      </c>
      <c r="F34" s="49">
        <v>2255</v>
      </c>
      <c r="G34" s="49">
        <v>2010</v>
      </c>
      <c r="H34" s="49">
        <f>AVERAGE(D34:G34)</f>
        <v>2249.75</v>
      </c>
      <c r="I34" s="49">
        <f>STDEV(D34:G34)</f>
        <v>195.17919117228317</v>
      </c>
      <c r="J34" s="27">
        <v>0.73450000000000004</v>
      </c>
      <c r="K34" s="63"/>
      <c r="L34" s="8" t="s">
        <v>2</v>
      </c>
      <c r="M34" s="27">
        <v>0.46560000000000001</v>
      </c>
    </row>
    <row r="35" spans="2:15" x14ac:dyDescent="0.15">
      <c r="B35" s="44"/>
      <c r="C35" s="44"/>
      <c r="D35" s="45"/>
      <c r="E35" s="45"/>
      <c r="F35" s="45"/>
      <c r="G35" s="45"/>
      <c r="H35" s="45"/>
      <c r="I35" s="45"/>
      <c r="J35" s="46"/>
      <c r="K35" s="47"/>
      <c r="L35" s="45"/>
      <c r="M35" s="46"/>
    </row>
    <row r="36" spans="2:15" x14ac:dyDescent="0.15">
      <c r="B36" s="44"/>
      <c r="C36" s="44"/>
      <c r="F36" s="65" t="s">
        <v>82</v>
      </c>
      <c r="G36" s="65"/>
      <c r="H36" s="45"/>
      <c r="I36" s="45"/>
      <c r="J36" s="46"/>
      <c r="K36" s="47"/>
      <c r="L36" s="45"/>
      <c r="M36" s="46"/>
    </row>
    <row r="37" spans="2:15" x14ac:dyDescent="0.15">
      <c r="B37" s="44"/>
      <c r="C37" s="44"/>
      <c r="D37" s="51" t="s">
        <v>6</v>
      </c>
      <c r="E37" s="53"/>
      <c r="F37" s="56">
        <f>1-(H33/H32)</f>
        <v>0.27639237106017189</v>
      </c>
      <c r="G37" s="56"/>
      <c r="H37" s="45"/>
      <c r="I37" s="45"/>
      <c r="J37" s="46"/>
      <c r="K37" s="47"/>
      <c r="L37" s="45"/>
      <c r="M37" s="46"/>
    </row>
    <row r="38" spans="2:15" x14ac:dyDescent="0.15">
      <c r="B38" s="44"/>
      <c r="C38" s="44"/>
      <c r="D38" s="54" t="s">
        <v>4</v>
      </c>
      <c r="E38" s="55"/>
      <c r="F38" s="56">
        <f>1-(H34/H32)</f>
        <v>0.19421561604584525</v>
      </c>
      <c r="G38" s="56"/>
      <c r="H38" s="45"/>
      <c r="I38" s="45"/>
      <c r="J38" s="46"/>
      <c r="K38" s="47"/>
      <c r="L38" s="45"/>
      <c r="M38" s="46"/>
    </row>
    <row r="40" spans="2:15" x14ac:dyDescent="0.15">
      <c r="J40" s="3"/>
    </row>
    <row r="41" spans="2:15" x14ac:dyDescent="0.15">
      <c r="B41" s="24" t="s">
        <v>64</v>
      </c>
      <c r="C41" s="1" t="s">
        <v>74</v>
      </c>
      <c r="J41" s="3"/>
    </row>
    <row r="42" spans="2:15" ht="16" x14ac:dyDescent="0.2">
      <c r="D42" s="34"/>
      <c r="E42" s="34"/>
      <c r="F42" s="34"/>
      <c r="N42" s="50"/>
      <c r="O42" s="50"/>
    </row>
    <row r="43" spans="2:15" x14ac:dyDescent="0.15">
      <c r="D43" s="67" t="s">
        <v>59</v>
      </c>
      <c r="E43" s="68"/>
      <c r="F43" s="68"/>
      <c r="G43" s="68"/>
      <c r="H43" s="68"/>
      <c r="I43" s="66" t="s">
        <v>26</v>
      </c>
      <c r="J43" s="66"/>
      <c r="K43" s="66"/>
      <c r="L43" s="66"/>
    </row>
    <row r="44" spans="2:15" x14ac:dyDescent="0.15">
      <c r="D44" s="57" t="s">
        <v>25</v>
      </c>
      <c r="E44" s="58"/>
      <c r="F44" s="59"/>
      <c r="G44" s="8" t="s">
        <v>24</v>
      </c>
      <c r="H44" s="8" t="s">
        <v>23</v>
      </c>
      <c r="I44" s="13" t="s">
        <v>22</v>
      </c>
      <c r="J44" s="8" t="s">
        <v>61</v>
      </c>
      <c r="K44" s="43" t="s">
        <v>78</v>
      </c>
      <c r="L44" s="8" t="s">
        <v>58</v>
      </c>
    </row>
    <row r="45" spans="2:15" ht="15" x14ac:dyDescent="0.15">
      <c r="B45" s="60" t="s">
        <v>9</v>
      </c>
      <c r="C45" s="60"/>
      <c r="D45" s="8">
        <v>2044</v>
      </c>
      <c r="E45" s="8">
        <v>2407</v>
      </c>
      <c r="F45" s="8">
        <v>2740</v>
      </c>
      <c r="G45" s="8">
        <f>AVERAGE(D45:F45)</f>
        <v>2397</v>
      </c>
      <c r="H45" s="8">
        <f>STDEV(D45:F45)</f>
        <v>348.10774194206022</v>
      </c>
      <c r="I45" s="27">
        <v>0.95250000000000001</v>
      </c>
      <c r="J45" s="61" t="s">
        <v>60</v>
      </c>
      <c r="K45" s="8" t="s">
        <v>8</v>
      </c>
      <c r="L45" s="27">
        <v>0.47839999999999999</v>
      </c>
      <c r="M45" s="3"/>
      <c r="N45" s="3"/>
      <c r="O45" s="3"/>
    </row>
    <row r="46" spans="2:15" ht="15" x14ac:dyDescent="0.15">
      <c r="B46" s="9" t="s">
        <v>6</v>
      </c>
      <c r="C46" s="9"/>
      <c r="D46" s="8">
        <v>1943</v>
      </c>
      <c r="E46" s="8">
        <v>2156</v>
      </c>
      <c r="F46" s="8">
        <v>2153</v>
      </c>
      <c r="G46" s="8">
        <f>AVERAGE(D46:F46)</f>
        <v>2084</v>
      </c>
      <c r="H46" s="8">
        <f>STDEV(D46:F46)</f>
        <v>122.11879462228572</v>
      </c>
      <c r="I46" s="28">
        <v>2.35E-2</v>
      </c>
      <c r="J46" s="62"/>
      <c r="K46" s="8" t="s">
        <v>5</v>
      </c>
      <c r="L46" s="27">
        <v>0.39329999999999998</v>
      </c>
      <c r="N46" s="3"/>
      <c r="O46" s="3"/>
    </row>
    <row r="47" spans="2:15" ht="15" x14ac:dyDescent="0.15">
      <c r="B47" s="54" t="s">
        <v>4</v>
      </c>
      <c r="C47" s="64"/>
      <c r="D47" s="8">
        <v>1939</v>
      </c>
      <c r="E47" s="8">
        <v>2471</v>
      </c>
      <c r="F47" s="8">
        <v>1706</v>
      </c>
      <c r="G47" s="8">
        <f>AVERAGE(D47:F47)</f>
        <v>2038.6666666666667</v>
      </c>
      <c r="H47" s="8">
        <f>STDEV(D47:F47)</f>
        <v>392.11775442248597</v>
      </c>
      <c r="I47" s="27">
        <v>0.57609999999999995</v>
      </c>
      <c r="J47" s="63"/>
      <c r="K47" s="8" t="s">
        <v>2</v>
      </c>
      <c r="L47" s="27">
        <v>0.98260000000000003</v>
      </c>
      <c r="N47" s="3"/>
      <c r="O47" s="3"/>
    </row>
    <row r="48" spans="2:15" x14ac:dyDescent="0.15">
      <c r="B48" s="30"/>
      <c r="C48" s="30"/>
      <c r="D48" s="17"/>
      <c r="E48" s="17"/>
      <c r="F48" s="17"/>
      <c r="G48" s="17"/>
      <c r="H48" s="17"/>
      <c r="I48" s="32"/>
      <c r="J48" s="31"/>
      <c r="K48" s="30"/>
      <c r="L48" s="29"/>
    </row>
    <row r="49" spans="2:15" x14ac:dyDescent="0.15">
      <c r="B49" s="30"/>
      <c r="C49" s="30"/>
      <c r="D49" s="17"/>
      <c r="E49" s="17"/>
      <c r="F49" s="17"/>
      <c r="G49" s="17"/>
      <c r="H49" s="17"/>
      <c r="I49" s="32"/>
      <c r="J49" s="31"/>
      <c r="K49" s="30"/>
      <c r="L49" s="29"/>
    </row>
    <row r="51" spans="2:15" x14ac:dyDescent="0.15">
      <c r="D51" s="66" t="s">
        <v>59</v>
      </c>
      <c r="E51" s="66"/>
      <c r="F51" s="66"/>
      <c r="G51" s="66"/>
      <c r="H51" s="66"/>
      <c r="I51" s="66"/>
      <c r="J51" s="66" t="s">
        <v>26</v>
      </c>
      <c r="K51" s="66"/>
      <c r="L51" s="66"/>
      <c r="M51" s="66"/>
      <c r="N51" s="3"/>
    </row>
    <row r="52" spans="2:15" x14ac:dyDescent="0.15">
      <c r="D52" s="65" t="s">
        <v>34</v>
      </c>
      <c r="E52" s="65"/>
      <c r="F52" s="65"/>
      <c r="G52" s="65"/>
      <c r="H52" s="8" t="s">
        <v>24</v>
      </c>
      <c r="I52" s="8" t="s">
        <v>23</v>
      </c>
      <c r="J52" s="13" t="s">
        <v>22</v>
      </c>
      <c r="K52" s="8" t="s">
        <v>33</v>
      </c>
      <c r="L52" s="43" t="s">
        <v>78</v>
      </c>
      <c r="M52" s="8" t="s">
        <v>58</v>
      </c>
    </row>
    <row r="53" spans="2:15" ht="15" customHeight="1" x14ac:dyDescent="0.15">
      <c r="B53" s="60" t="s">
        <v>9</v>
      </c>
      <c r="C53" s="60"/>
      <c r="D53" s="37">
        <v>3055</v>
      </c>
      <c r="E53" s="37">
        <v>2475</v>
      </c>
      <c r="F53" s="37">
        <v>3156</v>
      </c>
      <c r="G53" s="42"/>
      <c r="H53" s="8">
        <f>AVERAGE(D53:G53)</f>
        <v>2895.3333333333335</v>
      </c>
      <c r="I53" s="8">
        <f>STDEV(D53:G53)</f>
        <v>367.50555551356496</v>
      </c>
      <c r="J53" s="27">
        <v>0.26329999999999998</v>
      </c>
      <c r="K53" s="61" t="s">
        <v>81</v>
      </c>
      <c r="L53" s="8" t="s">
        <v>8</v>
      </c>
      <c r="M53" s="27">
        <v>6.9400000000000003E-2</v>
      </c>
    </row>
    <row r="54" spans="2:15" ht="16" x14ac:dyDescent="0.2">
      <c r="B54" s="9" t="s">
        <v>6</v>
      </c>
      <c r="C54" s="9"/>
      <c r="D54" s="8">
        <v>2239</v>
      </c>
      <c r="E54" s="8">
        <v>1798</v>
      </c>
      <c r="F54" s="8">
        <v>2433</v>
      </c>
      <c r="G54" s="49">
        <v>2432</v>
      </c>
      <c r="H54" s="49">
        <f>AVERAGE(D54:G54)</f>
        <v>2225.5</v>
      </c>
      <c r="I54" s="49">
        <f>STDEV(D54:G54)</f>
        <v>299.24181971553821</v>
      </c>
      <c r="J54" s="27">
        <v>0.1366</v>
      </c>
      <c r="K54" s="62"/>
      <c r="L54" s="8" t="s">
        <v>5</v>
      </c>
      <c r="M54" s="27">
        <v>0.38419999999999999</v>
      </c>
      <c r="N54" s="50"/>
    </row>
    <row r="55" spans="2:15" ht="16" x14ac:dyDescent="0.2">
      <c r="B55" s="54" t="s">
        <v>4</v>
      </c>
      <c r="C55" s="64"/>
      <c r="D55" s="8">
        <v>2408</v>
      </c>
      <c r="E55" s="8">
        <v>2544</v>
      </c>
      <c r="F55" s="8">
        <v>2200</v>
      </c>
      <c r="G55" s="49">
        <v>3003</v>
      </c>
      <c r="H55" s="49">
        <f>AVERAGE(D55:G55)</f>
        <v>2538.75</v>
      </c>
      <c r="I55" s="49">
        <f>STDEV(D55:G55)</f>
        <v>340.29533741540843</v>
      </c>
      <c r="J55" s="27">
        <v>0.71630000000000005</v>
      </c>
      <c r="K55" s="63"/>
      <c r="L55" s="8" t="s">
        <v>2</v>
      </c>
      <c r="M55" s="27">
        <v>0.41849999999999998</v>
      </c>
      <c r="N55" s="50"/>
    </row>
    <row r="56" spans="2:15" ht="16" x14ac:dyDescent="0.2">
      <c r="B56" s="44"/>
      <c r="C56" s="44"/>
      <c r="D56" s="45"/>
      <c r="E56" s="45"/>
      <c r="F56" s="45"/>
      <c r="G56" s="45"/>
      <c r="H56" s="45"/>
      <c r="I56" s="46"/>
      <c r="J56" s="47"/>
      <c r="K56" s="45"/>
      <c r="L56" s="46"/>
      <c r="N56" s="50"/>
      <c r="O56" s="50"/>
    </row>
    <row r="57" spans="2:15" x14ac:dyDescent="0.15">
      <c r="B57" s="44"/>
      <c r="C57" s="44"/>
      <c r="F57" s="65" t="s">
        <v>83</v>
      </c>
      <c r="G57" s="65"/>
      <c r="H57" s="45"/>
      <c r="I57" s="45"/>
      <c r="J57" s="46"/>
      <c r="K57" s="47"/>
      <c r="L57" s="45"/>
      <c r="M57" s="46"/>
    </row>
    <row r="58" spans="2:15" x14ac:dyDescent="0.15">
      <c r="B58" s="44"/>
      <c r="C58" s="44"/>
      <c r="D58" s="52" t="s">
        <v>6</v>
      </c>
      <c r="E58" s="53"/>
      <c r="F58" s="56">
        <f>1-(H54/H53)</f>
        <v>0.23134929772046975</v>
      </c>
      <c r="G58" s="56"/>
      <c r="H58" s="45"/>
      <c r="I58" s="45"/>
      <c r="J58" s="46"/>
      <c r="K58" s="47"/>
      <c r="L58" s="45"/>
      <c r="M58" s="46"/>
    </row>
    <row r="59" spans="2:15" x14ac:dyDescent="0.15">
      <c r="B59" s="44"/>
      <c r="C59" s="44"/>
      <c r="D59" s="54" t="s">
        <v>4</v>
      </c>
      <c r="E59" s="55"/>
      <c r="F59" s="56">
        <f>1-(H55/H53)</f>
        <v>0.12315795533041685</v>
      </c>
      <c r="G59" s="56"/>
      <c r="H59" s="45"/>
      <c r="I59" s="45"/>
      <c r="J59" s="46"/>
      <c r="K59" s="47"/>
      <c r="L59" s="45"/>
      <c r="M59" s="46"/>
    </row>
    <row r="60" spans="2:15" x14ac:dyDescent="0.15">
      <c r="B60" s="44"/>
      <c r="C60" s="44"/>
      <c r="D60" s="45"/>
      <c r="E60" s="45"/>
      <c r="F60" s="45"/>
      <c r="G60" s="45"/>
      <c r="H60" s="45"/>
      <c r="I60" s="46"/>
      <c r="J60" s="47"/>
      <c r="K60" s="45"/>
      <c r="L60" s="46"/>
    </row>
    <row r="61" spans="2:15" x14ac:dyDescent="0.15">
      <c r="B61" s="24" t="s">
        <v>75</v>
      </c>
      <c r="C61" s="44"/>
      <c r="D61" s="45"/>
      <c r="E61" s="45"/>
      <c r="F61" s="45"/>
      <c r="G61" s="45"/>
      <c r="H61" s="45"/>
      <c r="I61" s="46"/>
      <c r="J61" s="47"/>
      <c r="K61" s="45"/>
      <c r="L61" s="46"/>
    </row>
    <row r="62" spans="2:15" x14ac:dyDescent="0.15">
      <c r="B62" s="44"/>
      <c r="C62" s="44"/>
      <c r="D62" s="45"/>
      <c r="E62" s="45"/>
      <c r="F62" s="45"/>
      <c r="G62" s="45"/>
      <c r="H62" s="45"/>
      <c r="I62" s="46"/>
      <c r="J62" s="47"/>
      <c r="K62" s="45"/>
      <c r="L62" s="46"/>
    </row>
    <row r="63" spans="2:15" x14ac:dyDescent="0.15">
      <c r="C63" s="40"/>
      <c r="D63" s="67" t="s">
        <v>76</v>
      </c>
      <c r="E63" s="68"/>
      <c r="F63" s="68"/>
      <c r="G63" s="68"/>
      <c r="H63" s="68"/>
      <c r="I63" s="66" t="s">
        <v>26</v>
      </c>
      <c r="J63" s="66"/>
      <c r="K63" s="66"/>
      <c r="L63" s="66"/>
    </row>
    <row r="64" spans="2:15" x14ac:dyDescent="0.15">
      <c r="B64" s="39"/>
      <c r="C64" s="38"/>
      <c r="D64" s="67" t="s">
        <v>68</v>
      </c>
      <c r="E64" s="68"/>
      <c r="F64" s="72"/>
      <c r="G64" s="33" t="s">
        <v>24</v>
      </c>
      <c r="H64" s="33" t="s">
        <v>23</v>
      </c>
      <c r="I64" s="13" t="s">
        <v>22</v>
      </c>
      <c r="J64" s="13" t="s">
        <v>33</v>
      </c>
      <c r="K64" s="33" t="s">
        <v>62</v>
      </c>
      <c r="L64" s="33" t="s">
        <v>58</v>
      </c>
    </row>
    <row r="65" spans="2:15" x14ac:dyDescent="0.15">
      <c r="B65" s="60" t="s">
        <v>9</v>
      </c>
      <c r="C65" s="60"/>
      <c r="D65" s="37">
        <v>108.6</v>
      </c>
      <c r="E65" s="37">
        <v>116.2</v>
      </c>
      <c r="F65" s="37">
        <v>210.6</v>
      </c>
      <c r="G65" s="37">
        <f>AVERAGE(D65:F65)</f>
        <v>145.13333333333333</v>
      </c>
      <c r="H65" s="37">
        <f>STDEV(D65:F65)</f>
        <v>56.823000038130189</v>
      </c>
      <c r="I65" s="48">
        <v>0.1278</v>
      </c>
      <c r="J65" s="73" t="s">
        <v>3</v>
      </c>
      <c r="K65" s="73" t="s">
        <v>8</v>
      </c>
      <c r="L65" s="75">
        <v>0.95120000000000005</v>
      </c>
    </row>
    <row r="66" spans="2:15" x14ac:dyDescent="0.15">
      <c r="B66" s="10" t="s">
        <v>6</v>
      </c>
      <c r="C66" s="10"/>
      <c r="D66" s="37">
        <v>117.4</v>
      </c>
      <c r="E66" s="37">
        <v>133.4</v>
      </c>
      <c r="F66" s="37">
        <v>192.4</v>
      </c>
      <c r="G66" s="37">
        <f>AVERAGE(D66:F66)</f>
        <v>147.73333333333335</v>
      </c>
      <c r="H66" s="37">
        <f>STDEV(D66:F66)</f>
        <v>39.501054838235966</v>
      </c>
      <c r="I66" s="48">
        <v>0.38950000000000001</v>
      </c>
      <c r="J66" s="74"/>
      <c r="K66" s="74"/>
      <c r="L66" s="76"/>
    </row>
    <row r="68" spans="2:15" x14ac:dyDescent="0.15">
      <c r="N68" s="3"/>
      <c r="O68" s="3"/>
    </row>
    <row r="69" spans="2:15" x14ac:dyDescent="0.15">
      <c r="C69" s="40"/>
      <c r="D69" s="67" t="s">
        <v>77</v>
      </c>
      <c r="E69" s="68"/>
      <c r="F69" s="68"/>
      <c r="G69" s="68"/>
      <c r="H69" s="68"/>
      <c r="I69" s="66" t="s">
        <v>26</v>
      </c>
      <c r="J69" s="66"/>
      <c r="K69" s="66"/>
      <c r="L69" s="66"/>
    </row>
    <row r="70" spans="2:15" x14ac:dyDescent="0.15">
      <c r="B70" s="39"/>
      <c r="C70" s="38"/>
      <c r="D70" s="67" t="s">
        <v>68</v>
      </c>
      <c r="E70" s="68"/>
      <c r="F70" s="72"/>
      <c r="G70" s="33" t="s">
        <v>24</v>
      </c>
      <c r="H70" s="33" t="s">
        <v>23</v>
      </c>
      <c r="I70" s="13" t="s">
        <v>22</v>
      </c>
      <c r="J70" s="13" t="s">
        <v>33</v>
      </c>
      <c r="K70" s="33" t="s">
        <v>62</v>
      </c>
      <c r="L70" s="33" t="s">
        <v>58</v>
      </c>
    </row>
    <row r="71" spans="2:15" x14ac:dyDescent="0.15">
      <c r="B71" s="60" t="s">
        <v>9</v>
      </c>
      <c r="C71" s="60"/>
      <c r="D71" s="37">
        <v>61.8</v>
      </c>
      <c r="E71" s="37">
        <v>74.599999999999994</v>
      </c>
      <c r="F71" s="37">
        <v>84.2</v>
      </c>
      <c r="G71" s="37">
        <f>AVERAGE(D71:F71)</f>
        <v>73.533333333333317</v>
      </c>
      <c r="H71" s="37">
        <f>STDEV(D71:F71)</f>
        <v>11.238030669709616</v>
      </c>
      <c r="I71" s="48">
        <v>0.84279999999999999</v>
      </c>
      <c r="J71" s="73" t="s">
        <v>3</v>
      </c>
      <c r="K71" s="73" t="s">
        <v>8</v>
      </c>
      <c r="L71" s="75">
        <v>0.82540000000000002</v>
      </c>
    </row>
    <row r="72" spans="2:15" x14ac:dyDescent="0.15">
      <c r="B72" s="10" t="s">
        <v>6</v>
      </c>
      <c r="C72" s="10"/>
      <c r="D72" s="37">
        <v>85</v>
      </c>
      <c r="E72" s="37">
        <v>70.599999999999994</v>
      </c>
      <c r="F72" s="37">
        <v>57.8</v>
      </c>
      <c r="G72" s="37">
        <f>AVERAGE(D72:F72)</f>
        <v>71.133333333333326</v>
      </c>
      <c r="H72" s="37">
        <f>STDEV(D72:F72)</f>
        <v>13.607840876984639</v>
      </c>
      <c r="I72" s="48">
        <v>0.93520000000000003</v>
      </c>
      <c r="J72" s="74"/>
      <c r="K72" s="74"/>
      <c r="L72" s="76"/>
    </row>
    <row r="74" spans="2:15" x14ac:dyDescent="0.15">
      <c r="D74" s="34"/>
      <c r="E74" s="34"/>
      <c r="F74" s="34"/>
      <c r="N74" s="3"/>
      <c r="O74" s="3"/>
    </row>
    <row r="75" spans="2:15" x14ac:dyDescent="0.15">
      <c r="D75" s="67" t="s">
        <v>76</v>
      </c>
      <c r="E75" s="68"/>
      <c r="F75" s="68"/>
      <c r="G75" s="68"/>
      <c r="H75" s="68"/>
      <c r="I75" s="66" t="s">
        <v>26</v>
      </c>
      <c r="J75" s="66"/>
      <c r="K75" s="66"/>
      <c r="L75" s="66"/>
      <c r="N75" s="3"/>
      <c r="O75" s="3"/>
    </row>
    <row r="76" spans="2:15" x14ac:dyDescent="0.15">
      <c r="D76" s="57" t="s">
        <v>63</v>
      </c>
      <c r="E76" s="58"/>
      <c r="F76" s="59"/>
      <c r="G76" s="23" t="s">
        <v>24</v>
      </c>
      <c r="H76" s="23" t="s">
        <v>23</v>
      </c>
      <c r="I76" s="13" t="s">
        <v>22</v>
      </c>
      <c r="J76" s="23" t="s">
        <v>33</v>
      </c>
      <c r="K76" s="43" t="s">
        <v>62</v>
      </c>
      <c r="L76" s="23" t="s">
        <v>20</v>
      </c>
    </row>
    <row r="77" spans="2:15" x14ac:dyDescent="0.15">
      <c r="B77" s="60" t="s">
        <v>9</v>
      </c>
      <c r="C77" s="60"/>
      <c r="D77" s="37">
        <v>109</v>
      </c>
      <c r="E77" s="37">
        <v>135.4</v>
      </c>
      <c r="F77" s="37">
        <v>207</v>
      </c>
      <c r="G77" s="23">
        <f>AVERAGE(D77:F77)</f>
        <v>150.46666666666667</v>
      </c>
      <c r="H77" s="23">
        <f>STDEV(D77:F77)</f>
        <v>50.707527383351419</v>
      </c>
      <c r="I77" s="48">
        <v>0.503</v>
      </c>
      <c r="J77" s="73" t="s">
        <v>3</v>
      </c>
      <c r="K77" s="73" t="s">
        <v>8</v>
      </c>
      <c r="L77" s="75">
        <v>0.86739999999999995</v>
      </c>
    </row>
    <row r="78" spans="2:15" x14ac:dyDescent="0.15">
      <c r="B78" s="10" t="s">
        <v>6</v>
      </c>
      <c r="C78" s="10"/>
      <c r="D78" s="37">
        <v>114</v>
      </c>
      <c r="E78" s="37">
        <v>131.19999999999999</v>
      </c>
      <c r="F78" s="37">
        <v>231.2</v>
      </c>
      <c r="G78" s="23">
        <f>AVERAGE(D78:F78)</f>
        <v>158.79999999999998</v>
      </c>
      <c r="H78" s="23">
        <f>STDEV(D78:F78)</f>
        <v>63.287281502684237</v>
      </c>
      <c r="I78" s="48">
        <v>0.26029999999999998</v>
      </c>
      <c r="J78" s="74"/>
      <c r="K78" s="74"/>
      <c r="L78" s="76"/>
    </row>
    <row r="79" spans="2:15" x14ac:dyDescent="0.15">
      <c r="B79" s="44"/>
      <c r="C79" s="44"/>
      <c r="D79" s="45"/>
      <c r="E79" s="45"/>
      <c r="F79" s="45"/>
      <c r="G79" s="45"/>
      <c r="H79" s="45"/>
      <c r="I79" s="46"/>
      <c r="J79" s="47"/>
      <c r="K79" s="45"/>
      <c r="L79" s="46"/>
    </row>
    <row r="80" spans="2:15" x14ac:dyDescent="0.15">
      <c r="B80" s="44"/>
      <c r="C80" s="44"/>
      <c r="D80" s="45"/>
      <c r="E80" s="45"/>
      <c r="F80" s="45"/>
      <c r="G80" s="45"/>
      <c r="H80" s="45"/>
      <c r="I80" s="46"/>
      <c r="J80" s="47"/>
      <c r="K80" s="45"/>
      <c r="L80" s="46"/>
    </row>
    <row r="81" spans="2:15" x14ac:dyDescent="0.15">
      <c r="D81" s="67" t="s">
        <v>77</v>
      </c>
      <c r="E81" s="68"/>
      <c r="F81" s="68"/>
      <c r="G81" s="68"/>
      <c r="H81" s="68"/>
      <c r="I81" s="66" t="s">
        <v>26</v>
      </c>
      <c r="J81" s="66"/>
      <c r="K81" s="66"/>
      <c r="L81" s="66"/>
    </row>
    <row r="82" spans="2:15" x14ac:dyDescent="0.15">
      <c r="D82" s="57" t="s">
        <v>63</v>
      </c>
      <c r="E82" s="58"/>
      <c r="F82" s="59"/>
      <c r="G82" s="23" t="s">
        <v>24</v>
      </c>
      <c r="H82" s="23" t="s">
        <v>23</v>
      </c>
      <c r="I82" s="13" t="s">
        <v>22</v>
      </c>
      <c r="J82" s="23" t="s">
        <v>33</v>
      </c>
      <c r="K82" s="43" t="s">
        <v>62</v>
      </c>
      <c r="L82" s="23" t="s">
        <v>20</v>
      </c>
    </row>
    <row r="83" spans="2:15" x14ac:dyDescent="0.15">
      <c r="B83" s="60" t="s">
        <v>9</v>
      </c>
      <c r="C83" s="60"/>
      <c r="D83" s="37">
        <v>208.6</v>
      </c>
      <c r="E83" s="37">
        <v>203</v>
      </c>
      <c r="F83" s="37">
        <v>230.6</v>
      </c>
      <c r="G83" s="23">
        <f>AVERAGE(D83:F83)</f>
        <v>214.06666666666669</v>
      </c>
      <c r="H83" s="23">
        <f>STDEV(D83:F83)</f>
        <v>14.589493936848299</v>
      </c>
      <c r="I83" s="48">
        <v>0.36880000000000002</v>
      </c>
      <c r="J83" s="73" t="s">
        <v>3</v>
      </c>
      <c r="K83" s="73" t="s">
        <v>8</v>
      </c>
      <c r="L83" s="75">
        <v>0.91359999999999997</v>
      </c>
    </row>
    <row r="84" spans="2:15" x14ac:dyDescent="0.15">
      <c r="B84" s="10" t="s">
        <v>6</v>
      </c>
      <c r="C84" s="10"/>
      <c r="D84" s="37">
        <v>275.2</v>
      </c>
      <c r="E84" s="37">
        <v>144.4</v>
      </c>
      <c r="F84" s="37">
        <v>209.2</v>
      </c>
      <c r="G84" s="23">
        <f>AVERAGE(D84:F84)</f>
        <v>209.6</v>
      </c>
      <c r="H84" s="23">
        <f>STDEV(D84:F84)</f>
        <v>65.400917424757878</v>
      </c>
      <c r="I84" s="48">
        <v>0.9899</v>
      </c>
      <c r="J84" s="74"/>
      <c r="K84" s="74"/>
      <c r="L84" s="76"/>
    </row>
    <row r="85" spans="2:15" x14ac:dyDescent="0.15">
      <c r="B85" s="30"/>
      <c r="C85" s="30"/>
      <c r="D85" s="17"/>
      <c r="E85" s="17"/>
      <c r="F85" s="17"/>
      <c r="G85" s="17"/>
      <c r="H85" s="17"/>
      <c r="I85" s="25"/>
      <c r="J85" s="35"/>
      <c r="K85" s="17"/>
      <c r="L85" s="25"/>
    </row>
    <row r="86" spans="2:15" x14ac:dyDescent="0.15">
      <c r="H86" s="3"/>
      <c r="I86" s="3"/>
      <c r="J86" s="3"/>
      <c r="K86" s="3"/>
    </row>
    <row r="87" spans="2:15" x14ac:dyDescent="0.15">
      <c r="B87" s="24" t="s">
        <v>57</v>
      </c>
      <c r="C87" s="1" t="s">
        <v>56</v>
      </c>
    </row>
    <row r="89" spans="2:15" x14ac:dyDescent="0.15">
      <c r="D89" s="77" t="s">
        <v>50</v>
      </c>
      <c r="E89" s="78"/>
      <c r="F89" s="78"/>
      <c r="G89" s="78"/>
      <c r="H89" s="79"/>
      <c r="I89" s="67" t="s">
        <v>26</v>
      </c>
      <c r="J89" s="68"/>
      <c r="K89" s="68"/>
      <c r="L89" s="72"/>
    </row>
    <row r="90" spans="2:15" x14ac:dyDescent="0.15">
      <c r="D90" s="57" t="s">
        <v>25</v>
      </c>
      <c r="E90" s="58"/>
      <c r="F90" s="59"/>
      <c r="G90" s="8" t="s">
        <v>24</v>
      </c>
      <c r="H90" s="8" t="s">
        <v>23</v>
      </c>
      <c r="I90" s="13" t="s">
        <v>22</v>
      </c>
      <c r="J90" s="8" t="s">
        <v>33</v>
      </c>
      <c r="K90" s="12" t="s">
        <v>78</v>
      </c>
      <c r="L90" s="8" t="s">
        <v>20</v>
      </c>
      <c r="N90" s="3"/>
    </row>
    <row r="91" spans="2:15" ht="15" customHeight="1" x14ac:dyDescent="0.15">
      <c r="B91" s="60" t="s">
        <v>9</v>
      </c>
      <c r="C91" s="60"/>
      <c r="D91" s="8">
        <v>83.2</v>
      </c>
      <c r="E91" s="8">
        <v>86.2</v>
      </c>
      <c r="F91" s="8">
        <v>93.2</v>
      </c>
      <c r="G91" s="8">
        <f>AVERAGE(D91:F91)</f>
        <v>87.533333333333346</v>
      </c>
      <c r="H91" s="8">
        <f>STDEV(D91:F91)</f>
        <v>5.1316014394468841</v>
      </c>
      <c r="I91" s="27">
        <v>0.5665</v>
      </c>
      <c r="J91" s="61" t="s">
        <v>55</v>
      </c>
      <c r="K91" s="8" t="s">
        <v>8</v>
      </c>
      <c r="L91" s="27">
        <v>0.50219999999999998</v>
      </c>
    </row>
    <row r="92" spans="2:15" ht="15" x14ac:dyDescent="0.15">
      <c r="B92" s="9" t="s">
        <v>6</v>
      </c>
      <c r="C92" s="9"/>
      <c r="D92" s="8">
        <v>125.4</v>
      </c>
      <c r="E92" s="8">
        <v>80.599999999999994</v>
      </c>
      <c r="F92" s="8">
        <v>117.8</v>
      </c>
      <c r="G92" s="8">
        <f>AVERAGE(D92:F92)</f>
        <v>107.93333333333334</v>
      </c>
      <c r="H92" s="8">
        <f>STDEV(D92:F92)</f>
        <v>23.974430823970241</v>
      </c>
      <c r="I92" s="27">
        <v>0.30399999999999999</v>
      </c>
      <c r="J92" s="62"/>
      <c r="K92" s="8" t="s">
        <v>5</v>
      </c>
      <c r="L92" s="27">
        <v>0.40379999999999999</v>
      </c>
    </row>
    <row r="93" spans="2:15" ht="15" x14ac:dyDescent="0.15">
      <c r="B93" s="54" t="s">
        <v>4</v>
      </c>
      <c r="C93" s="64"/>
      <c r="D93" s="8">
        <v>141.19999999999999</v>
      </c>
      <c r="E93" s="8">
        <v>88.6</v>
      </c>
      <c r="F93" s="8">
        <v>104.4</v>
      </c>
      <c r="G93" s="8">
        <f>AVERAGE(D93:F93)</f>
        <v>111.39999999999999</v>
      </c>
      <c r="H93" s="8">
        <f>STDEV(D93:F93)</f>
        <v>26.989627637297975</v>
      </c>
      <c r="I93" s="27">
        <v>0.56730000000000003</v>
      </c>
      <c r="J93" s="63"/>
      <c r="K93" s="8" t="s">
        <v>2</v>
      </c>
      <c r="L93" s="27">
        <v>0.97789999999999999</v>
      </c>
    </row>
    <row r="94" spans="2:15" x14ac:dyDescent="0.15">
      <c r="B94" s="30"/>
      <c r="C94" s="30"/>
      <c r="D94" s="17"/>
      <c r="E94" s="17"/>
      <c r="F94" s="17"/>
      <c r="G94" s="17"/>
      <c r="H94" s="17"/>
      <c r="I94" s="25"/>
      <c r="J94" s="35"/>
      <c r="K94" s="17"/>
      <c r="L94" s="25"/>
    </row>
    <row r="95" spans="2:15" x14ac:dyDescent="0.15">
      <c r="N95" s="3"/>
      <c r="O95" s="3"/>
    </row>
    <row r="96" spans="2:15" x14ac:dyDescent="0.15">
      <c r="D96" s="34"/>
      <c r="E96" s="34"/>
      <c r="F96" s="34"/>
      <c r="N96" s="3"/>
      <c r="O96" s="3"/>
    </row>
    <row r="97" spans="2:15" x14ac:dyDescent="0.15">
      <c r="D97" s="67" t="s">
        <v>48</v>
      </c>
      <c r="E97" s="68"/>
      <c r="F97" s="68"/>
      <c r="G97" s="68"/>
      <c r="H97" s="68"/>
      <c r="I97" s="66" t="s">
        <v>26</v>
      </c>
      <c r="J97" s="66"/>
      <c r="K97" s="66"/>
      <c r="L97" s="66"/>
      <c r="N97" s="3"/>
      <c r="O97" s="3"/>
    </row>
    <row r="98" spans="2:15" x14ac:dyDescent="0.15">
      <c r="D98" s="57" t="s">
        <v>25</v>
      </c>
      <c r="E98" s="58"/>
      <c r="F98" s="59"/>
      <c r="G98" s="8" t="s">
        <v>24</v>
      </c>
      <c r="H98" s="8" t="s">
        <v>23</v>
      </c>
      <c r="I98" s="13" t="s">
        <v>22</v>
      </c>
      <c r="J98" s="8" t="s">
        <v>33</v>
      </c>
      <c r="K98" s="43" t="s">
        <v>78</v>
      </c>
      <c r="L98" s="8" t="s">
        <v>20</v>
      </c>
    </row>
    <row r="99" spans="2:15" ht="15" customHeight="1" x14ac:dyDescent="0.15">
      <c r="B99" s="60" t="s">
        <v>9</v>
      </c>
      <c r="C99" s="60"/>
      <c r="D99" s="8">
        <v>178</v>
      </c>
      <c r="E99" s="8">
        <v>181</v>
      </c>
      <c r="F99" s="8">
        <v>181.2</v>
      </c>
      <c r="G99" s="8">
        <f>AVERAGE(D99:F99)</f>
        <v>180.06666666666669</v>
      </c>
      <c r="H99" s="8">
        <f>STDEV(D99:F99)</f>
        <v>1.7925772879664967</v>
      </c>
      <c r="I99" s="27">
        <v>0.1066</v>
      </c>
      <c r="J99" s="61" t="s">
        <v>54</v>
      </c>
      <c r="K99" s="8" t="s">
        <v>8</v>
      </c>
      <c r="L99" s="27">
        <v>0.44059999999999999</v>
      </c>
    </row>
    <row r="100" spans="2:15" ht="15" x14ac:dyDescent="0.15">
      <c r="B100" s="9" t="s">
        <v>6</v>
      </c>
      <c r="C100" s="9"/>
      <c r="D100" s="8">
        <v>228</v>
      </c>
      <c r="E100" s="8">
        <v>161.4</v>
      </c>
      <c r="F100" s="8">
        <v>232.6</v>
      </c>
      <c r="G100" s="8">
        <f>AVERAGE(D100:F100)</f>
        <v>207.33333333333334</v>
      </c>
      <c r="H100" s="8">
        <f>STDEV(D100:F100)</f>
        <v>39.845869714856725</v>
      </c>
      <c r="I100" s="27">
        <v>0.1103</v>
      </c>
      <c r="J100" s="62"/>
      <c r="K100" s="8" t="s">
        <v>5</v>
      </c>
      <c r="L100" s="28">
        <v>8.5000000000000006E-3</v>
      </c>
    </row>
    <row r="101" spans="2:15" ht="15" x14ac:dyDescent="0.15">
      <c r="B101" s="54" t="s">
        <v>4</v>
      </c>
      <c r="C101" s="64"/>
      <c r="D101" s="8">
        <v>268.39999999999998</v>
      </c>
      <c r="E101" s="8">
        <v>298.2</v>
      </c>
      <c r="F101" s="8">
        <v>263</v>
      </c>
      <c r="G101" s="8">
        <f>AVERAGE(D101:F101)</f>
        <v>276.5333333333333</v>
      </c>
      <c r="H101" s="8">
        <f>STDEV(D101:F101)</f>
        <v>18.957144651379682</v>
      </c>
      <c r="I101" s="27">
        <v>0.27289999999999998</v>
      </c>
      <c r="J101" s="63"/>
      <c r="K101" s="8" t="s">
        <v>2</v>
      </c>
      <c r="L101" s="28">
        <v>3.6600000000000001E-2</v>
      </c>
    </row>
    <row r="102" spans="2:15" x14ac:dyDescent="0.15">
      <c r="B102" s="30"/>
      <c r="C102" s="30"/>
      <c r="D102" s="17"/>
      <c r="E102" s="17"/>
      <c r="F102" s="17"/>
      <c r="G102" s="17"/>
      <c r="H102" s="17"/>
      <c r="I102" s="32"/>
      <c r="J102" s="31"/>
      <c r="K102" s="30"/>
      <c r="L102" s="29"/>
      <c r="N102" s="3"/>
      <c r="O102" s="3"/>
    </row>
    <row r="103" spans="2:15" x14ac:dyDescent="0.15">
      <c r="B103" s="30"/>
      <c r="C103" s="30"/>
      <c r="D103" s="17"/>
      <c r="E103" s="17"/>
      <c r="F103" s="17"/>
      <c r="G103" s="17"/>
      <c r="H103" s="17"/>
      <c r="I103" s="32"/>
      <c r="J103" s="31"/>
      <c r="K103" s="30"/>
      <c r="L103" s="29"/>
      <c r="N103" s="3"/>
      <c r="O103" s="3"/>
    </row>
    <row r="104" spans="2:15" x14ac:dyDescent="0.15">
      <c r="N104" s="3"/>
      <c r="O104" s="3"/>
    </row>
    <row r="105" spans="2:15" x14ac:dyDescent="0.15">
      <c r="D105" s="77" t="s">
        <v>46</v>
      </c>
      <c r="E105" s="78"/>
      <c r="F105" s="78"/>
      <c r="G105" s="78"/>
      <c r="H105" s="79"/>
      <c r="I105" s="67" t="s">
        <v>26</v>
      </c>
      <c r="J105" s="68"/>
      <c r="K105" s="68"/>
      <c r="L105" s="72"/>
    </row>
    <row r="106" spans="2:15" x14ac:dyDescent="0.15">
      <c r="D106" s="57" t="s">
        <v>25</v>
      </c>
      <c r="E106" s="58"/>
      <c r="F106" s="59"/>
      <c r="G106" s="8" t="s">
        <v>24</v>
      </c>
      <c r="H106" s="8" t="s">
        <v>23</v>
      </c>
      <c r="I106" s="13" t="s">
        <v>22</v>
      </c>
      <c r="J106" s="8" t="s">
        <v>33</v>
      </c>
      <c r="K106" s="43" t="s">
        <v>78</v>
      </c>
      <c r="L106" s="8" t="s">
        <v>20</v>
      </c>
      <c r="N106" s="3"/>
    </row>
    <row r="107" spans="2:15" ht="15" customHeight="1" x14ac:dyDescent="0.15">
      <c r="B107" s="60" t="s">
        <v>9</v>
      </c>
      <c r="C107" s="60"/>
      <c r="D107" s="8">
        <v>152.6</v>
      </c>
      <c r="E107" s="8">
        <v>128.19999999999999</v>
      </c>
      <c r="F107" s="8">
        <v>116.8</v>
      </c>
      <c r="G107" s="8">
        <f>AVERAGE(D107:F107)</f>
        <v>132.53333333333333</v>
      </c>
      <c r="H107" s="8">
        <f>STDEV(D107:F107)</f>
        <v>18.289158901746564</v>
      </c>
      <c r="I107" s="27">
        <v>0.60529999999999995</v>
      </c>
      <c r="J107" s="61" t="s">
        <v>53</v>
      </c>
      <c r="K107" s="8" t="s">
        <v>8</v>
      </c>
      <c r="L107" s="28">
        <v>1.6000000000000001E-3</v>
      </c>
    </row>
    <row r="108" spans="2:15" ht="15" x14ac:dyDescent="0.15">
      <c r="B108" s="9" t="s">
        <v>6</v>
      </c>
      <c r="C108" s="9"/>
      <c r="D108" s="8">
        <v>68.400000000000006</v>
      </c>
      <c r="E108" s="8">
        <v>58.4</v>
      </c>
      <c r="F108" s="8">
        <v>74</v>
      </c>
      <c r="G108" s="8">
        <f>AVERAGE(D108:F108)</f>
        <v>66.933333333333337</v>
      </c>
      <c r="H108" s="8">
        <f>STDEV(D108:F108)</f>
        <v>7.9027421401266382</v>
      </c>
      <c r="I108" s="27">
        <v>0.69169999999999998</v>
      </c>
      <c r="J108" s="62"/>
      <c r="K108" s="8" t="s">
        <v>5</v>
      </c>
      <c r="L108" s="28">
        <v>7.4999999999999997E-3</v>
      </c>
    </row>
    <row r="109" spans="2:15" ht="15" x14ac:dyDescent="0.15">
      <c r="B109" s="54" t="s">
        <v>4</v>
      </c>
      <c r="C109" s="64"/>
      <c r="D109" s="8">
        <v>92.6</v>
      </c>
      <c r="E109" s="8">
        <v>83.8</v>
      </c>
      <c r="F109" s="8">
        <v>75.599999999999994</v>
      </c>
      <c r="G109" s="8">
        <f>AVERAGE(D109:F109)</f>
        <v>83.999999999999986</v>
      </c>
      <c r="H109" s="8">
        <f>STDEV(D109:F109)</f>
        <v>8.5017645227329126</v>
      </c>
      <c r="I109" s="27">
        <v>0.96109999999999995</v>
      </c>
      <c r="J109" s="63"/>
      <c r="K109" s="8" t="s">
        <v>2</v>
      </c>
      <c r="L109" s="27">
        <v>0.28999999999999998</v>
      </c>
    </row>
    <row r="110" spans="2:15" x14ac:dyDescent="0.15">
      <c r="B110" s="30"/>
      <c r="C110" s="30"/>
      <c r="D110" s="17"/>
      <c r="E110" s="17"/>
      <c r="F110" s="17"/>
      <c r="G110" s="17"/>
      <c r="H110" s="17"/>
      <c r="I110" s="25"/>
      <c r="J110" s="26"/>
      <c r="K110" s="17"/>
      <c r="L110" s="25"/>
    </row>
    <row r="111" spans="2:15" x14ac:dyDescent="0.15">
      <c r="L111" s="36"/>
    </row>
    <row r="112" spans="2:15" x14ac:dyDescent="0.15">
      <c r="B112" s="24" t="s">
        <v>52</v>
      </c>
      <c r="C112" s="1" t="s">
        <v>51</v>
      </c>
      <c r="L112" s="36"/>
    </row>
    <row r="114" spans="2:15" x14ac:dyDescent="0.15">
      <c r="D114" s="77" t="s">
        <v>50</v>
      </c>
      <c r="E114" s="78"/>
      <c r="F114" s="78"/>
      <c r="G114" s="78"/>
      <c r="H114" s="79"/>
      <c r="I114" s="67" t="s">
        <v>26</v>
      </c>
      <c r="J114" s="68"/>
      <c r="K114" s="68"/>
      <c r="L114" s="72"/>
    </row>
    <row r="115" spans="2:15" x14ac:dyDescent="0.15">
      <c r="D115" s="57" t="s">
        <v>34</v>
      </c>
      <c r="E115" s="58"/>
      <c r="F115" s="59"/>
      <c r="G115" s="8" t="s">
        <v>24</v>
      </c>
      <c r="H115" s="8" t="s">
        <v>23</v>
      </c>
      <c r="I115" s="13" t="s">
        <v>22</v>
      </c>
      <c r="J115" s="8" t="s">
        <v>33</v>
      </c>
      <c r="K115" s="43" t="s">
        <v>78</v>
      </c>
      <c r="L115" s="8" t="s">
        <v>20</v>
      </c>
      <c r="N115" s="3"/>
    </row>
    <row r="116" spans="2:15" ht="15" customHeight="1" x14ac:dyDescent="0.15">
      <c r="B116" s="60" t="s">
        <v>9</v>
      </c>
      <c r="C116" s="60"/>
      <c r="D116" s="8">
        <v>28.8</v>
      </c>
      <c r="E116" s="8">
        <v>33</v>
      </c>
      <c r="F116" s="8">
        <v>47.6</v>
      </c>
      <c r="G116" s="8">
        <f>AVERAGE(D116:F116)</f>
        <v>36.466666666666669</v>
      </c>
      <c r="H116" s="8">
        <f>STDEV(D116:F116)</f>
        <v>9.8677927285352762</v>
      </c>
      <c r="I116" s="27">
        <v>0.40960000000000002</v>
      </c>
      <c r="J116" s="61" t="s">
        <v>49</v>
      </c>
      <c r="K116" s="8" t="s">
        <v>8</v>
      </c>
      <c r="L116" s="28">
        <v>1.01E-2</v>
      </c>
    </row>
    <row r="117" spans="2:15" ht="15" x14ac:dyDescent="0.15">
      <c r="B117" s="9" t="s">
        <v>6</v>
      </c>
      <c r="C117" s="9"/>
      <c r="D117" s="8">
        <v>95.6</v>
      </c>
      <c r="E117" s="8">
        <v>67.2</v>
      </c>
      <c r="F117" s="8">
        <v>75.599999999999994</v>
      </c>
      <c r="G117" s="8">
        <f>AVERAGE(D117:F117)</f>
        <v>79.466666666666669</v>
      </c>
      <c r="H117" s="8">
        <f>STDEV(D117:F117)</f>
        <v>14.589493936848212</v>
      </c>
      <c r="I117" s="27">
        <v>0.55769999999999997</v>
      </c>
      <c r="J117" s="62"/>
      <c r="K117" s="8" t="s">
        <v>5</v>
      </c>
      <c r="L117" s="27">
        <v>0.48949999999999999</v>
      </c>
    </row>
    <row r="118" spans="2:15" ht="15" x14ac:dyDescent="0.15">
      <c r="B118" s="54" t="s">
        <v>4</v>
      </c>
      <c r="C118" s="64"/>
      <c r="D118" s="8">
        <v>53.6</v>
      </c>
      <c r="E118" s="8">
        <v>54.6</v>
      </c>
      <c r="F118" s="8">
        <v>36.200000000000003</v>
      </c>
      <c r="G118" s="8">
        <f>AVERAGE(D118:F118)</f>
        <v>48.133333333333333</v>
      </c>
      <c r="H118" s="8">
        <f>STDEV(D118:F118)</f>
        <v>10.346658075597828</v>
      </c>
      <c r="I118" s="27">
        <v>9.2299999999999993E-2</v>
      </c>
      <c r="J118" s="63"/>
      <c r="K118" s="8" t="s">
        <v>2</v>
      </c>
      <c r="L118" s="28">
        <v>3.9899999999999998E-2</v>
      </c>
    </row>
    <row r="119" spans="2:15" x14ac:dyDescent="0.15">
      <c r="B119" s="30"/>
      <c r="C119" s="30"/>
      <c r="D119" s="17"/>
      <c r="E119" s="17"/>
      <c r="F119" s="17"/>
      <c r="G119" s="17"/>
      <c r="H119" s="17"/>
      <c r="I119" s="25"/>
      <c r="J119" s="35"/>
      <c r="K119" s="17"/>
      <c r="L119" s="25"/>
    </row>
    <row r="120" spans="2:15" x14ac:dyDescent="0.15">
      <c r="N120" s="3"/>
      <c r="O120" s="3"/>
    </row>
    <row r="121" spans="2:15" x14ac:dyDescent="0.15">
      <c r="D121" s="34"/>
      <c r="E121" s="34"/>
      <c r="F121" s="34"/>
      <c r="N121" s="3"/>
      <c r="O121" s="3"/>
    </row>
    <row r="122" spans="2:15" x14ac:dyDescent="0.15">
      <c r="D122" s="67" t="s">
        <v>48</v>
      </c>
      <c r="E122" s="68"/>
      <c r="F122" s="68"/>
      <c r="G122" s="68"/>
      <c r="H122" s="68"/>
      <c r="I122" s="66" t="s">
        <v>26</v>
      </c>
      <c r="J122" s="66"/>
      <c r="K122" s="66"/>
      <c r="L122" s="66"/>
      <c r="N122" s="3"/>
      <c r="O122" s="3"/>
    </row>
    <row r="123" spans="2:15" x14ac:dyDescent="0.15">
      <c r="D123" s="57" t="s">
        <v>34</v>
      </c>
      <c r="E123" s="58"/>
      <c r="F123" s="59"/>
      <c r="G123" s="8" t="s">
        <v>24</v>
      </c>
      <c r="H123" s="8" t="s">
        <v>23</v>
      </c>
      <c r="I123" s="13" t="s">
        <v>22</v>
      </c>
      <c r="J123" s="8" t="s">
        <v>33</v>
      </c>
      <c r="K123" s="43" t="s">
        <v>78</v>
      </c>
      <c r="L123" s="8" t="s">
        <v>20</v>
      </c>
    </row>
    <row r="124" spans="2:15" ht="15" customHeight="1" x14ac:dyDescent="0.15">
      <c r="B124" s="60" t="s">
        <v>9</v>
      </c>
      <c r="C124" s="60"/>
      <c r="D124" s="8">
        <v>135.4</v>
      </c>
      <c r="E124" s="8">
        <v>130.19999999999999</v>
      </c>
      <c r="F124" s="8">
        <v>163.4</v>
      </c>
      <c r="G124" s="8">
        <f>AVERAGE(D124:F124)</f>
        <v>143</v>
      </c>
      <c r="H124" s="8">
        <f>STDEV(D124:F124)</f>
        <v>17.857211428439697</v>
      </c>
      <c r="I124" s="27">
        <v>0.27910000000000001</v>
      </c>
      <c r="J124" s="61" t="s">
        <v>47</v>
      </c>
      <c r="K124" s="8" t="s">
        <v>8</v>
      </c>
      <c r="L124" s="27">
        <v>0.56679999999999997</v>
      </c>
    </row>
    <row r="125" spans="2:15" ht="15" x14ac:dyDescent="0.15">
      <c r="B125" s="9" t="s">
        <v>6</v>
      </c>
      <c r="C125" s="9"/>
      <c r="D125" s="8">
        <v>106.6</v>
      </c>
      <c r="E125" s="8">
        <v>151.80000000000001</v>
      </c>
      <c r="F125" s="8">
        <v>125.2</v>
      </c>
      <c r="G125" s="8">
        <f>AVERAGE(D125:F125)</f>
        <v>127.86666666666666</v>
      </c>
      <c r="H125" s="8">
        <f>STDEV(D125:F125)</f>
        <v>22.717687675759201</v>
      </c>
      <c r="I125" s="27">
        <v>0.80549999999999999</v>
      </c>
      <c r="J125" s="62"/>
      <c r="K125" s="8" t="s">
        <v>5</v>
      </c>
      <c r="L125" s="27">
        <v>6.2100000000000002E-2</v>
      </c>
    </row>
    <row r="126" spans="2:15" ht="15" x14ac:dyDescent="0.15">
      <c r="B126" s="54" t="s">
        <v>4</v>
      </c>
      <c r="C126" s="64"/>
      <c r="D126" s="8">
        <v>181.2</v>
      </c>
      <c r="E126" s="8">
        <v>177.4</v>
      </c>
      <c r="F126" s="8">
        <v>193.6</v>
      </c>
      <c r="G126" s="8">
        <f>AVERAGE(D126:F126)</f>
        <v>184.06666666666669</v>
      </c>
      <c r="H126" s="8">
        <f>STDEV(D126:F126)</f>
        <v>8.4719143842069897</v>
      </c>
      <c r="I126" s="27">
        <v>0.432</v>
      </c>
      <c r="J126" s="63"/>
      <c r="K126" s="8" t="s">
        <v>2</v>
      </c>
      <c r="L126" s="28">
        <v>1.7500000000000002E-2</v>
      </c>
    </row>
    <row r="127" spans="2:15" x14ac:dyDescent="0.15">
      <c r="B127" s="30"/>
      <c r="C127" s="30"/>
      <c r="D127" s="17"/>
      <c r="E127" s="17"/>
      <c r="F127" s="17"/>
      <c r="G127" s="17"/>
      <c r="H127" s="17"/>
      <c r="I127" s="32"/>
      <c r="J127" s="31"/>
      <c r="K127" s="30"/>
      <c r="L127" s="29"/>
      <c r="N127" s="3"/>
      <c r="O127" s="3"/>
    </row>
    <row r="128" spans="2:15" x14ac:dyDescent="0.15">
      <c r="B128" s="30"/>
      <c r="C128" s="30"/>
      <c r="D128" s="17"/>
      <c r="E128" s="17"/>
      <c r="F128" s="17"/>
      <c r="G128" s="17"/>
      <c r="H128" s="17"/>
      <c r="I128" s="32"/>
      <c r="J128" s="31"/>
      <c r="K128" s="30"/>
      <c r="L128" s="29"/>
      <c r="N128" s="3"/>
      <c r="O128" s="3"/>
    </row>
    <row r="129" spans="2:15" x14ac:dyDescent="0.15">
      <c r="N129" s="3"/>
      <c r="O129" s="3"/>
    </row>
    <row r="130" spans="2:15" x14ac:dyDescent="0.15">
      <c r="D130" s="77" t="s">
        <v>46</v>
      </c>
      <c r="E130" s="78"/>
      <c r="F130" s="78"/>
      <c r="G130" s="78"/>
      <c r="H130" s="79"/>
      <c r="I130" s="67" t="s">
        <v>26</v>
      </c>
      <c r="J130" s="68"/>
      <c r="K130" s="68"/>
      <c r="L130" s="72"/>
    </row>
    <row r="131" spans="2:15" x14ac:dyDescent="0.15">
      <c r="D131" s="57" t="s">
        <v>34</v>
      </c>
      <c r="E131" s="58"/>
      <c r="F131" s="59"/>
      <c r="G131" s="8" t="s">
        <v>24</v>
      </c>
      <c r="H131" s="8" t="s">
        <v>23</v>
      </c>
      <c r="I131" s="13" t="s">
        <v>22</v>
      </c>
      <c r="J131" s="8" t="s">
        <v>33</v>
      </c>
      <c r="K131" s="43" t="s">
        <v>78</v>
      </c>
      <c r="L131" s="8" t="s">
        <v>20</v>
      </c>
      <c r="N131" s="3"/>
    </row>
    <row r="132" spans="2:15" ht="15" customHeight="1" x14ac:dyDescent="0.15">
      <c r="B132" s="60" t="s">
        <v>9</v>
      </c>
      <c r="C132" s="60"/>
      <c r="D132" s="8">
        <v>317.60000000000002</v>
      </c>
      <c r="E132" s="8">
        <v>432.6</v>
      </c>
      <c r="F132" s="8">
        <v>386.6</v>
      </c>
      <c r="G132" s="8">
        <f>AVERAGE(D132:F132)</f>
        <v>378.93333333333339</v>
      </c>
      <c r="H132" s="8">
        <f>STDEV(D132:F132)</f>
        <v>57.882064003741995</v>
      </c>
      <c r="I132" s="27">
        <v>0.78039999999999998</v>
      </c>
      <c r="J132" s="61" t="s">
        <v>45</v>
      </c>
      <c r="K132" s="8" t="s">
        <v>8</v>
      </c>
      <c r="L132" s="28">
        <v>1.1900000000000001E-2</v>
      </c>
    </row>
    <row r="133" spans="2:15" ht="15" x14ac:dyDescent="0.15">
      <c r="B133" s="9" t="s">
        <v>6</v>
      </c>
      <c r="C133" s="9"/>
      <c r="D133" s="8">
        <v>241.8</v>
      </c>
      <c r="E133" s="8">
        <v>228.4</v>
      </c>
      <c r="F133" s="8">
        <v>132.80000000000001</v>
      </c>
      <c r="G133" s="8">
        <f>AVERAGE(D133:F133)</f>
        <v>201</v>
      </c>
      <c r="H133" s="8">
        <f>STDEV(D133:F133)</f>
        <v>59.441736179220129</v>
      </c>
      <c r="I133" s="27">
        <v>0.2157</v>
      </c>
      <c r="J133" s="62"/>
      <c r="K133" s="8" t="s">
        <v>5</v>
      </c>
      <c r="L133" s="28">
        <v>2.9000000000000001E-2</v>
      </c>
    </row>
    <row r="134" spans="2:15" ht="15" x14ac:dyDescent="0.15">
      <c r="B134" s="54" t="s">
        <v>4</v>
      </c>
      <c r="C134" s="64"/>
      <c r="D134" s="8">
        <v>214.4</v>
      </c>
      <c r="E134" s="8">
        <v>265.60000000000002</v>
      </c>
      <c r="F134" s="8">
        <v>221.2</v>
      </c>
      <c r="G134" s="8">
        <f>AVERAGE(D134:F134)</f>
        <v>233.73333333333335</v>
      </c>
      <c r="H134" s="8">
        <f>STDEV(D134:F134)</f>
        <v>27.805994557529029</v>
      </c>
      <c r="I134" s="27">
        <v>0.2341</v>
      </c>
      <c r="J134" s="63"/>
      <c r="K134" s="8" t="s">
        <v>2</v>
      </c>
      <c r="L134" s="27">
        <v>0.72030000000000005</v>
      </c>
    </row>
    <row r="137" spans="2:15" x14ac:dyDescent="0.15">
      <c r="B137" s="24" t="s">
        <v>44</v>
      </c>
      <c r="C137" s="1" t="s">
        <v>43</v>
      </c>
    </row>
    <row r="138" spans="2:15" x14ac:dyDescent="0.15">
      <c r="G138" s="3"/>
      <c r="H138" s="3"/>
      <c r="I138" s="3"/>
    </row>
    <row r="139" spans="2:15" x14ac:dyDescent="0.15">
      <c r="D139" s="77" t="s">
        <v>42</v>
      </c>
      <c r="E139" s="78"/>
      <c r="F139" s="78"/>
      <c r="G139" s="78"/>
      <c r="H139" s="79"/>
      <c r="I139" s="67" t="s">
        <v>26</v>
      </c>
      <c r="J139" s="68"/>
      <c r="K139" s="68"/>
      <c r="L139" s="72"/>
    </row>
    <row r="140" spans="2:15" x14ac:dyDescent="0.15">
      <c r="D140" s="57" t="s">
        <v>34</v>
      </c>
      <c r="E140" s="58"/>
      <c r="F140" s="59"/>
      <c r="G140" s="8" t="s">
        <v>24</v>
      </c>
      <c r="H140" s="8" t="s">
        <v>23</v>
      </c>
      <c r="I140" s="13" t="s">
        <v>22</v>
      </c>
      <c r="J140" s="8" t="s">
        <v>33</v>
      </c>
      <c r="K140" s="43" t="s">
        <v>78</v>
      </c>
      <c r="L140" s="8" t="s">
        <v>20</v>
      </c>
      <c r="N140" s="3"/>
    </row>
    <row r="141" spans="2:15" ht="15" customHeight="1" x14ac:dyDescent="0.15">
      <c r="B141" s="60" t="s">
        <v>9</v>
      </c>
      <c r="C141" s="60"/>
      <c r="D141" s="8">
        <v>34</v>
      </c>
      <c r="E141" s="8">
        <v>9</v>
      </c>
      <c r="F141" s="8">
        <v>10</v>
      </c>
      <c r="G141" s="8">
        <f>AVERAGE(D141:F141)</f>
        <v>17.666666666666668</v>
      </c>
      <c r="H141" s="8">
        <f>STDEV(D141:F141)</f>
        <v>14.153915830374762</v>
      </c>
      <c r="I141" s="27">
        <v>6.7500000000000004E-2</v>
      </c>
      <c r="J141" s="61" t="s">
        <v>41</v>
      </c>
      <c r="K141" s="8" t="s">
        <v>8</v>
      </c>
      <c r="L141" s="28">
        <v>8.8000000000000005E-3</v>
      </c>
    </row>
    <row r="142" spans="2:15" ht="15" x14ac:dyDescent="0.15">
      <c r="B142" s="9" t="s">
        <v>6</v>
      </c>
      <c r="C142" s="9"/>
      <c r="D142" s="8">
        <v>97</v>
      </c>
      <c r="E142" s="8">
        <v>80</v>
      </c>
      <c r="F142" s="8">
        <v>156</v>
      </c>
      <c r="G142" s="8">
        <f>AVERAGE(D142:F142)</f>
        <v>111</v>
      </c>
      <c r="H142" s="8">
        <f>STDEV(D142:F142)</f>
        <v>39.887341350358263</v>
      </c>
      <c r="I142" s="27">
        <v>0.41010000000000002</v>
      </c>
      <c r="J142" s="62"/>
      <c r="K142" s="8" t="s">
        <v>5</v>
      </c>
      <c r="L142" s="27">
        <v>5.1999999999999998E-2</v>
      </c>
    </row>
    <row r="143" spans="2:15" ht="15" x14ac:dyDescent="0.15">
      <c r="B143" s="54" t="s">
        <v>4</v>
      </c>
      <c r="C143" s="64"/>
      <c r="D143" s="8">
        <v>87</v>
      </c>
      <c r="E143" s="8">
        <v>71</v>
      </c>
      <c r="F143" s="8">
        <v>80</v>
      </c>
      <c r="G143" s="8">
        <f>AVERAGE(D143:F143)</f>
        <v>79.333333333333329</v>
      </c>
      <c r="H143" s="8">
        <f>STDEV(D143:F143)</f>
        <v>8.0208062770106441</v>
      </c>
      <c r="I143" s="27">
        <v>0.86240000000000006</v>
      </c>
      <c r="J143" s="63"/>
      <c r="K143" s="8" t="s">
        <v>2</v>
      </c>
      <c r="L143" s="27">
        <v>0.33150000000000002</v>
      </c>
    </row>
    <row r="144" spans="2:15" x14ac:dyDescent="0.15">
      <c r="B144" s="30"/>
      <c r="C144" s="30"/>
      <c r="D144" s="17"/>
      <c r="E144" s="17"/>
      <c r="F144" s="17"/>
      <c r="G144" s="17"/>
      <c r="H144" s="17"/>
      <c r="I144" s="25"/>
      <c r="J144" s="35"/>
      <c r="K144" s="17"/>
      <c r="L144" s="25"/>
    </row>
    <row r="145" spans="2:15" x14ac:dyDescent="0.15">
      <c r="N145" s="3"/>
      <c r="O145" s="3"/>
    </row>
    <row r="146" spans="2:15" x14ac:dyDescent="0.15">
      <c r="D146" s="34"/>
      <c r="E146" s="34"/>
      <c r="F146" s="34"/>
      <c r="N146" s="3"/>
      <c r="O146" s="3"/>
    </row>
    <row r="147" spans="2:15" x14ac:dyDescent="0.15">
      <c r="D147" s="67" t="s">
        <v>40</v>
      </c>
      <c r="E147" s="68"/>
      <c r="F147" s="68"/>
      <c r="G147" s="68"/>
      <c r="H147" s="68"/>
      <c r="I147" s="66" t="s">
        <v>26</v>
      </c>
      <c r="J147" s="66"/>
      <c r="K147" s="66"/>
      <c r="L147" s="66"/>
      <c r="N147" s="3"/>
      <c r="O147" s="3"/>
    </row>
    <row r="148" spans="2:15" x14ac:dyDescent="0.15">
      <c r="D148" s="57" t="s">
        <v>34</v>
      </c>
      <c r="E148" s="58"/>
      <c r="F148" s="59"/>
      <c r="G148" s="8" t="s">
        <v>24</v>
      </c>
      <c r="H148" s="8" t="s">
        <v>23</v>
      </c>
      <c r="I148" s="13" t="s">
        <v>22</v>
      </c>
      <c r="J148" s="8" t="s">
        <v>39</v>
      </c>
      <c r="K148" s="8" t="s">
        <v>38</v>
      </c>
      <c r="L148" s="8" t="s">
        <v>20</v>
      </c>
    </row>
    <row r="149" spans="2:15" ht="15" customHeight="1" x14ac:dyDescent="0.15">
      <c r="B149" s="60" t="s">
        <v>9</v>
      </c>
      <c r="C149" s="60"/>
      <c r="D149" s="8">
        <v>158</v>
      </c>
      <c r="E149" s="8">
        <v>43</v>
      </c>
      <c r="F149" s="8">
        <v>157</v>
      </c>
      <c r="G149" s="8">
        <f>AVERAGE(D149:F149)</f>
        <v>119.33333333333333</v>
      </c>
      <c r="H149" s="8">
        <f>STDEV(D149:F149)</f>
        <v>66.108496680330973</v>
      </c>
      <c r="I149" s="28">
        <v>1.44E-2</v>
      </c>
      <c r="J149" s="61" t="s">
        <v>37</v>
      </c>
      <c r="K149" s="8" t="s">
        <v>8</v>
      </c>
      <c r="L149" s="27">
        <v>0.15790000000000001</v>
      </c>
    </row>
    <row r="150" spans="2:15" ht="15" x14ac:dyDescent="0.15">
      <c r="B150" s="9" t="s">
        <v>6</v>
      </c>
      <c r="C150" s="9"/>
      <c r="D150" s="8">
        <v>265</v>
      </c>
      <c r="E150" s="8">
        <v>231</v>
      </c>
      <c r="F150" s="8">
        <v>281</v>
      </c>
      <c r="G150" s="8">
        <f>AVERAGE(D150:F150)</f>
        <v>259</v>
      </c>
      <c r="H150" s="8">
        <f>STDEV(D150:F150)</f>
        <v>25.534290669607408</v>
      </c>
      <c r="I150" s="27">
        <v>0.60860000000000003</v>
      </c>
      <c r="J150" s="62"/>
      <c r="K150" s="8" t="s">
        <v>5</v>
      </c>
      <c r="L150" s="27">
        <v>0.11070000000000001</v>
      </c>
    </row>
    <row r="151" spans="2:15" ht="15" x14ac:dyDescent="0.15">
      <c r="B151" s="54" t="s">
        <v>4</v>
      </c>
      <c r="C151" s="64"/>
      <c r="D151" s="8">
        <v>263</v>
      </c>
      <c r="E151" s="8">
        <v>261</v>
      </c>
      <c r="F151" s="8">
        <v>416</v>
      </c>
      <c r="G151" s="8">
        <f>AVERAGE(D151:F151)</f>
        <v>313.33333333333331</v>
      </c>
      <c r="H151" s="8">
        <f>STDEV(D151:F151)</f>
        <v>88.917564818956563</v>
      </c>
      <c r="I151" s="28">
        <v>2.1499999999999998E-2</v>
      </c>
      <c r="J151" s="63"/>
      <c r="K151" s="8" t="s">
        <v>2</v>
      </c>
      <c r="L151" s="27" t="s">
        <v>36</v>
      </c>
    </row>
    <row r="152" spans="2:15" x14ac:dyDescent="0.15">
      <c r="B152" s="30"/>
      <c r="C152" s="30"/>
      <c r="D152" s="17"/>
      <c r="E152" s="17"/>
      <c r="F152" s="17"/>
      <c r="G152" s="17"/>
      <c r="H152" s="17"/>
      <c r="I152" s="32"/>
      <c r="J152" s="31"/>
      <c r="K152" s="30"/>
      <c r="L152" s="29"/>
      <c r="N152" s="3"/>
      <c r="O152" s="3"/>
    </row>
    <row r="153" spans="2:15" x14ac:dyDescent="0.15">
      <c r="B153" s="30"/>
      <c r="C153" s="30"/>
      <c r="D153" s="17"/>
      <c r="E153" s="17"/>
      <c r="F153" s="17"/>
      <c r="G153" s="17"/>
      <c r="H153" s="17"/>
      <c r="I153" s="32"/>
      <c r="J153" s="31"/>
      <c r="K153" s="30"/>
      <c r="L153" s="29"/>
      <c r="N153" s="3"/>
      <c r="O153" s="3"/>
    </row>
    <row r="154" spans="2:15" x14ac:dyDescent="0.15">
      <c r="N154" s="3"/>
      <c r="O154" s="3"/>
    </row>
    <row r="155" spans="2:15" x14ac:dyDescent="0.15">
      <c r="D155" s="77" t="s">
        <v>35</v>
      </c>
      <c r="E155" s="78"/>
      <c r="F155" s="78"/>
      <c r="G155" s="78"/>
      <c r="H155" s="79"/>
      <c r="I155" s="67" t="s">
        <v>26</v>
      </c>
      <c r="J155" s="68"/>
      <c r="K155" s="68"/>
      <c r="L155" s="72"/>
    </row>
    <row r="156" spans="2:15" x14ac:dyDescent="0.15">
      <c r="D156" s="57" t="s">
        <v>34</v>
      </c>
      <c r="E156" s="58"/>
      <c r="F156" s="59"/>
      <c r="G156" s="8" t="s">
        <v>24</v>
      </c>
      <c r="H156" s="8" t="s">
        <v>23</v>
      </c>
      <c r="I156" s="13" t="s">
        <v>22</v>
      </c>
      <c r="J156" s="8" t="s">
        <v>33</v>
      </c>
      <c r="K156" s="43" t="s">
        <v>78</v>
      </c>
      <c r="L156" s="8" t="s">
        <v>20</v>
      </c>
      <c r="N156" s="3"/>
    </row>
    <row r="157" spans="2:15" ht="15" customHeight="1" x14ac:dyDescent="0.15">
      <c r="B157" s="60" t="s">
        <v>9</v>
      </c>
      <c r="C157" s="60"/>
      <c r="D157" s="8">
        <v>2863</v>
      </c>
      <c r="E157" s="8">
        <v>2423</v>
      </c>
      <c r="F157" s="8">
        <v>2989</v>
      </c>
      <c r="G157" s="8">
        <f>AVERAGE(D157:F157)</f>
        <v>2758.3333333333335</v>
      </c>
      <c r="H157" s="8">
        <f>STDEV(D157:F157)</f>
        <v>297.16213307440995</v>
      </c>
      <c r="I157" s="27">
        <v>0.40799999999999997</v>
      </c>
      <c r="J157" s="61" t="s">
        <v>32</v>
      </c>
      <c r="K157" s="8" t="s">
        <v>8</v>
      </c>
      <c r="L157" s="28">
        <v>1.17E-2</v>
      </c>
    </row>
    <row r="158" spans="2:15" ht="15" x14ac:dyDescent="0.15">
      <c r="B158" s="9" t="s">
        <v>6</v>
      </c>
      <c r="C158" s="9"/>
      <c r="D158" s="8">
        <v>1877</v>
      </c>
      <c r="E158" s="8">
        <v>1487</v>
      </c>
      <c r="F158" s="8">
        <v>1996</v>
      </c>
      <c r="G158" s="8">
        <f>AVERAGE(D158:F158)</f>
        <v>1786.6666666666667</v>
      </c>
      <c r="H158" s="8">
        <f>STDEV(D158:F158)</f>
        <v>266.25238653077463</v>
      </c>
      <c r="I158" s="27">
        <v>0.4304</v>
      </c>
      <c r="J158" s="62"/>
      <c r="K158" s="8" t="s">
        <v>5</v>
      </c>
      <c r="L158" s="28">
        <v>3.2899999999999999E-2</v>
      </c>
    </row>
    <row r="159" spans="2:15" ht="15" x14ac:dyDescent="0.15">
      <c r="B159" s="54" t="s">
        <v>4</v>
      </c>
      <c r="C159" s="64"/>
      <c r="D159" s="8">
        <v>2058</v>
      </c>
      <c r="E159" s="8">
        <v>2212</v>
      </c>
      <c r="F159" s="8">
        <v>1704</v>
      </c>
      <c r="G159" s="8">
        <f>AVERAGE(D159:F159)</f>
        <v>1991.3333333333333</v>
      </c>
      <c r="H159" s="8">
        <f>STDEV(D159:F159)</f>
        <v>260.47904586229777</v>
      </c>
      <c r="I159" s="27">
        <v>0.57310000000000005</v>
      </c>
      <c r="J159" s="63"/>
      <c r="K159" s="8" t="s">
        <v>2</v>
      </c>
      <c r="L159" s="27">
        <v>0.65359999999999996</v>
      </c>
    </row>
    <row r="160" spans="2:15" x14ac:dyDescent="0.15">
      <c r="B160" s="18"/>
      <c r="C160" s="18"/>
      <c r="D160" s="17"/>
      <c r="E160" s="17"/>
      <c r="F160" s="17"/>
      <c r="G160" s="17"/>
      <c r="H160" s="17"/>
      <c r="I160" s="25"/>
      <c r="J160" s="26"/>
      <c r="K160" s="17"/>
      <c r="L160" s="25"/>
    </row>
    <row r="161" spans="1:21" x14ac:dyDescent="0.15">
      <c r="B161" s="18"/>
      <c r="C161" s="18"/>
      <c r="D161" s="17"/>
      <c r="E161" s="17"/>
      <c r="F161" s="17"/>
      <c r="G161" s="17"/>
      <c r="H161" s="17"/>
      <c r="I161" s="25"/>
      <c r="J161" s="26"/>
      <c r="K161" s="17"/>
      <c r="L161" s="25"/>
    </row>
    <row r="162" spans="1:21" x14ac:dyDescent="0.15">
      <c r="G162" s="3"/>
      <c r="H162" s="3"/>
      <c r="I162" s="3"/>
      <c r="J162" s="3"/>
      <c r="K162" s="3"/>
    </row>
    <row r="163" spans="1:21" x14ac:dyDescent="0.15">
      <c r="B163" s="24" t="s">
        <v>31</v>
      </c>
      <c r="C163" s="1" t="s">
        <v>30</v>
      </c>
    </row>
    <row r="165" spans="1:21" x14ac:dyDescent="0.15">
      <c r="D165" s="80" t="s">
        <v>29</v>
      </c>
      <c r="E165" s="80"/>
      <c r="F165" s="80"/>
      <c r="G165" s="80"/>
      <c r="H165" s="80"/>
      <c r="I165" s="3"/>
      <c r="J165" s="3"/>
      <c r="K165" s="3"/>
      <c r="L165" s="3"/>
    </row>
    <row r="166" spans="1:21" x14ac:dyDescent="0.15">
      <c r="D166" s="65" t="s">
        <v>25</v>
      </c>
      <c r="E166" s="65"/>
      <c r="F166" s="65"/>
      <c r="G166" s="8" t="s">
        <v>24</v>
      </c>
      <c r="H166" s="8" t="s">
        <v>23</v>
      </c>
      <c r="I166" s="3"/>
      <c r="J166" s="3"/>
      <c r="K166" s="3"/>
      <c r="L166" s="3"/>
      <c r="N166" s="3"/>
    </row>
    <row r="167" spans="1:21" ht="15" customHeight="1" x14ac:dyDescent="0.15">
      <c r="A167" s="5" t="s">
        <v>18</v>
      </c>
      <c r="B167" s="60" t="s">
        <v>9</v>
      </c>
      <c r="C167" s="60"/>
      <c r="D167" s="20">
        <v>1.7000000000000001E-2</v>
      </c>
      <c r="E167" s="20">
        <v>3.7999999999999999E-2</v>
      </c>
      <c r="F167" s="20">
        <v>3.9E-2</v>
      </c>
      <c r="G167" s="19">
        <f t="shared" ref="G167:G196" si="0">AVERAGE(D167:F167)</f>
        <v>3.1333333333333331E-2</v>
      </c>
      <c r="H167" s="19">
        <f t="shared" ref="H167:H196" si="1">STDEV(D167:F167)</f>
        <v>1.242309676905615E-2</v>
      </c>
      <c r="I167" s="3"/>
      <c r="J167" s="22"/>
      <c r="K167" s="22"/>
      <c r="L167" s="22"/>
    </row>
    <row r="168" spans="1:21" x14ac:dyDescent="0.15">
      <c r="A168" s="5"/>
      <c r="B168" s="9" t="s">
        <v>6</v>
      </c>
      <c r="C168" s="9"/>
      <c r="D168" s="20">
        <v>3.4000000000000002E-2</v>
      </c>
      <c r="E168" s="20">
        <v>6.8000000000000005E-2</v>
      </c>
      <c r="F168" s="20">
        <v>4.5999999999999999E-2</v>
      </c>
      <c r="G168" s="19">
        <f t="shared" si="0"/>
        <v>4.933333333333334E-2</v>
      </c>
      <c r="H168" s="19">
        <f t="shared" si="1"/>
        <v>1.7243356208503383E-2</v>
      </c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</row>
    <row r="169" spans="1:21" x14ac:dyDescent="0.15">
      <c r="A169" s="5"/>
      <c r="B169" s="54" t="s">
        <v>4</v>
      </c>
      <c r="C169" s="64"/>
      <c r="D169" s="20">
        <v>4.2000000000000003E-2</v>
      </c>
      <c r="E169" s="20">
        <v>7.2999999999999995E-2</v>
      </c>
      <c r="F169" s="20">
        <v>2.3E-2</v>
      </c>
      <c r="G169" s="19">
        <f t="shared" si="0"/>
        <v>4.5999999999999992E-2</v>
      </c>
      <c r="H169" s="19">
        <f t="shared" si="1"/>
        <v>2.5238858928247933E-2</v>
      </c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</row>
    <row r="170" spans="1:21" ht="15" customHeight="1" x14ac:dyDescent="0.15">
      <c r="A170" s="5" t="s">
        <v>17</v>
      </c>
      <c r="B170" s="60" t="s">
        <v>9</v>
      </c>
      <c r="C170" s="60"/>
      <c r="D170" s="21">
        <v>0.125</v>
      </c>
      <c r="E170" s="21">
        <v>0.15</v>
      </c>
      <c r="F170" s="20">
        <v>0.13200000000000001</v>
      </c>
      <c r="G170" s="19">
        <f t="shared" si="0"/>
        <v>0.13566666666666669</v>
      </c>
      <c r="H170" s="19">
        <f t="shared" si="1"/>
        <v>1.28970280814354E-2</v>
      </c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</row>
    <row r="171" spans="1:21" x14ac:dyDescent="0.15">
      <c r="A171" s="5"/>
      <c r="B171" s="9" t="s">
        <v>6</v>
      </c>
      <c r="C171" s="9"/>
      <c r="D171" s="21">
        <v>0.159</v>
      </c>
      <c r="E171" s="21">
        <v>0.20399999999999999</v>
      </c>
      <c r="F171" s="20">
        <v>0.18899999999999997</v>
      </c>
      <c r="G171" s="19">
        <f t="shared" si="0"/>
        <v>0.18399999999999997</v>
      </c>
      <c r="H171" s="19">
        <f t="shared" si="1"/>
        <v>2.29128784747793E-2</v>
      </c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</row>
    <row r="172" spans="1:21" x14ac:dyDescent="0.15">
      <c r="A172" s="5"/>
      <c r="B172" s="54" t="s">
        <v>4</v>
      </c>
      <c r="C172" s="64"/>
      <c r="D172" s="20">
        <v>0.16699999999999998</v>
      </c>
      <c r="E172" s="21">
        <v>0.21600000000000003</v>
      </c>
      <c r="F172" s="20">
        <v>0.128</v>
      </c>
      <c r="G172" s="19">
        <f t="shared" si="0"/>
        <v>0.17033333333333334</v>
      </c>
      <c r="H172" s="19">
        <f t="shared" si="1"/>
        <v>4.4094595284834316E-2</v>
      </c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</row>
    <row r="173" spans="1:21" ht="15" customHeight="1" x14ac:dyDescent="0.15">
      <c r="A173" s="5" t="s">
        <v>16</v>
      </c>
      <c r="B173" s="60" t="s">
        <v>9</v>
      </c>
      <c r="C173" s="60"/>
      <c r="D173" s="20">
        <v>0.158</v>
      </c>
      <c r="E173" s="21">
        <v>0.13600000000000001</v>
      </c>
      <c r="F173" s="20">
        <v>0.12300000000000001</v>
      </c>
      <c r="G173" s="19">
        <f t="shared" si="0"/>
        <v>0.13900000000000001</v>
      </c>
      <c r="H173" s="19">
        <f t="shared" si="1"/>
        <v>1.7691806012953958E-2</v>
      </c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</row>
    <row r="174" spans="1:21" x14ac:dyDescent="0.15">
      <c r="A174" s="5"/>
      <c r="B174" s="9" t="s">
        <v>6</v>
      </c>
      <c r="C174" s="9"/>
      <c r="D174" s="20">
        <v>0.17399999999999999</v>
      </c>
      <c r="E174" s="20">
        <v>0.161</v>
      </c>
      <c r="F174" s="20">
        <v>0.17199999999999999</v>
      </c>
      <c r="G174" s="19">
        <f t="shared" si="0"/>
        <v>0.16899999999999996</v>
      </c>
      <c r="H174" s="19">
        <f t="shared" si="1"/>
        <v>6.9999999999999906E-3</v>
      </c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</row>
    <row r="175" spans="1:21" x14ac:dyDescent="0.15">
      <c r="A175" s="5"/>
      <c r="B175" s="54" t="s">
        <v>4</v>
      </c>
      <c r="C175" s="64"/>
      <c r="D175" s="21">
        <v>0.156</v>
      </c>
      <c r="E175" s="21">
        <v>0.182</v>
      </c>
      <c r="F175" s="21">
        <v>0.151</v>
      </c>
      <c r="G175" s="19">
        <f t="shared" si="0"/>
        <v>0.16300000000000001</v>
      </c>
      <c r="H175" s="19">
        <f t="shared" si="1"/>
        <v>1.6643316977093238E-2</v>
      </c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</row>
    <row r="176" spans="1:21" ht="15" customHeight="1" x14ac:dyDescent="0.15">
      <c r="A176" s="5" t="s">
        <v>15</v>
      </c>
      <c r="B176" s="60" t="s">
        <v>9</v>
      </c>
      <c r="C176" s="60"/>
      <c r="D176" s="21">
        <v>0.14000000000000001</v>
      </c>
      <c r="E176" s="20">
        <v>0.13100000000000001</v>
      </c>
      <c r="F176" s="20">
        <v>0.114</v>
      </c>
      <c r="G176" s="19">
        <f t="shared" si="0"/>
        <v>0.12833333333333333</v>
      </c>
      <c r="H176" s="19">
        <f t="shared" si="1"/>
        <v>1.3203534880225578E-2</v>
      </c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</row>
    <row r="177" spans="1:19" x14ac:dyDescent="0.15">
      <c r="A177" s="5"/>
      <c r="B177" s="9" t="s">
        <v>6</v>
      </c>
      <c r="C177" s="9"/>
      <c r="D177" s="20">
        <v>0.14000000000000001</v>
      </c>
      <c r="E177" s="20">
        <v>0.115</v>
      </c>
      <c r="F177" s="20">
        <v>0.14000000000000001</v>
      </c>
      <c r="G177" s="19">
        <f t="shared" si="0"/>
        <v>0.13166666666666668</v>
      </c>
      <c r="H177" s="19">
        <f t="shared" si="1"/>
        <v>1.4433756729740649E-2</v>
      </c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</row>
    <row r="178" spans="1:19" x14ac:dyDescent="0.15">
      <c r="A178" s="5"/>
      <c r="B178" s="54" t="s">
        <v>4</v>
      </c>
      <c r="C178" s="64"/>
      <c r="D178" s="20">
        <v>0.11800000000000001</v>
      </c>
      <c r="E178" s="21">
        <v>0.126</v>
      </c>
      <c r="F178" s="20">
        <v>0.121</v>
      </c>
      <c r="G178" s="19">
        <f t="shared" si="0"/>
        <v>0.12166666666666666</v>
      </c>
      <c r="H178" s="19">
        <f t="shared" si="1"/>
        <v>4.0414518843273775E-3</v>
      </c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</row>
    <row r="179" spans="1:19" ht="15" customHeight="1" x14ac:dyDescent="0.15">
      <c r="A179" s="5" t="s">
        <v>14</v>
      </c>
      <c r="B179" s="60" t="s">
        <v>9</v>
      </c>
      <c r="C179" s="60"/>
      <c r="D179" s="20">
        <v>9.8000000000000004E-2</v>
      </c>
      <c r="E179" s="21">
        <v>0.11199999999999999</v>
      </c>
      <c r="F179" s="20">
        <v>0.107</v>
      </c>
      <c r="G179" s="19">
        <f t="shared" si="0"/>
        <v>0.10566666666666667</v>
      </c>
      <c r="H179" s="19">
        <f t="shared" si="1"/>
        <v>7.0945988845975798E-3</v>
      </c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</row>
    <row r="180" spans="1:19" x14ac:dyDescent="0.15">
      <c r="A180" s="5"/>
      <c r="B180" s="9" t="s">
        <v>6</v>
      </c>
      <c r="C180" s="9"/>
      <c r="D180" s="21">
        <v>0.107</v>
      </c>
      <c r="E180" s="20">
        <v>9.8000000000000004E-2</v>
      </c>
      <c r="F180" s="20">
        <v>9.9000000000000005E-2</v>
      </c>
      <c r="G180" s="19">
        <f t="shared" si="0"/>
        <v>0.10133333333333334</v>
      </c>
      <c r="H180" s="19">
        <f t="shared" si="1"/>
        <v>4.932882862316244E-3</v>
      </c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</row>
    <row r="181" spans="1:19" x14ac:dyDescent="0.15">
      <c r="A181" s="5"/>
      <c r="B181" s="54" t="s">
        <v>4</v>
      </c>
      <c r="C181" s="64"/>
      <c r="D181" s="21">
        <v>9.6999999999999989E-2</v>
      </c>
      <c r="E181" s="20">
        <v>8.6999999999999994E-2</v>
      </c>
      <c r="F181" s="20">
        <v>0.11599999999999999</v>
      </c>
      <c r="G181" s="19">
        <f t="shared" si="0"/>
        <v>9.9999999999999992E-2</v>
      </c>
      <c r="H181" s="19">
        <f t="shared" si="1"/>
        <v>1.4730919862656183E-2</v>
      </c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</row>
    <row r="182" spans="1:19" ht="15" customHeight="1" x14ac:dyDescent="0.15">
      <c r="A182" s="5" t="s">
        <v>13</v>
      </c>
      <c r="B182" s="60" t="s">
        <v>9</v>
      </c>
      <c r="C182" s="60"/>
      <c r="D182" s="20">
        <v>9.4E-2</v>
      </c>
      <c r="E182" s="21">
        <v>0.11</v>
      </c>
      <c r="F182" s="20">
        <v>0.1</v>
      </c>
      <c r="G182" s="19">
        <f t="shared" si="0"/>
        <v>0.10133333333333334</v>
      </c>
      <c r="H182" s="19">
        <f t="shared" si="1"/>
        <v>8.0829037686547603E-3</v>
      </c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</row>
    <row r="183" spans="1:19" x14ac:dyDescent="0.15">
      <c r="A183" s="5"/>
      <c r="B183" s="9" t="s">
        <v>6</v>
      </c>
      <c r="C183" s="9"/>
      <c r="D183" s="20">
        <v>0.1</v>
      </c>
      <c r="E183" s="20">
        <v>8.3000000000000004E-2</v>
      </c>
      <c r="F183" s="20">
        <v>9.1999999999999998E-2</v>
      </c>
      <c r="G183" s="19">
        <f t="shared" si="0"/>
        <v>9.1666666666666674E-2</v>
      </c>
      <c r="H183" s="19">
        <f t="shared" si="1"/>
        <v>8.5049005481153839E-3</v>
      </c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</row>
    <row r="184" spans="1:19" x14ac:dyDescent="0.15">
      <c r="A184" s="5"/>
      <c r="B184" s="54" t="s">
        <v>4</v>
      </c>
      <c r="C184" s="64"/>
      <c r="D184" s="20">
        <v>9.0999999999999998E-2</v>
      </c>
      <c r="E184" s="20">
        <v>6.6000000000000003E-2</v>
      </c>
      <c r="F184" s="20">
        <v>0.11199999999999999</v>
      </c>
      <c r="G184" s="19">
        <f t="shared" si="0"/>
        <v>8.9666666666666672E-2</v>
      </c>
      <c r="H184" s="19">
        <f t="shared" si="1"/>
        <v>2.3028967265887774E-2</v>
      </c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</row>
    <row r="185" spans="1:19" ht="15" customHeight="1" x14ac:dyDescent="0.15">
      <c r="A185" s="5" t="s">
        <v>12</v>
      </c>
      <c r="B185" s="60" t="s">
        <v>9</v>
      </c>
      <c r="C185" s="60"/>
      <c r="D185" s="21">
        <v>0.11199999999999999</v>
      </c>
      <c r="E185" s="20">
        <v>0.121</v>
      </c>
      <c r="F185" s="20">
        <v>0.105</v>
      </c>
      <c r="G185" s="19">
        <f t="shared" si="0"/>
        <v>0.11266666666666665</v>
      </c>
      <c r="H185" s="19">
        <f t="shared" si="1"/>
        <v>8.0208062770106437E-3</v>
      </c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</row>
    <row r="186" spans="1:19" x14ac:dyDescent="0.15">
      <c r="A186" s="5"/>
      <c r="B186" s="9" t="s">
        <v>6</v>
      </c>
      <c r="C186" s="9"/>
      <c r="D186" s="21">
        <v>8.6999999999999994E-2</v>
      </c>
      <c r="E186" s="21">
        <v>9.1999999999999998E-2</v>
      </c>
      <c r="F186" s="20">
        <v>8.1000000000000003E-2</v>
      </c>
      <c r="G186" s="19">
        <f t="shared" si="0"/>
        <v>8.666666666666667E-2</v>
      </c>
      <c r="H186" s="19">
        <f t="shared" si="1"/>
        <v>5.5075705472860999E-3</v>
      </c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</row>
    <row r="187" spans="1:19" x14ac:dyDescent="0.15">
      <c r="A187" s="5"/>
      <c r="B187" s="54" t="s">
        <v>4</v>
      </c>
      <c r="C187" s="64"/>
      <c r="D187" s="20">
        <v>8.900000000000001E-2</v>
      </c>
      <c r="E187" s="20">
        <v>6.9000000000000006E-2</v>
      </c>
      <c r="F187" s="20">
        <v>0.11</v>
      </c>
      <c r="G187" s="19">
        <f t="shared" si="0"/>
        <v>8.9333333333333334E-2</v>
      </c>
      <c r="H187" s="19">
        <f t="shared" si="1"/>
        <v>2.0502032419575666E-2</v>
      </c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</row>
    <row r="188" spans="1:19" ht="15" customHeight="1" x14ac:dyDescent="0.15">
      <c r="A188" s="5" t="s">
        <v>11</v>
      </c>
      <c r="B188" s="60" t="s">
        <v>9</v>
      </c>
      <c r="C188" s="60"/>
      <c r="D188" s="20">
        <v>0.13699999999999998</v>
      </c>
      <c r="E188" s="20">
        <v>0.126</v>
      </c>
      <c r="F188" s="20">
        <v>0.13100000000000001</v>
      </c>
      <c r="G188" s="19">
        <f t="shared" si="0"/>
        <v>0.13133333333333333</v>
      </c>
      <c r="H188" s="19">
        <f t="shared" si="1"/>
        <v>5.5075705472860921E-3</v>
      </c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</row>
    <row r="189" spans="1:19" x14ac:dyDescent="0.15">
      <c r="A189" s="5"/>
      <c r="B189" s="9" t="s">
        <v>6</v>
      </c>
      <c r="C189" s="9"/>
      <c r="D189" s="20">
        <v>8.900000000000001E-2</v>
      </c>
      <c r="E189" s="20">
        <v>7.9000000000000001E-2</v>
      </c>
      <c r="F189" s="20">
        <v>8.900000000000001E-2</v>
      </c>
      <c r="G189" s="19">
        <f t="shared" si="0"/>
        <v>8.5666666666666669E-2</v>
      </c>
      <c r="H189" s="19">
        <f t="shared" si="1"/>
        <v>5.7735026918962632E-3</v>
      </c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</row>
    <row r="190" spans="1:19" x14ac:dyDescent="0.15">
      <c r="A190" s="5"/>
      <c r="B190" s="54" t="s">
        <v>4</v>
      </c>
      <c r="C190" s="64"/>
      <c r="D190" s="21">
        <v>0.113</v>
      </c>
      <c r="E190" s="20">
        <v>7.4999999999999997E-2</v>
      </c>
      <c r="F190" s="20">
        <v>0.129</v>
      </c>
      <c r="G190" s="19">
        <f t="shared" si="0"/>
        <v>0.10566666666666667</v>
      </c>
      <c r="H190" s="19">
        <f t="shared" si="1"/>
        <v>2.7736858750286236E-2</v>
      </c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</row>
    <row r="191" spans="1:19" ht="15" customHeight="1" x14ac:dyDescent="0.15">
      <c r="A191" s="5" t="s">
        <v>10</v>
      </c>
      <c r="B191" s="60" t="s">
        <v>9</v>
      </c>
      <c r="C191" s="60"/>
      <c r="D191" s="21">
        <v>9.3000000000000013E-2</v>
      </c>
      <c r="E191" s="20">
        <v>5.7999999999999996E-2</v>
      </c>
      <c r="F191" s="20">
        <v>0.11199999999999999</v>
      </c>
      <c r="G191" s="19">
        <f t="shared" si="0"/>
        <v>8.7666666666666671E-2</v>
      </c>
      <c r="H191" s="19">
        <f t="shared" si="1"/>
        <v>2.739221300540232E-2</v>
      </c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</row>
    <row r="192" spans="1:19" x14ac:dyDescent="0.15">
      <c r="A192" s="5"/>
      <c r="B192" s="9" t="s">
        <v>6</v>
      </c>
      <c r="C192" s="9"/>
      <c r="D192" s="20">
        <v>7.2000000000000008E-2</v>
      </c>
      <c r="E192" s="20">
        <v>7.400000000000001E-2</v>
      </c>
      <c r="F192" s="20">
        <v>7.0000000000000007E-2</v>
      </c>
      <c r="G192" s="19">
        <f t="shared" si="0"/>
        <v>7.2000000000000008E-2</v>
      </c>
      <c r="H192" s="19">
        <f t="shared" si="1"/>
        <v>2.0000000000000018E-3</v>
      </c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</row>
    <row r="193" spans="1:20" x14ac:dyDescent="0.15">
      <c r="A193" s="5"/>
      <c r="B193" s="54" t="s">
        <v>4</v>
      </c>
      <c r="C193" s="64"/>
      <c r="D193" s="20">
        <v>0.1</v>
      </c>
      <c r="E193" s="20">
        <v>7.0000000000000007E-2</v>
      </c>
      <c r="F193" s="20">
        <v>7.9000000000000001E-2</v>
      </c>
      <c r="G193" s="19">
        <f t="shared" si="0"/>
        <v>8.3000000000000004E-2</v>
      </c>
      <c r="H193" s="19">
        <f t="shared" si="1"/>
        <v>1.5394804318340689E-2</v>
      </c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</row>
    <row r="194" spans="1:20" ht="15" customHeight="1" x14ac:dyDescent="0.15">
      <c r="A194" s="5" t="s">
        <v>7</v>
      </c>
      <c r="B194" s="60" t="s">
        <v>9</v>
      </c>
      <c r="C194" s="60"/>
      <c r="D194" s="20">
        <v>2.5000000000000001E-2</v>
      </c>
      <c r="E194" s="20">
        <v>1.9E-2</v>
      </c>
      <c r="F194" s="20">
        <v>3.7999999999999999E-2</v>
      </c>
      <c r="G194" s="19">
        <f t="shared" si="0"/>
        <v>2.7333333333333331E-2</v>
      </c>
      <c r="H194" s="19">
        <f t="shared" si="1"/>
        <v>9.7125348562223258E-3</v>
      </c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</row>
    <row r="195" spans="1:20" x14ac:dyDescent="0.15">
      <c r="A195" s="5"/>
      <c r="B195" s="9" t="s">
        <v>6</v>
      </c>
      <c r="C195" s="9"/>
      <c r="D195" s="21">
        <v>3.6000000000000004E-2</v>
      </c>
      <c r="E195" s="20">
        <v>2.7000000000000003E-2</v>
      </c>
      <c r="F195" s="20">
        <v>2.2000000000000002E-2</v>
      </c>
      <c r="G195" s="19">
        <f t="shared" si="0"/>
        <v>2.8333333333333335E-2</v>
      </c>
      <c r="H195" s="19">
        <f t="shared" si="1"/>
        <v>7.0945988845975798E-3</v>
      </c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</row>
    <row r="196" spans="1:20" x14ac:dyDescent="0.15">
      <c r="A196" s="5"/>
      <c r="B196" s="54" t="s">
        <v>4</v>
      </c>
      <c r="C196" s="64"/>
      <c r="D196" s="21">
        <v>2.7000000000000003E-2</v>
      </c>
      <c r="E196" s="20">
        <v>3.6000000000000004E-2</v>
      </c>
      <c r="F196" s="20">
        <v>0.03</v>
      </c>
      <c r="G196" s="19">
        <f t="shared" si="0"/>
        <v>3.1E-2</v>
      </c>
      <c r="H196" s="19">
        <f t="shared" si="1"/>
        <v>4.5825756949558413E-3</v>
      </c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</row>
    <row r="197" spans="1:20" x14ac:dyDescent="0.15">
      <c r="A197" s="5"/>
      <c r="B197" s="18"/>
      <c r="C197" s="18"/>
      <c r="D197" s="17"/>
      <c r="E197" s="17"/>
      <c r="F197" s="17"/>
      <c r="G197" s="17"/>
      <c r="H197" s="17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</row>
    <row r="198" spans="1:20" x14ac:dyDescent="0.15">
      <c r="A198" s="5"/>
      <c r="B198" s="18"/>
      <c r="C198" s="18"/>
      <c r="D198" s="17"/>
      <c r="E198" s="17"/>
      <c r="F198" s="17"/>
      <c r="G198" s="17"/>
      <c r="H198" s="17"/>
      <c r="I198" s="14"/>
      <c r="J198" s="16"/>
      <c r="K198" s="15"/>
      <c r="L198" s="14"/>
    </row>
    <row r="199" spans="1:20" x14ac:dyDescent="0.15">
      <c r="G199" s="3"/>
      <c r="H199" s="3"/>
      <c r="I199" s="3"/>
    </row>
    <row r="200" spans="1:20" x14ac:dyDescent="0.15">
      <c r="B200" s="1" t="s">
        <v>28</v>
      </c>
    </row>
    <row r="202" spans="1:20" x14ac:dyDescent="0.15">
      <c r="D202" s="77" t="s">
        <v>27</v>
      </c>
      <c r="E202" s="78"/>
      <c r="F202" s="78"/>
      <c r="G202" s="78"/>
      <c r="H202" s="79"/>
      <c r="I202" s="67" t="s">
        <v>26</v>
      </c>
      <c r="J202" s="68"/>
      <c r="K202" s="68"/>
      <c r="L202" s="72"/>
    </row>
    <row r="203" spans="1:20" x14ac:dyDescent="0.15">
      <c r="D203" s="57" t="s">
        <v>25</v>
      </c>
      <c r="E203" s="58"/>
      <c r="F203" s="59"/>
      <c r="G203" s="8" t="s">
        <v>24</v>
      </c>
      <c r="H203" s="8" t="s">
        <v>23</v>
      </c>
      <c r="I203" s="13" t="s">
        <v>22</v>
      </c>
      <c r="J203" s="8" t="s">
        <v>21</v>
      </c>
      <c r="K203" s="43" t="s">
        <v>78</v>
      </c>
      <c r="L203" s="8" t="s">
        <v>20</v>
      </c>
      <c r="N203" s="3"/>
    </row>
    <row r="204" spans="1:20" ht="15" customHeight="1" x14ac:dyDescent="0.15">
      <c r="A204" s="5" t="s">
        <v>18</v>
      </c>
      <c r="B204" s="60" t="s">
        <v>9</v>
      </c>
      <c r="C204" s="60"/>
      <c r="D204" s="8">
        <f>O171</f>
        <v>0</v>
      </c>
      <c r="E204" s="8">
        <f t="shared" ref="E204:F233" si="2">DEGREES(ASIN(SQRT(E167)))</f>
        <v>11.240978308679498</v>
      </c>
      <c r="F204" s="8">
        <f t="shared" si="2"/>
        <v>11.389878945339275</v>
      </c>
      <c r="G204" s="8" t="s">
        <v>3</v>
      </c>
      <c r="H204" s="8" t="s">
        <v>3</v>
      </c>
      <c r="I204" s="6">
        <v>8.5500000000000007E-2</v>
      </c>
      <c r="J204" s="81" t="s">
        <v>19</v>
      </c>
      <c r="K204" s="7" t="s">
        <v>8</v>
      </c>
      <c r="L204" s="6">
        <v>0.1244</v>
      </c>
      <c r="M204" s="5" t="s">
        <v>18</v>
      </c>
    </row>
    <row r="205" spans="1:20" ht="15" x14ac:dyDescent="0.15">
      <c r="A205" s="5"/>
      <c r="B205" s="9" t="s">
        <v>6</v>
      </c>
      <c r="C205" s="9"/>
      <c r="D205" s="8">
        <f t="shared" ref="D205:D233" si="3">DEGREES(ASIN(SQRT(D168)))</f>
        <v>10.625621987841331</v>
      </c>
      <c r="E205" s="8">
        <f t="shared" si="2"/>
        <v>15.115643127560919</v>
      </c>
      <c r="F205" s="8">
        <f t="shared" si="2"/>
        <v>12.384793413295474</v>
      </c>
      <c r="G205" s="8" t="s">
        <v>3</v>
      </c>
      <c r="H205" s="8" t="s">
        <v>3</v>
      </c>
      <c r="I205" s="6">
        <v>0.73839999999999995</v>
      </c>
      <c r="J205" s="82"/>
      <c r="K205" s="7" t="s">
        <v>5</v>
      </c>
      <c r="L205" s="6">
        <v>0.2858</v>
      </c>
      <c r="M205" s="5"/>
    </row>
    <row r="206" spans="1:20" ht="15" x14ac:dyDescent="0.15">
      <c r="A206" s="5"/>
      <c r="B206" s="54" t="s">
        <v>4</v>
      </c>
      <c r="C206" s="64"/>
      <c r="D206" s="8">
        <f t="shared" si="3"/>
        <v>11.825929087724768</v>
      </c>
      <c r="E206" s="8">
        <f t="shared" si="2"/>
        <v>15.675282965684847</v>
      </c>
      <c r="F206" s="8">
        <f t="shared" si="2"/>
        <v>8.7229938528890045</v>
      </c>
      <c r="G206" s="8" t="s">
        <v>3</v>
      </c>
      <c r="H206" s="8" t="s">
        <v>3</v>
      </c>
      <c r="I206" s="6">
        <v>0.86819999999999997</v>
      </c>
      <c r="J206" s="82"/>
      <c r="K206" s="7" t="s">
        <v>2</v>
      </c>
      <c r="L206" s="6">
        <v>0.89039999999999997</v>
      </c>
      <c r="M206" s="5"/>
    </row>
    <row r="207" spans="1:20" ht="15" customHeight="1" x14ac:dyDescent="0.15">
      <c r="A207" s="5" t="s">
        <v>17</v>
      </c>
      <c r="B207" s="60" t="s">
        <v>9</v>
      </c>
      <c r="C207" s="60"/>
      <c r="D207" s="8">
        <f t="shared" si="3"/>
        <v>20.704811054635432</v>
      </c>
      <c r="E207" s="8">
        <f t="shared" si="2"/>
        <v>22.786497999597149</v>
      </c>
      <c r="F207" s="8">
        <f t="shared" si="2"/>
        <v>21.304108764898253</v>
      </c>
      <c r="G207" s="8" t="s">
        <v>3</v>
      </c>
      <c r="H207" s="8" t="s">
        <v>3</v>
      </c>
      <c r="I207" s="6">
        <v>0.497</v>
      </c>
      <c r="J207" s="82"/>
      <c r="K207" s="7" t="s">
        <v>8</v>
      </c>
      <c r="L207" s="11">
        <v>1.8700000000000001E-2</v>
      </c>
      <c r="M207" s="5" t="s">
        <v>17</v>
      </c>
      <c r="O207" s="3"/>
      <c r="P207" s="3"/>
      <c r="Q207" s="3"/>
      <c r="R207" s="3"/>
      <c r="S207" s="3"/>
      <c r="T207" s="3"/>
    </row>
    <row r="208" spans="1:20" ht="15" x14ac:dyDescent="0.15">
      <c r="A208" s="5"/>
      <c r="B208" s="9" t="s">
        <v>6</v>
      </c>
      <c r="C208" s="9"/>
      <c r="D208" s="8">
        <f t="shared" si="3"/>
        <v>23.499935761864926</v>
      </c>
      <c r="E208" s="8">
        <f t="shared" si="2"/>
        <v>26.850468456720023</v>
      </c>
      <c r="F208" s="8">
        <f t="shared" si="2"/>
        <v>25.768833691822625</v>
      </c>
      <c r="G208" s="8" t="s">
        <v>3</v>
      </c>
      <c r="H208" s="8" t="s">
        <v>3</v>
      </c>
      <c r="I208" s="6">
        <v>0.59099999999999997</v>
      </c>
      <c r="J208" s="82"/>
      <c r="K208" s="7" t="s">
        <v>5</v>
      </c>
      <c r="L208" s="6">
        <v>0.12690000000000001</v>
      </c>
      <c r="M208" s="5"/>
      <c r="O208" s="3"/>
      <c r="P208" s="3"/>
      <c r="Q208" s="3"/>
      <c r="R208" s="3"/>
      <c r="S208" s="3"/>
      <c r="T208" s="3"/>
    </row>
    <row r="209" spans="1:21" ht="15" x14ac:dyDescent="0.15">
      <c r="A209" s="5"/>
      <c r="B209" s="54" t="s">
        <v>4</v>
      </c>
      <c r="C209" s="64"/>
      <c r="D209" s="8">
        <f t="shared" si="3"/>
        <v>24.120455765894729</v>
      </c>
      <c r="E209" s="8">
        <f t="shared" si="2"/>
        <v>27.694561450776774</v>
      </c>
      <c r="F209" s="8">
        <f t="shared" si="2"/>
        <v>20.963360869173449</v>
      </c>
      <c r="G209" s="8" t="s">
        <v>3</v>
      </c>
      <c r="H209" s="8" t="s">
        <v>3</v>
      </c>
      <c r="I209" s="6">
        <v>0.93440000000000001</v>
      </c>
      <c r="J209" s="82"/>
      <c r="K209" s="7" t="s">
        <v>2</v>
      </c>
      <c r="L209" s="6">
        <v>0.69110000000000005</v>
      </c>
      <c r="M209" s="5"/>
      <c r="O209" s="3"/>
      <c r="P209" s="3"/>
      <c r="Q209" s="3"/>
      <c r="R209" s="3"/>
      <c r="S209" s="3"/>
      <c r="T209" s="3"/>
      <c r="U209" s="3"/>
    </row>
    <row r="210" spans="1:21" ht="15" customHeight="1" x14ac:dyDescent="0.15">
      <c r="A210" s="5" t="s">
        <v>16</v>
      </c>
      <c r="B210" s="60" t="s">
        <v>9</v>
      </c>
      <c r="C210" s="60"/>
      <c r="D210" s="8">
        <f t="shared" si="3"/>
        <v>23.421493260333037</v>
      </c>
      <c r="E210" s="8">
        <f t="shared" si="2"/>
        <v>21.640506001208557</v>
      </c>
      <c r="F210" s="8">
        <f t="shared" si="2"/>
        <v>20.530965734135027</v>
      </c>
      <c r="G210" s="8" t="s">
        <v>3</v>
      </c>
      <c r="H210" s="8" t="s">
        <v>3</v>
      </c>
      <c r="I210" s="6">
        <v>0.748</v>
      </c>
      <c r="J210" s="82"/>
      <c r="K210" s="7" t="s">
        <v>8</v>
      </c>
      <c r="L210" s="6">
        <v>0.1825</v>
      </c>
      <c r="M210" s="5" t="s">
        <v>16</v>
      </c>
      <c r="O210" s="3"/>
      <c r="P210" s="3"/>
      <c r="Q210" s="3"/>
      <c r="R210" s="3"/>
      <c r="S210" s="3"/>
      <c r="T210" s="3"/>
    </row>
    <row r="211" spans="1:21" ht="15" x14ac:dyDescent="0.15">
      <c r="A211" s="5"/>
      <c r="B211" s="9" t="s">
        <v>6</v>
      </c>
      <c r="C211" s="9"/>
      <c r="D211" s="8">
        <f t="shared" si="3"/>
        <v>24.653718212737289</v>
      </c>
      <c r="E211" s="8">
        <f t="shared" si="2"/>
        <v>23.656223507339508</v>
      </c>
      <c r="F211" s="8">
        <f t="shared" si="2"/>
        <v>24.502240595024261</v>
      </c>
      <c r="G211" s="8" t="s">
        <v>3</v>
      </c>
      <c r="H211" s="8" t="s">
        <v>3</v>
      </c>
      <c r="I211" s="6">
        <v>0.2336</v>
      </c>
      <c r="J211" s="82"/>
      <c r="K211" s="7" t="s">
        <v>5</v>
      </c>
      <c r="L211" s="6">
        <v>0.3251</v>
      </c>
      <c r="M211" s="5"/>
    </row>
    <row r="212" spans="1:21" ht="15" x14ac:dyDescent="0.15">
      <c r="A212" s="5"/>
      <c r="B212" s="54" t="s">
        <v>4</v>
      </c>
      <c r="C212" s="64"/>
      <c r="D212" s="8">
        <f t="shared" si="3"/>
        <v>23.264000344270201</v>
      </c>
      <c r="E212" s="8">
        <f t="shared" si="2"/>
        <v>25.252903941019117</v>
      </c>
      <c r="F212" s="8">
        <f t="shared" si="2"/>
        <v>22.866618424238101</v>
      </c>
      <c r="G212" s="8" t="s">
        <v>3</v>
      </c>
      <c r="H212" s="8" t="s">
        <v>3</v>
      </c>
      <c r="I212" s="6">
        <v>0.31759999999999999</v>
      </c>
      <c r="J212" s="82"/>
      <c r="K212" s="7" t="s">
        <v>2</v>
      </c>
      <c r="L212" s="6">
        <v>0.93720000000000003</v>
      </c>
      <c r="M212" s="5"/>
      <c r="N212" s="3"/>
    </row>
    <row r="213" spans="1:21" ht="15" customHeight="1" x14ac:dyDescent="0.15">
      <c r="A213" s="5" t="s">
        <v>15</v>
      </c>
      <c r="B213" s="60" t="s">
        <v>9</v>
      </c>
      <c r="C213" s="60"/>
      <c r="D213" s="8">
        <f t="shared" si="3"/>
        <v>21.972759781154423</v>
      </c>
      <c r="E213" s="8">
        <f t="shared" si="2"/>
        <v>21.219338103318059</v>
      </c>
      <c r="F213" s="8">
        <f t="shared" si="2"/>
        <v>19.733085811011932</v>
      </c>
      <c r="G213" s="8" t="s">
        <v>3</v>
      </c>
      <c r="H213" s="8" t="s">
        <v>3</v>
      </c>
      <c r="I213" s="6">
        <v>0.66479999999999995</v>
      </c>
      <c r="J213" s="82"/>
      <c r="K213" s="7" t="s">
        <v>8</v>
      </c>
      <c r="L213" s="6">
        <v>0.97370000000000001</v>
      </c>
      <c r="M213" s="5" t="s">
        <v>15</v>
      </c>
    </row>
    <row r="214" spans="1:21" ht="15" x14ac:dyDescent="0.15">
      <c r="A214" s="5"/>
      <c r="B214" s="9" t="s">
        <v>6</v>
      </c>
      <c r="C214" s="9"/>
      <c r="D214" s="8">
        <f t="shared" si="3"/>
        <v>21.972759781154423</v>
      </c>
      <c r="E214" s="8">
        <f t="shared" si="2"/>
        <v>19.823055573486858</v>
      </c>
      <c r="F214" s="8">
        <f t="shared" si="2"/>
        <v>21.972759781154423</v>
      </c>
      <c r="G214" s="8" t="s">
        <v>3</v>
      </c>
      <c r="H214" s="8" t="s">
        <v>3</v>
      </c>
      <c r="I214" s="6">
        <v>5.3100000000000001E-2</v>
      </c>
      <c r="J214" s="82"/>
      <c r="K214" s="7" t="s">
        <v>5</v>
      </c>
      <c r="L214" s="6">
        <v>0.91110000000000002</v>
      </c>
      <c r="M214" s="5"/>
    </row>
    <row r="215" spans="1:21" ht="15" x14ac:dyDescent="0.15">
      <c r="A215" s="5"/>
      <c r="B215" s="54" t="s">
        <v>4</v>
      </c>
      <c r="C215" s="64"/>
      <c r="D215" s="8">
        <f t="shared" si="3"/>
        <v>20.09094527440072</v>
      </c>
      <c r="E215" s="8">
        <f t="shared" si="2"/>
        <v>20.79128627231648</v>
      </c>
      <c r="F215" s="8">
        <f t="shared" si="2"/>
        <v>20.355900931264369</v>
      </c>
      <c r="G215" s="8" t="s">
        <v>3</v>
      </c>
      <c r="H215" s="8" t="s">
        <v>3</v>
      </c>
      <c r="I215" s="6">
        <v>0.95899999999999996</v>
      </c>
      <c r="J215" s="82"/>
      <c r="K215" s="7" t="s">
        <v>2</v>
      </c>
      <c r="L215" s="6">
        <v>0.80369999999999997</v>
      </c>
      <c r="M215" s="5"/>
    </row>
    <row r="216" spans="1:21" ht="15" customHeight="1" x14ac:dyDescent="0.15">
      <c r="A216" s="5" t="s">
        <v>14</v>
      </c>
      <c r="B216" s="60" t="s">
        <v>9</v>
      </c>
      <c r="C216" s="60"/>
      <c r="D216" s="8">
        <f t="shared" si="3"/>
        <v>18.243104991287225</v>
      </c>
      <c r="E216" s="8">
        <f t="shared" si="2"/>
        <v>19.552107904457142</v>
      </c>
      <c r="F216" s="8">
        <f t="shared" si="2"/>
        <v>19.093369573273726</v>
      </c>
      <c r="G216" s="8" t="s">
        <v>3</v>
      </c>
      <c r="H216" s="8" t="s">
        <v>3</v>
      </c>
      <c r="I216" s="6">
        <v>0.58179999999999998</v>
      </c>
      <c r="J216" s="82"/>
      <c r="K216" s="7" t="s">
        <v>8</v>
      </c>
      <c r="L216" s="6">
        <v>0.95199999999999996</v>
      </c>
      <c r="M216" s="5" t="s">
        <v>14</v>
      </c>
    </row>
    <row r="217" spans="1:21" ht="15" x14ac:dyDescent="0.15">
      <c r="A217" s="5"/>
      <c r="B217" s="9" t="s">
        <v>6</v>
      </c>
      <c r="C217" s="9"/>
      <c r="D217" s="8">
        <f t="shared" si="3"/>
        <v>19.093369573273726</v>
      </c>
      <c r="E217" s="8">
        <f t="shared" si="2"/>
        <v>18.243104991287225</v>
      </c>
      <c r="F217" s="8">
        <f t="shared" si="2"/>
        <v>18.339242523439218</v>
      </c>
      <c r="G217" s="8" t="s">
        <v>3</v>
      </c>
      <c r="H217" s="8" t="s">
        <v>3</v>
      </c>
      <c r="I217" s="6">
        <v>0.16059999999999999</v>
      </c>
      <c r="J217" s="82"/>
      <c r="K217" s="7" t="s">
        <v>5</v>
      </c>
      <c r="L217" s="6">
        <v>0.90159999999999996</v>
      </c>
      <c r="M217" s="5"/>
    </row>
    <row r="218" spans="1:21" ht="15" x14ac:dyDescent="0.15">
      <c r="A218" s="5"/>
      <c r="B218" s="54" t="s">
        <v>4</v>
      </c>
      <c r="C218" s="64"/>
      <c r="D218" s="8">
        <f t="shared" si="3"/>
        <v>18.146529246714792</v>
      </c>
      <c r="E218" s="8">
        <f t="shared" si="2"/>
        <v>17.154996343951559</v>
      </c>
      <c r="F218" s="8">
        <f t="shared" si="2"/>
        <v>19.912685630391039</v>
      </c>
      <c r="G218" s="8" t="s">
        <v>3</v>
      </c>
      <c r="H218" s="8" t="s">
        <v>3</v>
      </c>
      <c r="I218" s="6">
        <v>0.68500000000000005</v>
      </c>
      <c r="J218" s="82"/>
      <c r="K218" s="7" t="s">
        <v>2</v>
      </c>
      <c r="L218" s="6">
        <v>0.99</v>
      </c>
      <c r="M218" s="5"/>
    </row>
    <row r="219" spans="1:21" ht="15" customHeight="1" x14ac:dyDescent="0.15">
      <c r="A219" s="5" t="s">
        <v>13</v>
      </c>
      <c r="B219" s="60" t="s">
        <v>9</v>
      </c>
      <c r="C219" s="60"/>
      <c r="D219" s="8">
        <f t="shared" si="3"/>
        <v>17.854100191846641</v>
      </c>
      <c r="E219" s="8">
        <f t="shared" si="2"/>
        <v>19.36971229892783</v>
      </c>
      <c r="F219" s="8">
        <f t="shared" si="2"/>
        <v>18.434948822922014</v>
      </c>
      <c r="G219" s="8" t="s">
        <v>3</v>
      </c>
      <c r="H219" s="8" t="s">
        <v>3</v>
      </c>
      <c r="I219" s="6">
        <v>0.66769999999999996</v>
      </c>
      <c r="J219" s="82"/>
      <c r="K219" s="7" t="s">
        <v>8</v>
      </c>
      <c r="L219" s="6">
        <v>0.77690000000000003</v>
      </c>
      <c r="M219" s="5" t="s">
        <v>13</v>
      </c>
    </row>
    <row r="220" spans="1:21" ht="15" x14ac:dyDescent="0.15">
      <c r="A220" s="5"/>
      <c r="B220" s="9" t="s">
        <v>6</v>
      </c>
      <c r="C220" s="9"/>
      <c r="D220" s="8">
        <f t="shared" si="3"/>
        <v>18.434948822922014</v>
      </c>
      <c r="E220" s="8">
        <f t="shared" si="2"/>
        <v>16.744072750585762</v>
      </c>
      <c r="F220" s="8">
        <f t="shared" si="2"/>
        <v>17.656820024134394</v>
      </c>
      <c r="G220" s="8" t="s">
        <v>3</v>
      </c>
      <c r="H220" s="8" t="s">
        <v>3</v>
      </c>
      <c r="I220" s="6">
        <v>0.99670000000000003</v>
      </c>
      <c r="J220" s="82"/>
      <c r="K220" s="7" t="s">
        <v>5</v>
      </c>
      <c r="L220" s="6">
        <v>0.65780000000000005</v>
      </c>
      <c r="M220" s="5"/>
    </row>
    <row r="221" spans="1:21" ht="15" x14ac:dyDescent="0.15">
      <c r="A221" s="5"/>
      <c r="B221" s="54" t="s">
        <v>4</v>
      </c>
      <c r="C221" s="64"/>
      <c r="D221" s="8">
        <f t="shared" si="3"/>
        <v>17.557457834705584</v>
      </c>
      <c r="E221" s="8">
        <f t="shared" si="2"/>
        <v>14.886474065716637</v>
      </c>
      <c r="F221" s="8">
        <f t="shared" si="2"/>
        <v>19.552107904457142</v>
      </c>
      <c r="G221" s="8" t="s">
        <v>3</v>
      </c>
      <c r="H221" s="8" t="s">
        <v>3</v>
      </c>
      <c r="I221" s="6">
        <v>0.83109999999999995</v>
      </c>
      <c r="J221" s="82"/>
      <c r="K221" s="7" t="s">
        <v>2</v>
      </c>
      <c r="L221" s="6">
        <v>0.97889999999999999</v>
      </c>
      <c r="M221" s="5"/>
    </row>
    <row r="222" spans="1:21" ht="15" customHeight="1" x14ac:dyDescent="0.15">
      <c r="A222" s="5" t="s">
        <v>12</v>
      </c>
      <c r="B222" s="60" t="s">
        <v>9</v>
      </c>
      <c r="C222" s="60"/>
      <c r="D222" s="8">
        <f t="shared" si="3"/>
        <v>19.552107904457142</v>
      </c>
      <c r="E222" s="8">
        <f t="shared" si="2"/>
        <v>20.355900931264369</v>
      </c>
      <c r="F222" s="8">
        <f t="shared" si="2"/>
        <v>18.907244253007072</v>
      </c>
      <c r="G222" s="8" t="s">
        <v>3</v>
      </c>
      <c r="H222" s="8" t="s">
        <v>3</v>
      </c>
      <c r="I222" s="6">
        <v>0.8831</v>
      </c>
      <c r="J222" s="82"/>
      <c r="K222" s="7" t="s">
        <v>8</v>
      </c>
      <c r="L222" s="6">
        <v>0.16750000000000001</v>
      </c>
      <c r="M222" s="5" t="s">
        <v>12</v>
      </c>
    </row>
    <row r="223" spans="1:21" ht="15" x14ac:dyDescent="0.15">
      <c r="A223" s="5"/>
      <c r="B223" s="9" t="s">
        <v>6</v>
      </c>
      <c r="C223" s="9"/>
      <c r="D223" s="8">
        <f t="shared" si="3"/>
        <v>17.154996343951559</v>
      </c>
      <c r="E223" s="8">
        <f t="shared" si="2"/>
        <v>17.656820024134394</v>
      </c>
      <c r="F223" s="8">
        <f t="shared" si="2"/>
        <v>16.535238358083451</v>
      </c>
      <c r="G223" s="8" t="s">
        <v>3</v>
      </c>
      <c r="H223" s="8" t="s">
        <v>3</v>
      </c>
      <c r="I223" s="6">
        <v>0.8276</v>
      </c>
      <c r="J223" s="82"/>
      <c r="K223" s="7" t="s">
        <v>5</v>
      </c>
      <c r="L223" s="6">
        <v>0.22509999999999999</v>
      </c>
      <c r="M223" s="5"/>
    </row>
    <row r="224" spans="1:21" ht="15" x14ac:dyDescent="0.15">
      <c r="A224" s="5"/>
      <c r="B224" s="54" t="s">
        <v>4</v>
      </c>
      <c r="C224" s="64"/>
      <c r="D224" s="8">
        <f t="shared" si="3"/>
        <v>17.357247262174511</v>
      </c>
      <c r="E224" s="8">
        <f t="shared" si="2"/>
        <v>15.229055043587007</v>
      </c>
      <c r="F224" s="8">
        <f t="shared" si="2"/>
        <v>19.36971229892783</v>
      </c>
      <c r="G224" s="8" t="s">
        <v>3</v>
      </c>
      <c r="H224" s="8" t="s">
        <v>3</v>
      </c>
      <c r="I224" s="6">
        <v>0.99039999999999995</v>
      </c>
      <c r="J224" s="82"/>
      <c r="K224" s="7" t="s">
        <v>2</v>
      </c>
      <c r="L224" s="6">
        <v>0.98540000000000005</v>
      </c>
      <c r="M224" s="5"/>
    </row>
    <row r="225" spans="1:13" ht="15" customHeight="1" x14ac:dyDescent="0.15">
      <c r="A225" s="5" t="s">
        <v>11</v>
      </c>
      <c r="B225" s="60" t="s">
        <v>9</v>
      </c>
      <c r="C225" s="60"/>
      <c r="D225" s="8">
        <f t="shared" si="3"/>
        <v>21.723950134847684</v>
      </c>
      <c r="E225" s="8">
        <f t="shared" si="2"/>
        <v>20.79128627231648</v>
      </c>
      <c r="F225" s="8">
        <f t="shared" si="2"/>
        <v>21.219338103318059</v>
      </c>
      <c r="G225" s="8" t="s">
        <v>3</v>
      </c>
      <c r="H225" s="8" t="s">
        <v>3</v>
      </c>
      <c r="I225" s="6">
        <v>0.81599999999999995</v>
      </c>
      <c r="J225" s="82"/>
      <c r="K225" s="7" t="s">
        <v>8</v>
      </c>
      <c r="L225" s="11">
        <v>7.1000000000000004E-3</v>
      </c>
      <c r="M225" s="5" t="s">
        <v>11</v>
      </c>
    </row>
    <row r="226" spans="1:13" ht="15" x14ac:dyDescent="0.15">
      <c r="A226" s="5"/>
      <c r="B226" s="9" t="s">
        <v>6</v>
      </c>
      <c r="C226" s="9"/>
      <c r="D226" s="8">
        <f t="shared" si="3"/>
        <v>17.357247262174511</v>
      </c>
      <c r="E226" s="8">
        <f t="shared" si="2"/>
        <v>16.324039395575141</v>
      </c>
      <c r="F226" s="8">
        <f t="shared" si="2"/>
        <v>17.357247262174511</v>
      </c>
      <c r="G226" s="8" t="s">
        <v>3</v>
      </c>
      <c r="H226" s="8" t="s">
        <v>3</v>
      </c>
      <c r="I226" s="6">
        <v>7.5600000000000001E-2</v>
      </c>
      <c r="J226" s="82"/>
      <c r="K226" s="7" t="s">
        <v>5</v>
      </c>
      <c r="L226" s="6">
        <v>0.18679999999999999</v>
      </c>
      <c r="M226" s="5"/>
    </row>
    <row r="227" spans="1:13" ht="15" x14ac:dyDescent="0.15">
      <c r="A227" s="5"/>
      <c r="B227" s="54" t="s">
        <v>4</v>
      </c>
      <c r="C227" s="64"/>
      <c r="D227" s="8">
        <f t="shared" si="3"/>
        <v>19.642771553289286</v>
      </c>
      <c r="E227" s="8">
        <f t="shared" si="2"/>
        <v>15.89416530852581</v>
      </c>
      <c r="F227" s="8">
        <f t="shared" si="2"/>
        <v>21.048967644110132</v>
      </c>
      <c r="G227" s="8" t="s">
        <v>3</v>
      </c>
      <c r="H227" s="8" t="s">
        <v>3</v>
      </c>
      <c r="I227" s="6">
        <v>0.51080000000000003</v>
      </c>
      <c r="J227" s="82"/>
      <c r="K227" s="7" t="s">
        <v>2</v>
      </c>
      <c r="L227" s="6">
        <v>0.36020000000000002</v>
      </c>
      <c r="M227" s="5"/>
    </row>
    <row r="228" spans="1:13" ht="15" customHeight="1" x14ac:dyDescent="0.15">
      <c r="A228" s="5" t="s">
        <v>10</v>
      </c>
      <c r="B228" s="60" t="s">
        <v>9</v>
      </c>
      <c r="C228" s="60"/>
      <c r="D228" s="8">
        <f t="shared" si="3"/>
        <v>17.75569808675079</v>
      </c>
      <c r="E228" s="8">
        <f t="shared" si="2"/>
        <v>13.935644465934084</v>
      </c>
      <c r="F228" s="8">
        <f t="shared" si="2"/>
        <v>19.552107904457142</v>
      </c>
      <c r="G228" s="8" t="s">
        <v>3</v>
      </c>
      <c r="H228" s="8" t="s">
        <v>3</v>
      </c>
      <c r="I228" s="6">
        <v>0.5907</v>
      </c>
      <c r="J228" s="82"/>
      <c r="K228" s="7" t="s">
        <v>8</v>
      </c>
      <c r="L228" s="6">
        <v>0.503</v>
      </c>
      <c r="M228" s="5" t="s">
        <v>10</v>
      </c>
    </row>
    <row r="229" spans="1:13" ht="15" x14ac:dyDescent="0.15">
      <c r="A229" s="5"/>
      <c r="B229" s="9" t="s">
        <v>6</v>
      </c>
      <c r="C229" s="9"/>
      <c r="D229" s="8">
        <f t="shared" si="3"/>
        <v>15.564806661388419</v>
      </c>
      <c r="E229" s="8">
        <f t="shared" si="2"/>
        <v>15.785064336797854</v>
      </c>
      <c r="F229" s="8">
        <f t="shared" si="2"/>
        <v>15.34170855448791</v>
      </c>
      <c r="G229" s="8" t="s">
        <v>3</v>
      </c>
      <c r="H229" s="8" t="s">
        <v>3</v>
      </c>
      <c r="I229" s="6">
        <v>0.76270000000000004</v>
      </c>
      <c r="J229" s="82"/>
      <c r="K229" s="7" t="s">
        <v>5</v>
      </c>
      <c r="L229" s="6">
        <v>0.94889999999999997</v>
      </c>
      <c r="M229" s="5"/>
    </row>
    <row r="230" spans="1:13" ht="15" x14ac:dyDescent="0.15">
      <c r="A230" s="5"/>
      <c r="B230" s="54" t="s">
        <v>4</v>
      </c>
      <c r="C230" s="64"/>
      <c r="D230" s="8">
        <f t="shared" si="3"/>
        <v>18.434948822922014</v>
      </c>
      <c r="E230" s="8">
        <f t="shared" si="2"/>
        <v>15.34170855448791</v>
      </c>
      <c r="F230" s="8">
        <f t="shared" si="2"/>
        <v>16.324039395575141</v>
      </c>
      <c r="G230" s="8" t="s">
        <v>3</v>
      </c>
      <c r="H230" s="8" t="s">
        <v>3</v>
      </c>
      <c r="I230" s="6">
        <v>0.61719999999999997</v>
      </c>
      <c r="J230" s="82"/>
      <c r="K230" s="7" t="s">
        <v>2</v>
      </c>
      <c r="L230" s="6">
        <v>0.69479999999999997</v>
      </c>
      <c r="M230" s="5"/>
    </row>
    <row r="231" spans="1:13" ht="15" customHeight="1" x14ac:dyDescent="0.15">
      <c r="A231" s="5" t="s">
        <v>7</v>
      </c>
      <c r="B231" s="60" t="s">
        <v>9</v>
      </c>
      <c r="C231" s="60"/>
      <c r="D231" s="8">
        <f t="shared" si="3"/>
        <v>9.0974361693833874</v>
      </c>
      <c r="E231" s="8">
        <f t="shared" si="2"/>
        <v>7.9229037748754108</v>
      </c>
      <c r="F231" s="8">
        <f t="shared" si="2"/>
        <v>11.240978308679498</v>
      </c>
      <c r="G231" s="8" t="s">
        <v>3</v>
      </c>
      <c r="H231" s="8" t="s">
        <v>3</v>
      </c>
      <c r="I231" s="6">
        <v>0.70609999999999995</v>
      </c>
      <c r="J231" s="82"/>
      <c r="K231" s="7" t="s">
        <v>8</v>
      </c>
      <c r="L231" s="6">
        <v>0.98050000000000004</v>
      </c>
      <c r="M231" s="5" t="s">
        <v>7</v>
      </c>
    </row>
    <row r="232" spans="1:13" ht="15" x14ac:dyDescent="0.15">
      <c r="A232" s="5"/>
      <c r="B232" s="9" t="s">
        <v>6</v>
      </c>
      <c r="C232" s="9"/>
      <c r="D232" s="8">
        <f t="shared" si="3"/>
        <v>10.937416358180943</v>
      </c>
      <c r="E232" s="8">
        <f t="shared" si="2"/>
        <v>9.4575463986414618</v>
      </c>
      <c r="F232" s="8">
        <f t="shared" si="2"/>
        <v>8.5298106284257873</v>
      </c>
      <c r="G232" s="8" t="s">
        <v>3</v>
      </c>
      <c r="H232" s="8" t="s">
        <v>3</v>
      </c>
      <c r="I232" s="6">
        <v>0.70369999999999999</v>
      </c>
      <c r="J232" s="82"/>
      <c r="K232" s="7" t="s">
        <v>5</v>
      </c>
      <c r="L232" s="6">
        <v>0.84809999999999997</v>
      </c>
      <c r="M232" s="5"/>
    </row>
    <row r="233" spans="1:13" ht="15" x14ac:dyDescent="0.15">
      <c r="A233" s="5"/>
      <c r="B233" s="54" t="s">
        <v>4</v>
      </c>
      <c r="C233" s="64"/>
      <c r="D233" s="8">
        <f t="shared" si="3"/>
        <v>9.4575463986414618</v>
      </c>
      <c r="E233" s="8">
        <f t="shared" si="2"/>
        <v>10.937416358180943</v>
      </c>
      <c r="F233" s="8">
        <f t="shared" si="2"/>
        <v>9.9742217944013483</v>
      </c>
      <c r="G233" s="8" t="s">
        <v>3</v>
      </c>
      <c r="H233" s="8" t="s">
        <v>3</v>
      </c>
      <c r="I233" s="6">
        <v>0.5958</v>
      </c>
      <c r="J233" s="83"/>
      <c r="K233" s="7" t="s">
        <v>2</v>
      </c>
      <c r="L233" s="6">
        <v>0.93159999999999998</v>
      </c>
      <c r="M233" s="5"/>
    </row>
    <row r="234" spans="1:13" x14ac:dyDescent="0.15">
      <c r="G234" s="3"/>
      <c r="H234" s="3"/>
      <c r="I234" s="3"/>
    </row>
    <row r="235" spans="1:13" x14ac:dyDescent="0.15">
      <c r="F235" s="3"/>
      <c r="G235" s="3"/>
      <c r="H235" s="3"/>
    </row>
    <row r="236" spans="1:13" x14ac:dyDescent="0.15">
      <c r="B236" s="4" t="s">
        <v>1</v>
      </c>
      <c r="I236" s="3"/>
    </row>
    <row r="237" spans="1:13" x14ac:dyDescent="0.15">
      <c r="I237" s="3"/>
    </row>
    <row r="238" spans="1:13" x14ac:dyDescent="0.15">
      <c r="B238" s="4" t="s">
        <v>0</v>
      </c>
    </row>
    <row r="240" spans="1:13" x14ac:dyDescent="0.15">
      <c r="B240" s="1" t="s">
        <v>79</v>
      </c>
      <c r="F240" s="3"/>
      <c r="G240" s="3"/>
      <c r="H240" s="3"/>
      <c r="K240" s="2"/>
      <c r="L240" s="2"/>
      <c r="M240" s="2"/>
    </row>
  </sheetData>
  <mergeCells count="174">
    <mergeCell ref="D38:E38"/>
    <mergeCell ref="F36:G36"/>
    <mergeCell ref="F37:G37"/>
    <mergeCell ref="F38:G38"/>
    <mergeCell ref="D82:F82"/>
    <mergeCell ref="B83:C83"/>
    <mergeCell ref="J83:J84"/>
    <mergeCell ref="K83:K84"/>
    <mergeCell ref="L83:L84"/>
    <mergeCell ref="L77:L78"/>
    <mergeCell ref="D69:H69"/>
    <mergeCell ref="I69:L69"/>
    <mergeCell ref="D70:F70"/>
    <mergeCell ref="B71:C71"/>
    <mergeCell ref="J71:J72"/>
    <mergeCell ref="K71:K72"/>
    <mergeCell ref="L71:L72"/>
    <mergeCell ref="D81:H81"/>
    <mergeCell ref="I81:L81"/>
    <mergeCell ref="B53:C53"/>
    <mergeCell ref="K53:K55"/>
    <mergeCell ref="B55:C55"/>
    <mergeCell ref="D43:H43"/>
    <mergeCell ref="I43:L43"/>
    <mergeCell ref="B222:C222"/>
    <mergeCell ref="B224:C224"/>
    <mergeCell ref="B225:C225"/>
    <mergeCell ref="B194:C194"/>
    <mergeCell ref="B196:C196"/>
    <mergeCell ref="D202:H202"/>
    <mergeCell ref="I202:L202"/>
    <mergeCell ref="D203:F203"/>
    <mergeCell ref="J204:J233"/>
    <mergeCell ref="B206:C206"/>
    <mergeCell ref="B207:C207"/>
    <mergeCell ref="B209:C209"/>
    <mergeCell ref="B210:C210"/>
    <mergeCell ref="B212:C212"/>
    <mergeCell ref="B213:C213"/>
    <mergeCell ref="B215:C215"/>
    <mergeCell ref="B216:C216"/>
    <mergeCell ref="B218:C218"/>
    <mergeCell ref="B227:C227"/>
    <mergeCell ref="B228:C228"/>
    <mergeCell ref="B230:C230"/>
    <mergeCell ref="B231:C231"/>
    <mergeCell ref="B233:C233"/>
    <mergeCell ref="B204:C204"/>
    <mergeCell ref="B219:C219"/>
    <mergeCell ref="B221:C221"/>
    <mergeCell ref="B187:C187"/>
    <mergeCell ref="B188:C188"/>
    <mergeCell ref="B190:C190"/>
    <mergeCell ref="B191:C191"/>
    <mergeCell ref="B193:C193"/>
    <mergeCell ref="B179:C179"/>
    <mergeCell ref="B181:C181"/>
    <mergeCell ref="B182:C182"/>
    <mergeCell ref="B184:C184"/>
    <mergeCell ref="B185:C185"/>
    <mergeCell ref="B157:C157"/>
    <mergeCell ref="J157:J159"/>
    <mergeCell ref="B159:C159"/>
    <mergeCell ref="B172:C172"/>
    <mergeCell ref="B173:C173"/>
    <mergeCell ref="B175:C175"/>
    <mergeCell ref="B176:C176"/>
    <mergeCell ref="B178:C178"/>
    <mergeCell ref="D165:H165"/>
    <mergeCell ref="D166:F166"/>
    <mergeCell ref="B167:C167"/>
    <mergeCell ref="B169:C169"/>
    <mergeCell ref="B170:C170"/>
    <mergeCell ref="D147:H147"/>
    <mergeCell ref="I147:L147"/>
    <mergeCell ref="D148:F148"/>
    <mergeCell ref="B149:C149"/>
    <mergeCell ref="J149:J151"/>
    <mergeCell ref="B151:C151"/>
    <mergeCell ref="D155:H155"/>
    <mergeCell ref="I155:L155"/>
    <mergeCell ref="D156:F156"/>
    <mergeCell ref="B132:C132"/>
    <mergeCell ref="J132:J134"/>
    <mergeCell ref="B134:C134"/>
    <mergeCell ref="D139:H139"/>
    <mergeCell ref="I139:L139"/>
    <mergeCell ref="D140:F140"/>
    <mergeCell ref="B141:C141"/>
    <mergeCell ref="J141:J143"/>
    <mergeCell ref="B143:C143"/>
    <mergeCell ref="D122:H122"/>
    <mergeCell ref="I122:L122"/>
    <mergeCell ref="D123:F123"/>
    <mergeCell ref="B124:C124"/>
    <mergeCell ref="J124:J126"/>
    <mergeCell ref="B126:C126"/>
    <mergeCell ref="D130:H130"/>
    <mergeCell ref="I130:L130"/>
    <mergeCell ref="D131:F131"/>
    <mergeCell ref="B107:C107"/>
    <mergeCell ref="J107:J109"/>
    <mergeCell ref="B109:C109"/>
    <mergeCell ref="D114:H114"/>
    <mergeCell ref="I114:L114"/>
    <mergeCell ref="D115:F115"/>
    <mergeCell ref="B116:C116"/>
    <mergeCell ref="J116:J118"/>
    <mergeCell ref="B118:C118"/>
    <mergeCell ref="D97:H97"/>
    <mergeCell ref="I97:L97"/>
    <mergeCell ref="D98:F98"/>
    <mergeCell ref="B99:C99"/>
    <mergeCell ref="J99:J101"/>
    <mergeCell ref="B101:C101"/>
    <mergeCell ref="D105:H105"/>
    <mergeCell ref="I105:L105"/>
    <mergeCell ref="D106:F106"/>
    <mergeCell ref="D12:F12"/>
    <mergeCell ref="B13:C13"/>
    <mergeCell ref="J13:J14"/>
    <mergeCell ref="K13:K14"/>
    <mergeCell ref="L13:L14"/>
    <mergeCell ref="D89:H89"/>
    <mergeCell ref="I89:L89"/>
    <mergeCell ref="D90:F90"/>
    <mergeCell ref="B91:C91"/>
    <mergeCell ref="J91:J93"/>
    <mergeCell ref="B93:C93"/>
    <mergeCell ref="D63:H63"/>
    <mergeCell ref="I63:L63"/>
    <mergeCell ref="D64:F64"/>
    <mergeCell ref="B65:C65"/>
    <mergeCell ref="J65:J66"/>
    <mergeCell ref="K65:K66"/>
    <mergeCell ref="L65:L66"/>
    <mergeCell ref="D75:H75"/>
    <mergeCell ref="I75:L75"/>
    <mergeCell ref="D76:F76"/>
    <mergeCell ref="B77:C77"/>
    <mergeCell ref="J77:J78"/>
    <mergeCell ref="K77:K78"/>
    <mergeCell ref="D4:H4"/>
    <mergeCell ref="I4:L4"/>
    <mergeCell ref="D5:F5"/>
    <mergeCell ref="B6:C6"/>
    <mergeCell ref="J6:J7"/>
    <mergeCell ref="K6:K7"/>
    <mergeCell ref="L6:L7"/>
    <mergeCell ref="D11:H11"/>
    <mergeCell ref="I11:L11"/>
    <mergeCell ref="B32:C32"/>
    <mergeCell ref="K32:K34"/>
    <mergeCell ref="B34:C34"/>
    <mergeCell ref="D22:H22"/>
    <mergeCell ref="I22:L22"/>
    <mergeCell ref="D23:F23"/>
    <mergeCell ref="B24:C24"/>
    <mergeCell ref="J24:J26"/>
    <mergeCell ref="B26:C26"/>
    <mergeCell ref="D31:G31"/>
    <mergeCell ref="D30:I30"/>
    <mergeCell ref="J30:M30"/>
    <mergeCell ref="D59:E59"/>
    <mergeCell ref="F59:G59"/>
    <mergeCell ref="D44:F44"/>
    <mergeCell ref="B45:C45"/>
    <mergeCell ref="J45:J47"/>
    <mergeCell ref="B47:C47"/>
    <mergeCell ref="D52:G52"/>
    <mergeCell ref="D51:I51"/>
    <mergeCell ref="J51:M51"/>
    <mergeCell ref="F57:G57"/>
    <mergeCell ref="F58:G58"/>
  </mergeCells>
  <phoneticPr fontId="1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2.G,J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2020-10-26T12:21:31Z</dcterms:created>
  <dcterms:modified xsi:type="dcterms:W3CDTF">2020-12-23T18:11:22Z</dcterms:modified>
</cp:coreProperties>
</file>