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CDB52133-6675-FC49-8226-BA1C91C1267D}" xr6:coauthVersionLast="46" xr6:coauthVersionMax="46" xr10:uidLastSave="{00000000-0000-0000-0000-000000000000}"/>
  <bookViews>
    <workbookView xWindow="1160" yWindow="920" windowWidth="27640" windowHeight="16080" xr2:uid="{E5BA870C-50E9-0E47-8035-C409695A63F8}"/>
  </bookViews>
  <sheets>
    <sheet name="Figur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H77" i="1"/>
  <c r="G86" i="1" s="1"/>
  <c r="G77" i="1"/>
  <c r="F86" i="1" s="1"/>
  <c r="L76" i="1"/>
  <c r="K76" i="1"/>
  <c r="J76" i="1"/>
  <c r="H76" i="1"/>
  <c r="G85" i="1" s="1"/>
  <c r="G76" i="1"/>
  <c r="F85" i="1" s="1"/>
  <c r="L75" i="1"/>
  <c r="K75" i="1"/>
  <c r="J75" i="1"/>
  <c r="H75" i="1"/>
  <c r="G84" i="1" s="1"/>
  <c r="G75" i="1"/>
  <c r="F84" i="1" s="1"/>
  <c r="L74" i="1"/>
  <c r="K74" i="1"/>
  <c r="J74" i="1"/>
  <c r="H74" i="1"/>
  <c r="G83" i="1" s="1"/>
  <c r="G74" i="1"/>
  <c r="F83" i="1" s="1"/>
  <c r="L70" i="1"/>
  <c r="K70" i="1"/>
  <c r="J70" i="1"/>
  <c r="H70" i="1"/>
  <c r="E86" i="1" s="1"/>
  <c r="G70" i="1"/>
  <c r="D86" i="1" s="1"/>
  <c r="L69" i="1"/>
  <c r="K69" i="1"/>
  <c r="J69" i="1"/>
  <c r="H69" i="1"/>
  <c r="E85" i="1" s="1"/>
  <c r="G69" i="1"/>
  <c r="D85" i="1" s="1"/>
  <c r="L68" i="1"/>
  <c r="K68" i="1"/>
  <c r="J68" i="1"/>
  <c r="H68" i="1"/>
  <c r="E84" i="1" s="1"/>
  <c r="G68" i="1"/>
  <c r="D84" i="1" s="1"/>
  <c r="L67" i="1"/>
  <c r="K67" i="1"/>
  <c r="J67" i="1"/>
  <c r="H67" i="1"/>
  <c r="E83" i="1" s="1"/>
  <c r="G67" i="1"/>
  <c r="D83" i="1" s="1"/>
  <c r="G7" i="1"/>
  <c r="H7" i="1"/>
  <c r="G8" i="1"/>
  <c r="H8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G95" i="1"/>
  <c r="H95" i="1"/>
  <c r="G96" i="1"/>
  <c r="H96" i="1"/>
  <c r="G104" i="1"/>
  <c r="H104" i="1"/>
  <c r="G105" i="1"/>
  <c r="H105" i="1"/>
  <c r="G111" i="1"/>
  <c r="H111" i="1"/>
  <c r="G112" i="1"/>
  <c r="H112" i="1"/>
  <c r="G118" i="1"/>
  <c r="H118" i="1"/>
  <c r="G119" i="1"/>
  <c r="H119" i="1"/>
  <c r="G128" i="1"/>
  <c r="H128" i="1"/>
  <c r="I128" i="1"/>
  <c r="J128" i="1"/>
  <c r="K128" i="1"/>
  <c r="G129" i="1"/>
  <c r="H129" i="1"/>
  <c r="I129" i="1"/>
  <c r="J129" i="1"/>
  <c r="K129" i="1"/>
  <c r="G130" i="1"/>
  <c r="H130" i="1"/>
  <c r="I130" i="1"/>
  <c r="J130" i="1"/>
  <c r="K130" i="1"/>
</calcChain>
</file>

<file path=xl/sharedStrings.xml><?xml version="1.0" encoding="utf-8"?>
<sst xmlns="http://schemas.openxmlformats.org/spreadsheetml/2006/main" count="260" uniqueCount="78">
  <si>
    <t xml:space="preserve">*** Non-parametrical statistical analysis is used only when most of the sample groups within one analysis are not normally distributed (e.g. 2 out or 3 samples). </t>
  </si>
  <si>
    <t>* Normality test: Shapiro-Wilk test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</si>
  <si>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Nestin-Cre (n=3)</t>
    </r>
    <r>
      <rPr>
        <sz val="11"/>
        <rFont val="Arial"/>
        <family val="2"/>
      </rPr>
      <t xml:space="preserve"> vs. Sox9</t>
    </r>
    <r>
      <rPr>
        <vertAlign val="superscript"/>
        <sz val="11"/>
        <rFont val="Arial"/>
        <family val="2"/>
      </rPr>
      <t xml:space="preserve">fl/fl </t>
    </r>
    <r>
      <rPr>
        <sz val="11"/>
        <rFont val="Arial"/>
        <family val="2"/>
      </rPr>
      <t>Wnt3a</t>
    </r>
    <r>
      <rPr>
        <vertAlign val="superscript"/>
        <sz val="11"/>
        <rFont val="Arial"/>
        <family val="2"/>
      </rPr>
      <t>iresCre</t>
    </r>
    <r>
      <rPr>
        <sz val="11"/>
        <rFont val="Arial"/>
        <family val="2"/>
      </rPr>
      <t xml:space="preserve"> (n=3)</t>
    </r>
  </si>
  <si>
    <t xml:space="preserve">Sox9fl/fl; Wnt3airesCre/+ (n=3)	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</si>
  <si>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i/>
        <sz val="11"/>
        <rFont val="Arial"/>
        <family val="2"/>
      </rPr>
      <t xml:space="preserve"> (n=3)</t>
    </r>
    <r>
      <rPr>
        <sz val="11"/>
        <rFont val="Arial"/>
        <family val="2"/>
      </rPr>
      <t xml:space="preserve"> vs. Sox9</t>
    </r>
    <r>
      <rPr>
        <vertAlign val="superscript"/>
        <sz val="11"/>
        <rFont val="Arial"/>
        <family val="2"/>
      </rPr>
      <t xml:space="preserve">fl/fl </t>
    </r>
    <r>
      <rPr>
        <sz val="11"/>
        <rFont val="Arial"/>
        <family val="2"/>
      </rPr>
      <t>Wnt3a</t>
    </r>
    <r>
      <rPr>
        <vertAlign val="superscript"/>
        <sz val="11"/>
        <rFont val="Arial"/>
        <family val="2"/>
      </rPr>
      <t>iresCre</t>
    </r>
    <r>
      <rPr>
        <sz val="11"/>
        <rFont val="Arial"/>
        <family val="2"/>
      </rPr>
      <t xml:space="preserve"> (n=3)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</si>
  <si>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</si>
  <si>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i/>
        <sz val="11"/>
        <rFont val="Arial"/>
        <family val="2"/>
      </rPr>
      <t xml:space="preserve"> (n=3)</t>
    </r>
    <r>
      <rPr>
        <sz val="11"/>
        <rFont val="Arial"/>
        <family val="2"/>
      </rPr>
      <t xml:space="preserve">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Nestin-Cre (n=3)</t>
    </r>
  </si>
  <si>
    <t>P value: 0.0742 F: 4.138</t>
  </si>
  <si>
    <r>
      <rPr>
        <i/>
        <sz val="11"/>
        <rFont val="Arial"/>
        <family val="2"/>
      </rPr>
      <t>Sox9fl/fl;Sox1Cre/+</t>
    </r>
    <r>
      <rPr>
        <i/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(n=3)</t>
    </r>
  </si>
  <si>
    <t>P value adj.</t>
  </si>
  <si>
    <t>Comparison (Student test)</t>
  </si>
  <si>
    <t>ANOVA</t>
  </si>
  <si>
    <t>Normality test*</t>
  </si>
  <si>
    <t xml:space="preserve">E18.5 and P2		</t>
  </si>
  <si>
    <t>SD</t>
  </si>
  <si>
    <t>Average</t>
  </si>
  <si>
    <t>E18.5</t>
  </si>
  <si>
    <t>Statistical analysis</t>
  </si>
  <si>
    <t>Angular transformation**</t>
  </si>
  <si>
    <t>%TBR2+ cells in 1/2 matrix / TBR2+ cells in 2ry matrix</t>
  </si>
  <si>
    <t>Analysis of 1/2 matrix size (TBR2+ cells)</t>
  </si>
  <si>
    <t>Fig. 7.G</t>
  </si>
  <si>
    <t>* this value is due to two samples being very similar, we have therefore assumed that data was distributed normally</t>
  </si>
  <si>
    <r>
      <rPr>
        <i/>
        <sz val="11"/>
        <color theme="1"/>
        <rFont val="Arial"/>
        <family val="2"/>
      </rPr>
      <t>Sox9fl/fl; Wnt3airesCre/+</t>
    </r>
    <r>
      <rPr>
        <sz val="11"/>
        <color theme="1"/>
        <rFont val="Arial"/>
        <family val="2"/>
      </rPr>
      <t xml:space="preserve"> (n=3)	</t>
    </r>
  </si>
  <si>
    <t>Sox9fl/+  (n=3) vs. Sox9fl/fl;Wnt3airesCre/+ (n=3)</t>
  </si>
  <si>
    <t>N/A</t>
  </si>
  <si>
    <r>
      <rPr>
        <i/>
        <sz val="11"/>
        <color theme="1"/>
        <rFont val="Arial"/>
        <family val="2"/>
      </rPr>
      <t>Sox9fl/+</t>
    </r>
    <r>
      <rPr>
        <sz val="11"/>
        <color theme="1"/>
        <rFont val="Arial"/>
        <family val="2"/>
      </rPr>
      <t xml:space="preserve"> (n=3)</t>
    </r>
  </si>
  <si>
    <t xml:space="preserve">P value </t>
  </si>
  <si>
    <t>TBR2+ cells - Matrix 3</t>
  </si>
  <si>
    <t>ANOVA ***</t>
  </si>
  <si>
    <t>TBR2+ cells - Matrix 2</t>
  </si>
  <si>
    <t>TBR2+ cells - Matrix 1</t>
  </si>
  <si>
    <t xml:space="preserve">Distribution of TBR2+ cells along primary, secondary and tertiary matrices at E18.5 </t>
  </si>
  <si>
    <t>Fig. 7.F</t>
  </si>
  <si>
    <t>TBR2+ cells</t>
  </si>
  <si>
    <t>Quantification of TBR2+ progenitors at E18.5</t>
  </si>
  <si>
    <t>Bin#10</t>
  </si>
  <si>
    <t>Bin#9</t>
  </si>
  <si>
    <t>Bin#8</t>
  </si>
  <si>
    <t>Bin#7</t>
  </si>
  <si>
    <t>Bin#6</t>
  </si>
  <si>
    <t>Bin#5</t>
  </si>
  <si>
    <t>Bin#4</t>
  </si>
  <si>
    <t>&gt;0.9999</t>
  </si>
  <si>
    <t>Bin#3</t>
  </si>
  <si>
    <t>Bin#2</t>
  </si>
  <si>
    <t>P value:         Interaction = 0.0095; Row Factor &lt;0.0001;        Column Factor = 0.6371</t>
  </si>
  <si>
    <t>Bin#1</t>
  </si>
  <si>
    <t>Two-way ANOVA</t>
  </si>
  <si>
    <t>Normality test *</t>
  </si>
  <si>
    <t>Angular transformation</t>
  </si>
  <si>
    <t>Angular trasformation of previous data (because it is a percentage) on which the statistical analysis is performed</t>
  </si>
  <si>
    <t>% of PROX1+ cells per bin</t>
  </si>
  <si>
    <t>Quantification of PROX1+ granule neurons distribution in the forming DG (Bins 1-10) at E18.5</t>
  </si>
  <si>
    <t>Fig. 7.C</t>
  </si>
  <si>
    <t>PROX1+ cells</t>
  </si>
  <si>
    <t>Quantification of PROX1+ granule neurons</t>
  </si>
  <si>
    <t>Fig. 7.B</t>
  </si>
  <si>
    <t>** For percentages, statistical analysis is performed on data processed with angular transformation</t>
  </si>
  <si>
    <t>Comparison (Tukey test)</t>
  </si>
  <si>
    <t>Analysis of PROX1+ granule neuron distribution between DG upper and lower blade</t>
  </si>
  <si>
    <t>Average Bin 1 to 5</t>
  </si>
  <si>
    <t>average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</si>
  <si>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</si>
  <si>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</si>
  <si>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Sox9fl/fl;Wnt3airesCre/+</t>
    </r>
    <r>
      <rPr>
        <sz val="11"/>
        <color theme="1"/>
        <rFont val="Arial"/>
        <family val="2"/>
      </rPr>
      <t xml:space="preserve"> (n=3)	</t>
    </r>
  </si>
  <si>
    <t>Average Bin 6 to 10</t>
  </si>
  <si>
    <t>Bin 1 to 5</t>
  </si>
  <si>
    <t>Bin 6 to 10</t>
  </si>
  <si>
    <t>Fig. 7.D</t>
  </si>
  <si>
    <r>
      <rPr>
        <i/>
        <sz val="11"/>
        <rFont val="Arial"/>
        <family val="2"/>
      </rPr>
      <t>Sox9fl/+</t>
    </r>
    <r>
      <rPr>
        <sz val="11"/>
        <rFont val="Arial"/>
        <family val="2"/>
      </rPr>
      <t xml:space="preserve">  (n=3) vs. </t>
    </r>
    <r>
      <rPr>
        <i/>
        <sz val="11"/>
        <rFont val="Arial"/>
        <family val="2"/>
      </rPr>
      <t>Sox9fl/fl;Wnt3airesCre/+</t>
    </r>
    <r>
      <rPr>
        <sz val="11"/>
        <rFont val="Arial"/>
        <family val="2"/>
      </rPr>
      <t xml:space="preserve"> (n=3)</t>
    </r>
  </si>
  <si>
    <t>(Bin 1 to 5 vs. Bin 6 to 10)</t>
  </si>
  <si>
    <t>&lt;0.0001</t>
  </si>
  <si>
    <t>2 way ANOVA</t>
  </si>
  <si>
    <t xml:space="preserve">adj. P value </t>
  </si>
  <si>
    <t>Comparison (Sidak test)</t>
  </si>
  <si>
    <r>
      <t xml:space="preserve">Interaction, P value: </t>
    </r>
    <r>
      <rPr>
        <b/>
        <sz val="11"/>
        <rFont val="Arial"/>
        <family val="2"/>
      </rPr>
      <t>0.0044</t>
    </r>
  </si>
  <si>
    <t>Fig. 7.J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</si>
</sst>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2" borderId="0" xfId="0" applyFont="1" applyFill="1"/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2" fontId="3" fillId="0" borderId="0" xfId="0" applyNumberFormat="1" applyFont="1"/>
    <xf numFmtId="165" fontId="11" fillId="0" borderId="0" xfId="0" applyNumberFormat="1" applyFont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vertical="center"/>
    </xf>
    <xf numFmtId="10" fontId="2" fillId="0" borderId="1" xfId="1" applyNumberFormat="1" applyFont="1" applyBorder="1"/>
    <xf numFmtId="10" fontId="3" fillId="0" borderId="1" xfId="1" applyNumberFormat="1" applyFont="1" applyBorder="1" applyAlignment="1">
      <alignment vertical="center"/>
    </xf>
    <xf numFmtId="10" fontId="3" fillId="0" borderId="1" xfId="1" applyNumberFormat="1" applyFont="1" applyBorder="1" applyAlignment="1">
      <alignment vertical="center" wrapText="1"/>
    </xf>
    <xf numFmtId="10" fontId="4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 wrapText="1"/>
    </xf>
    <xf numFmtId="10" fontId="4" fillId="0" borderId="0" xfId="1" applyNumberFormat="1" applyFont="1"/>
    <xf numFmtId="0" fontId="2" fillId="0" borderId="4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/>
    </xf>
    <xf numFmtId="0" fontId="4" fillId="0" borderId="1" xfId="0" applyFont="1" applyBorder="1"/>
    <xf numFmtId="10" fontId="2" fillId="0" borderId="1" xfId="0" applyNumberFormat="1" applyFont="1" applyBorder="1"/>
    <xf numFmtId="2" fontId="3" fillId="0" borderId="1" xfId="0" applyNumberFormat="1" applyFont="1" applyBorder="1" applyAlignment="1">
      <alignment horizontal="left" vertical="center"/>
    </xf>
    <xf numFmtId="10" fontId="4" fillId="0" borderId="1" xfId="0" applyNumberFormat="1" applyFon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/>
    <xf numFmtId="165" fontId="3" fillId="0" borderId="1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4" xfId="1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0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C770-AD82-9D49-986D-658F2EE5C9AF}">
  <dimension ref="A3:V150"/>
  <sheetViews>
    <sheetView tabSelected="1" topLeftCell="A63" zoomScale="90" zoomScaleNormal="90" workbookViewId="0">
      <selection activeCell="D83" sqref="D83:G83"/>
    </sheetView>
  </sheetViews>
  <sheetFormatPr baseColWidth="10" defaultRowHeight="14" x14ac:dyDescent="0.15"/>
  <cols>
    <col min="1" max="1" width="10.5" style="1" customWidth="1"/>
    <col min="2" max="2" width="13" style="1" customWidth="1"/>
    <col min="3" max="4" width="15" style="1" customWidth="1"/>
    <col min="5" max="6" width="10.5" style="1" customWidth="1"/>
    <col min="7" max="7" width="12" style="1" customWidth="1"/>
    <col min="8" max="8" width="12.33203125" style="1" customWidth="1"/>
    <col min="9" max="9" width="13.83203125" style="1" customWidth="1"/>
    <col min="10" max="10" width="15.5" style="1" bestFit="1" customWidth="1"/>
    <col min="11" max="11" width="12.83203125" style="1" customWidth="1"/>
    <col min="12" max="12" width="16.1640625" style="1" customWidth="1"/>
    <col min="13" max="13" width="15.1640625" style="1" customWidth="1"/>
    <col min="14" max="14" width="14.5" style="1" customWidth="1"/>
    <col min="15" max="15" width="15.33203125" style="1" customWidth="1"/>
    <col min="16" max="16" width="18.83203125" style="1" customWidth="1"/>
    <col min="17" max="17" width="12" style="1" bestFit="1" customWidth="1"/>
    <col min="18" max="16384" width="10.83203125" style="1"/>
  </cols>
  <sheetData>
    <row r="3" spans="1:19" x14ac:dyDescent="0.15">
      <c r="B3" s="17" t="s">
        <v>57</v>
      </c>
      <c r="C3" s="1" t="s">
        <v>56</v>
      </c>
    </row>
    <row r="5" spans="1:19" x14ac:dyDescent="0.15">
      <c r="D5" s="68" t="s">
        <v>55</v>
      </c>
      <c r="E5" s="68"/>
      <c r="F5" s="68"/>
      <c r="G5" s="68"/>
      <c r="H5" s="68"/>
      <c r="I5" s="68" t="s">
        <v>17</v>
      </c>
      <c r="J5" s="68"/>
      <c r="K5" s="68"/>
      <c r="L5" s="68"/>
      <c r="M5" s="68"/>
      <c r="N5" s="68"/>
    </row>
    <row r="6" spans="1:19" x14ac:dyDescent="0.15">
      <c r="D6" s="68" t="s">
        <v>16</v>
      </c>
      <c r="E6" s="68"/>
      <c r="F6" s="68"/>
      <c r="G6" s="8" t="s">
        <v>15</v>
      </c>
      <c r="H6" s="8" t="s">
        <v>14</v>
      </c>
      <c r="I6" s="12" t="s">
        <v>49</v>
      </c>
      <c r="J6" s="12" t="s">
        <v>11</v>
      </c>
      <c r="K6" s="72" t="s">
        <v>10</v>
      </c>
      <c r="L6" s="73"/>
      <c r="M6" s="74"/>
      <c r="N6" s="12" t="s">
        <v>27</v>
      </c>
      <c r="O6" s="4"/>
      <c r="P6" s="4"/>
      <c r="Q6" s="4"/>
      <c r="R6" s="4"/>
      <c r="S6" s="4"/>
    </row>
    <row r="7" spans="1:19" ht="15" customHeight="1" x14ac:dyDescent="0.15">
      <c r="B7" s="75" t="s">
        <v>26</v>
      </c>
      <c r="C7" s="75"/>
      <c r="D7" s="12">
        <v>2044</v>
      </c>
      <c r="E7" s="12">
        <v>2407</v>
      </c>
      <c r="F7" s="12">
        <v>2740</v>
      </c>
      <c r="G7" s="12">
        <f>AVERAGE(D7:F7)</f>
        <v>2397</v>
      </c>
      <c r="H7" s="12">
        <f>STDEV(D7:F7)</f>
        <v>348.10774194206022</v>
      </c>
      <c r="I7" s="32">
        <v>0.95250000000000001</v>
      </c>
      <c r="J7" s="76" t="s">
        <v>25</v>
      </c>
      <c r="K7" s="77" t="s">
        <v>70</v>
      </c>
      <c r="L7" s="78"/>
      <c r="M7" s="79"/>
      <c r="N7" s="83">
        <v>6.1400000000000003E-2</v>
      </c>
      <c r="O7" s="4"/>
      <c r="P7" s="4"/>
      <c r="Q7" s="4"/>
      <c r="R7" s="4"/>
      <c r="S7" s="4"/>
    </row>
    <row r="8" spans="1:19" x14ac:dyDescent="0.15">
      <c r="B8" s="22" t="s">
        <v>23</v>
      </c>
      <c r="C8" s="22"/>
      <c r="D8" s="12">
        <v>1772</v>
      </c>
      <c r="E8" s="12">
        <v>1926</v>
      </c>
      <c r="F8" s="12">
        <v>1896</v>
      </c>
      <c r="G8" s="12">
        <f>AVERAGE(D8:F8)</f>
        <v>1864.6666666666667</v>
      </c>
      <c r="H8" s="12">
        <f>STDEV(D8:F8)</f>
        <v>81.641492718674215</v>
      </c>
      <c r="I8" s="32">
        <v>0.35289999999999999</v>
      </c>
      <c r="J8" s="76"/>
      <c r="K8" s="80"/>
      <c r="L8" s="81"/>
      <c r="M8" s="82"/>
      <c r="N8" s="84"/>
      <c r="O8" s="4"/>
      <c r="P8" s="4"/>
      <c r="Q8" s="4"/>
      <c r="R8" s="4"/>
      <c r="S8" s="4"/>
    </row>
    <row r="9" spans="1:19" x14ac:dyDescent="0.15">
      <c r="I9" s="4"/>
      <c r="J9" s="4"/>
      <c r="N9" s="4"/>
    </row>
    <row r="10" spans="1:19" x14ac:dyDescent="0.15">
      <c r="I10" s="4"/>
      <c r="J10" s="4"/>
      <c r="N10" s="4"/>
    </row>
    <row r="11" spans="1:19" x14ac:dyDescent="0.15">
      <c r="E11" s="4"/>
      <c r="I11" s="29"/>
      <c r="J11" s="29"/>
      <c r="K11" s="29"/>
      <c r="L11" s="29"/>
      <c r="M11" s="29"/>
      <c r="N11" s="28"/>
      <c r="O11" s="28"/>
    </row>
    <row r="12" spans="1:19" x14ac:dyDescent="0.15">
      <c r="B12" s="17" t="s">
        <v>54</v>
      </c>
      <c r="C12" s="1" t="s">
        <v>53</v>
      </c>
      <c r="E12" s="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x14ac:dyDescent="0.15"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15">
      <c r="D14" s="99" t="s">
        <v>52</v>
      </c>
      <c r="E14" s="99"/>
      <c r="F14" s="99"/>
      <c r="G14" s="99"/>
      <c r="H14" s="9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x14ac:dyDescent="0.15">
      <c r="D15" s="100" t="s">
        <v>16</v>
      </c>
      <c r="E15" s="100"/>
      <c r="F15" s="100"/>
      <c r="G15" s="12" t="s">
        <v>15</v>
      </c>
      <c r="H15" s="12" t="s">
        <v>14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5" customHeight="1" x14ac:dyDescent="0.15">
      <c r="A16" s="33" t="s">
        <v>47</v>
      </c>
      <c r="B16" s="75" t="s">
        <v>26</v>
      </c>
      <c r="C16" s="75"/>
      <c r="D16" s="36">
        <v>1.7000000000000001E-2</v>
      </c>
      <c r="E16" s="36">
        <v>3.7999999999999999E-2</v>
      </c>
      <c r="F16" s="36">
        <v>3.9E-2</v>
      </c>
      <c r="G16" s="13">
        <f t="shared" ref="G16:G35" si="0">AVERAGE(D16:F16)</f>
        <v>3.1333333333333331E-2</v>
      </c>
      <c r="H16" s="13">
        <f t="shared" ref="H16:H35" si="1">STDEV(D16:F16)</f>
        <v>1.242309676905615E-2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2" x14ac:dyDescent="0.15">
      <c r="A17" s="33"/>
      <c r="B17" s="22" t="s">
        <v>23</v>
      </c>
      <c r="C17" s="22"/>
      <c r="D17" s="38">
        <v>3.6000000000000004E-2</v>
      </c>
      <c r="E17" s="37">
        <v>4.4999999999999998E-2</v>
      </c>
      <c r="F17" s="37">
        <v>0.05</v>
      </c>
      <c r="G17" s="13">
        <f t="shared" si="0"/>
        <v>4.3666666666666666E-2</v>
      </c>
      <c r="H17" s="13">
        <f t="shared" si="1"/>
        <v>7.0945988845975798E-3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22" ht="15" customHeight="1" x14ac:dyDescent="0.15">
      <c r="A18" s="33" t="s">
        <v>45</v>
      </c>
      <c r="B18" s="75" t="s">
        <v>26</v>
      </c>
      <c r="C18" s="75"/>
      <c r="D18" s="39">
        <v>0.125</v>
      </c>
      <c r="E18" s="39">
        <v>0.15</v>
      </c>
      <c r="F18" s="36">
        <v>0.13200000000000001</v>
      </c>
      <c r="G18" s="13">
        <f t="shared" si="0"/>
        <v>0.13566666666666669</v>
      </c>
      <c r="H18" s="13">
        <f t="shared" si="1"/>
        <v>1.28970280814354E-2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4"/>
      <c r="U18" s="4"/>
      <c r="V18" s="4"/>
    </row>
    <row r="19" spans="1:22" x14ac:dyDescent="0.15">
      <c r="A19" s="33"/>
      <c r="B19" s="22" t="s">
        <v>23</v>
      </c>
      <c r="C19" s="22"/>
      <c r="D19" s="38">
        <v>0.159</v>
      </c>
      <c r="E19" s="37">
        <v>0.13400000000000001</v>
      </c>
      <c r="F19" s="37">
        <v>0.191</v>
      </c>
      <c r="G19" s="13">
        <f t="shared" si="0"/>
        <v>0.16133333333333336</v>
      </c>
      <c r="H19" s="13">
        <f t="shared" si="1"/>
        <v>2.8571547618799521E-2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"/>
      <c r="U19" s="4"/>
      <c r="V19" s="4"/>
    </row>
    <row r="20" spans="1:22" ht="15" customHeight="1" x14ac:dyDescent="0.15">
      <c r="A20" s="33" t="s">
        <v>44</v>
      </c>
      <c r="B20" s="75" t="s">
        <v>26</v>
      </c>
      <c r="C20" s="75"/>
      <c r="D20" s="36">
        <v>0.158</v>
      </c>
      <c r="E20" s="39">
        <v>0.13600000000000001</v>
      </c>
      <c r="F20" s="36">
        <v>0.12300000000000001</v>
      </c>
      <c r="G20" s="13">
        <f t="shared" si="0"/>
        <v>0.13900000000000001</v>
      </c>
      <c r="H20" s="13">
        <f t="shared" si="1"/>
        <v>1.7691806012953958E-2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4"/>
      <c r="U20" s="4"/>
      <c r="V20" s="4"/>
    </row>
    <row r="21" spans="1:22" x14ac:dyDescent="0.15">
      <c r="A21" s="33"/>
      <c r="B21" s="22" t="s">
        <v>23</v>
      </c>
      <c r="C21" s="22"/>
      <c r="D21" s="38">
        <v>0.13900000000000001</v>
      </c>
      <c r="E21" s="37">
        <v>0.13400000000000001</v>
      </c>
      <c r="F21" s="37">
        <v>0.15</v>
      </c>
      <c r="G21" s="13">
        <f t="shared" si="0"/>
        <v>0.14100000000000001</v>
      </c>
      <c r="H21" s="13">
        <f t="shared" si="1"/>
        <v>8.1853527718724426E-3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22" ht="15" customHeight="1" x14ac:dyDescent="0.15">
      <c r="A22" s="33" t="s">
        <v>42</v>
      </c>
      <c r="B22" s="75" t="s">
        <v>26</v>
      </c>
      <c r="C22" s="75"/>
      <c r="D22" s="39">
        <v>0.14000000000000001</v>
      </c>
      <c r="E22" s="36">
        <v>0.13100000000000001</v>
      </c>
      <c r="F22" s="36">
        <v>0.114</v>
      </c>
      <c r="G22" s="13">
        <f t="shared" si="0"/>
        <v>0.12833333333333333</v>
      </c>
      <c r="H22" s="13">
        <f t="shared" si="1"/>
        <v>1.3203534880225578E-2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22" x14ac:dyDescent="0.15">
      <c r="A23" s="33"/>
      <c r="B23" s="22" t="s">
        <v>23</v>
      </c>
      <c r="C23" s="22"/>
      <c r="D23" s="38">
        <v>0.106</v>
      </c>
      <c r="E23" s="37">
        <v>9.8000000000000004E-2</v>
      </c>
      <c r="F23" s="37">
        <v>0.107</v>
      </c>
      <c r="G23" s="13">
        <f t="shared" si="0"/>
        <v>0.10366666666666667</v>
      </c>
      <c r="H23" s="13">
        <f t="shared" si="1"/>
        <v>4.932882862316244E-3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22" ht="15" customHeight="1" x14ac:dyDescent="0.15">
      <c r="A24" s="33" t="s">
        <v>41</v>
      </c>
      <c r="B24" s="75" t="s">
        <v>26</v>
      </c>
      <c r="C24" s="75"/>
      <c r="D24" s="36">
        <v>9.8000000000000004E-2</v>
      </c>
      <c r="E24" s="39">
        <v>0.11199999999999999</v>
      </c>
      <c r="F24" s="36">
        <v>0.107</v>
      </c>
      <c r="G24" s="13">
        <f t="shared" si="0"/>
        <v>0.10566666666666667</v>
      </c>
      <c r="H24" s="13">
        <f t="shared" si="1"/>
        <v>7.0945988845975798E-3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22" x14ac:dyDescent="0.15">
      <c r="A25" s="33"/>
      <c r="B25" s="22" t="s">
        <v>23</v>
      </c>
      <c r="C25" s="22"/>
      <c r="D25" s="38">
        <v>0.10300000000000001</v>
      </c>
      <c r="E25" s="37">
        <v>0.10400000000000001</v>
      </c>
      <c r="F25" s="37">
        <v>8.199999999999999E-2</v>
      </c>
      <c r="G25" s="13">
        <f t="shared" si="0"/>
        <v>9.633333333333334E-2</v>
      </c>
      <c r="H25" s="13">
        <f t="shared" si="1"/>
        <v>1.2423096769056055E-2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22" ht="15" customHeight="1" x14ac:dyDescent="0.15">
      <c r="A26" s="33" t="s">
        <v>40</v>
      </c>
      <c r="B26" s="75" t="s">
        <v>26</v>
      </c>
      <c r="C26" s="75"/>
      <c r="D26" s="36">
        <v>9.4E-2</v>
      </c>
      <c r="E26" s="39">
        <v>0.11</v>
      </c>
      <c r="F26" s="36">
        <v>0.1</v>
      </c>
      <c r="G26" s="13">
        <f t="shared" si="0"/>
        <v>0.10133333333333334</v>
      </c>
      <c r="H26" s="13">
        <f t="shared" si="1"/>
        <v>8.0829037686547603E-3</v>
      </c>
      <c r="I26" s="34"/>
      <c r="J26" s="3"/>
      <c r="K26" s="35"/>
      <c r="L26" s="35"/>
      <c r="M26" s="35"/>
      <c r="N26" s="34"/>
      <c r="O26" s="4"/>
    </row>
    <row r="27" spans="1:22" x14ac:dyDescent="0.15">
      <c r="A27" s="33"/>
      <c r="B27" s="22" t="s">
        <v>23</v>
      </c>
      <c r="C27" s="22"/>
      <c r="D27" s="38">
        <v>9.0999999999999998E-2</v>
      </c>
      <c r="E27" s="37">
        <v>9.3000000000000013E-2</v>
      </c>
      <c r="F27" s="37">
        <v>7.9000000000000001E-2</v>
      </c>
      <c r="G27" s="13">
        <f t="shared" si="0"/>
        <v>8.7666666666666671E-2</v>
      </c>
      <c r="H27" s="13">
        <f t="shared" si="1"/>
        <v>7.5718777944003687E-3</v>
      </c>
      <c r="I27" s="34"/>
      <c r="M27" s="35"/>
      <c r="N27" s="34"/>
    </row>
    <row r="28" spans="1:22" ht="15" customHeight="1" x14ac:dyDescent="0.15">
      <c r="A28" s="33" t="s">
        <v>39</v>
      </c>
      <c r="B28" s="75" t="s">
        <v>26</v>
      </c>
      <c r="C28" s="75"/>
      <c r="D28" s="39">
        <v>0.11199999999999999</v>
      </c>
      <c r="E28" s="36">
        <v>0.121</v>
      </c>
      <c r="F28" s="36">
        <v>0.105</v>
      </c>
      <c r="G28" s="13">
        <f t="shared" si="0"/>
        <v>0.11266666666666665</v>
      </c>
      <c r="H28" s="13">
        <f t="shared" si="1"/>
        <v>8.0208062770106437E-3</v>
      </c>
      <c r="I28" s="34"/>
      <c r="M28" s="35"/>
      <c r="N28" s="34"/>
    </row>
    <row r="29" spans="1:22" x14ac:dyDescent="0.15">
      <c r="A29" s="33"/>
      <c r="B29" s="22" t="s">
        <v>23</v>
      </c>
      <c r="C29" s="22"/>
      <c r="D29" s="38">
        <v>0.10300000000000001</v>
      </c>
      <c r="E29" s="37">
        <v>0.105</v>
      </c>
      <c r="F29" s="37">
        <v>8.3000000000000004E-2</v>
      </c>
      <c r="G29" s="13">
        <f t="shared" si="0"/>
        <v>9.7000000000000017E-2</v>
      </c>
      <c r="H29" s="13">
        <f t="shared" si="1"/>
        <v>1.216552506059632E-2</v>
      </c>
      <c r="I29" s="34"/>
      <c r="M29" s="35"/>
      <c r="N29" s="34"/>
      <c r="O29" s="4"/>
    </row>
    <row r="30" spans="1:22" ht="15" customHeight="1" x14ac:dyDescent="0.15">
      <c r="A30" s="33" t="s">
        <v>38</v>
      </c>
      <c r="B30" s="75" t="s">
        <v>26</v>
      </c>
      <c r="C30" s="75"/>
      <c r="D30" s="36">
        <v>0.13699999999999998</v>
      </c>
      <c r="E30" s="36">
        <v>0.126</v>
      </c>
      <c r="F30" s="36">
        <v>0.13100000000000001</v>
      </c>
      <c r="G30" s="13">
        <f t="shared" si="0"/>
        <v>0.13133333333333333</v>
      </c>
      <c r="H30" s="13">
        <f t="shared" si="1"/>
        <v>5.5075705472860921E-3</v>
      </c>
      <c r="I30" s="34"/>
      <c r="M30" s="35"/>
      <c r="N30" s="30"/>
    </row>
    <row r="31" spans="1:22" x14ac:dyDescent="0.15">
      <c r="A31" s="33"/>
      <c r="B31" s="22" t="s">
        <v>23</v>
      </c>
      <c r="C31" s="22"/>
      <c r="D31" s="38">
        <v>0.113</v>
      </c>
      <c r="E31" s="37">
        <v>0.121</v>
      </c>
      <c r="F31" s="37">
        <v>0.11199999999999999</v>
      </c>
      <c r="G31" s="13">
        <f t="shared" si="0"/>
        <v>0.11533333333333333</v>
      </c>
      <c r="H31" s="13">
        <f t="shared" si="1"/>
        <v>4.9328828623162483E-3</v>
      </c>
      <c r="I31" s="34"/>
      <c r="M31" s="35"/>
      <c r="N31" s="34"/>
    </row>
    <row r="32" spans="1:22" ht="15" customHeight="1" x14ac:dyDescent="0.15">
      <c r="A32" s="33" t="s">
        <v>37</v>
      </c>
      <c r="B32" s="75" t="s">
        <v>26</v>
      </c>
      <c r="C32" s="75"/>
      <c r="D32" s="39">
        <v>9.3000000000000013E-2</v>
      </c>
      <c r="E32" s="36">
        <v>5.7999999999999996E-2</v>
      </c>
      <c r="F32" s="36">
        <v>0.11199999999999999</v>
      </c>
      <c r="G32" s="13">
        <f t="shared" si="0"/>
        <v>8.7666666666666671E-2</v>
      </c>
      <c r="H32" s="13">
        <f t="shared" si="1"/>
        <v>2.739221300540232E-2</v>
      </c>
      <c r="I32" s="34"/>
      <c r="M32" s="35"/>
      <c r="N32" s="34"/>
    </row>
    <row r="33" spans="1:22" x14ac:dyDescent="0.15">
      <c r="A33" s="33"/>
      <c r="B33" s="22" t="s">
        <v>23</v>
      </c>
      <c r="C33" s="22"/>
      <c r="D33" s="38">
        <v>0.10800000000000001</v>
      </c>
      <c r="E33" s="37">
        <v>0.1147</v>
      </c>
      <c r="F33" s="37">
        <v>0.1148</v>
      </c>
      <c r="G33" s="13">
        <f t="shared" si="0"/>
        <v>0.1125</v>
      </c>
      <c r="H33" s="13">
        <f t="shared" si="1"/>
        <v>3.897435053981007E-3</v>
      </c>
      <c r="I33" s="34"/>
      <c r="M33" s="35"/>
      <c r="N33" s="34"/>
    </row>
    <row r="34" spans="1:22" ht="15" customHeight="1" x14ac:dyDescent="0.15">
      <c r="A34" s="33" t="s">
        <v>36</v>
      </c>
      <c r="B34" s="75" t="s">
        <v>26</v>
      </c>
      <c r="C34" s="75"/>
      <c r="D34" s="36">
        <v>2.5000000000000001E-2</v>
      </c>
      <c r="E34" s="36">
        <v>1.9E-2</v>
      </c>
      <c r="F34" s="36">
        <v>3.7999999999999999E-2</v>
      </c>
      <c r="G34" s="13">
        <f t="shared" si="0"/>
        <v>2.7333333333333331E-2</v>
      </c>
      <c r="H34" s="13">
        <f t="shared" si="1"/>
        <v>9.7125348562223258E-3</v>
      </c>
      <c r="I34" s="34"/>
      <c r="M34" s="35"/>
      <c r="N34" s="34"/>
    </row>
    <row r="35" spans="1:22" x14ac:dyDescent="0.15">
      <c r="A35" s="33"/>
      <c r="B35" s="22" t="s">
        <v>23</v>
      </c>
      <c r="C35" s="22"/>
      <c r="D35" s="36">
        <v>0.04</v>
      </c>
      <c r="E35" s="36">
        <v>5.2000000000000005E-2</v>
      </c>
      <c r="F35" s="36">
        <v>3.1E-2</v>
      </c>
      <c r="G35" s="13">
        <f t="shared" si="0"/>
        <v>4.1000000000000002E-2</v>
      </c>
      <c r="H35" s="13">
        <f t="shared" si="1"/>
        <v>1.0535653752852758E-2</v>
      </c>
      <c r="I35" s="34"/>
      <c r="M35" s="35"/>
      <c r="N35" s="34"/>
    </row>
    <row r="36" spans="1:22" x14ac:dyDescent="0.15">
      <c r="G36" s="4"/>
      <c r="H36" s="4"/>
      <c r="I36" s="4"/>
    </row>
    <row r="38" spans="1:22" x14ac:dyDescent="0.15">
      <c r="B38" s="1" t="s">
        <v>51</v>
      </c>
    </row>
    <row r="39" spans="1:22" x14ac:dyDescent="0.15">
      <c r="O39" s="4"/>
    </row>
    <row r="40" spans="1:22" x14ac:dyDescent="0.15">
      <c r="D40" s="65" t="s">
        <v>50</v>
      </c>
      <c r="E40" s="66"/>
      <c r="F40" s="66"/>
      <c r="G40" s="66"/>
      <c r="H40" s="67"/>
      <c r="I40" s="68" t="s">
        <v>17</v>
      </c>
      <c r="J40" s="68"/>
      <c r="K40" s="68"/>
      <c r="L40" s="68"/>
      <c r="M40" s="68"/>
      <c r="N40" s="68"/>
    </row>
    <row r="41" spans="1:22" x14ac:dyDescent="0.15">
      <c r="D41" s="69" t="s">
        <v>16</v>
      </c>
      <c r="E41" s="70"/>
      <c r="F41" s="71"/>
      <c r="G41" s="12" t="s">
        <v>15</v>
      </c>
      <c r="H41" s="12" t="s">
        <v>14</v>
      </c>
      <c r="I41" s="12" t="s">
        <v>49</v>
      </c>
      <c r="J41" s="12" t="s">
        <v>48</v>
      </c>
      <c r="K41" s="72" t="s">
        <v>10</v>
      </c>
      <c r="L41" s="73"/>
      <c r="M41" s="74"/>
      <c r="N41" s="12" t="s">
        <v>9</v>
      </c>
      <c r="O41" s="4"/>
      <c r="P41" s="4"/>
    </row>
    <row r="42" spans="1:22" ht="15" customHeight="1" x14ac:dyDescent="0.15">
      <c r="A42" s="33" t="s">
        <v>47</v>
      </c>
      <c r="B42" s="75" t="s">
        <v>26</v>
      </c>
      <c r="C42" s="75"/>
      <c r="D42" s="12">
        <f t="shared" ref="D42:F61" si="2">DEGREES(ASIN(SQRT(D16)))</f>
        <v>7.4917855430855393</v>
      </c>
      <c r="E42" s="12">
        <f t="shared" si="2"/>
        <v>11.240978308679498</v>
      </c>
      <c r="F42" s="12">
        <f t="shared" si="2"/>
        <v>11.389878945339275</v>
      </c>
      <c r="G42" s="12" t="s">
        <v>25</v>
      </c>
      <c r="H42" s="12" t="s">
        <v>25</v>
      </c>
      <c r="I42" s="32">
        <v>6.4799999999999996E-2</v>
      </c>
      <c r="J42" s="98" t="s">
        <v>46</v>
      </c>
      <c r="K42" s="93" t="s">
        <v>24</v>
      </c>
      <c r="L42" s="93"/>
      <c r="M42" s="93"/>
      <c r="N42" s="94">
        <v>0.52829999999999999</v>
      </c>
      <c r="P42" s="4"/>
    </row>
    <row r="43" spans="1:22" x14ac:dyDescent="0.15">
      <c r="A43" s="33"/>
      <c r="B43" s="22" t="s">
        <v>23</v>
      </c>
      <c r="C43" s="22"/>
      <c r="D43" s="12">
        <f t="shared" si="2"/>
        <v>10.937416358180943</v>
      </c>
      <c r="E43" s="12">
        <f t="shared" si="2"/>
        <v>12.247324235709842</v>
      </c>
      <c r="F43" s="12">
        <f t="shared" si="2"/>
        <v>12.920966381583565</v>
      </c>
      <c r="G43" s="12" t="s">
        <v>25</v>
      </c>
      <c r="H43" s="12" t="s">
        <v>25</v>
      </c>
      <c r="I43" s="32">
        <v>0.64759999999999995</v>
      </c>
      <c r="J43" s="98"/>
      <c r="K43" s="93"/>
      <c r="L43" s="93"/>
      <c r="M43" s="93"/>
      <c r="N43" s="94"/>
      <c r="P43" s="4"/>
    </row>
    <row r="44" spans="1:22" ht="15" customHeight="1" x14ac:dyDescent="0.15">
      <c r="A44" s="33" t="s">
        <v>45</v>
      </c>
      <c r="B44" s="75" t="s">
        <v>26</v>
      </c>
      <c r="C44" s="75"/>
      <c r="D44" s="12">
        <f t="shared" si="2"/>
        <v>20.704811054635432</v>
      </c>
      <c r="E44" s="12">
        <f t="shared" si="2"/>
        <v>22.786497999597149</v>
      </c>
      <c r="F44" s="12">
        <f t="shared" si="2"/>
        <v>21.304108764898253</v>
      </c>
      <c r="G44" s="12" t="s">
        <v>25</v>
      </c>
      <c r="H44" s="12" t="s">
        <v>25</v>
      </c>
      <c r="I44" s="32">
        <v>0.53959999999999997</v>
      </c>
      <c r="J44" s="98"/>
      <c r="K44" s="93" t="s">
        <v>24</v>
      </c>
      <c r="L44" s="93"/>
      <c r="M44" s="93"/>
      <c r="N44" s="94">
        <v>0.50509999999999999</v>
      </c>
      <c r="O44" s="4"/>
      <c r="P44" s="4"/>
      <c r="Q44" s="4"/>
      <c r="R44" s="4"/>
      <c r="S44" s="4"/>
      <c r="T44" s="4"/>
      <c r="U44" s="4"/>
      <c r="V44" s="4"/>
    </row>
    <row r="45" spans="1:22" x14ac:dyDescent="0.15">
      <c r="A45" s="33"/>
      <c r="B45" s="22" t="s">
        <v>23</v>
      </c>
      <c r="C45" s="22"/>
      <c r="D45" s="12">
        <f t="shared" si="2"/>
        <v>23.499935761864926</v>
      </c>
      <c r="E45" s="12">
        <f t="shared" si="2"/>
        <v>21.472837903972344</v>
      </c>
      <c r="F45" s="12">
        <f t="shared" si="2"/>
        <v>25.914884738560108</v>
      </c>
      <c r="G45" s="12" t="s">
        <v>25</v>
      </c>
      <c r="H45" s="12" t="s">
        <v>25</v>
      </c>
      <c r="I45" s="32">
        <v>0.90569999999999995</v>
      </c>
      <c r="J45" s="98"/>
      <c r="K45" s="93"/>
      <c r="L45" s="93"/>
      <c r="M45" s="93"/>
      <c r="N45" s="94"/>
      <c r="O45" s="4"/>
      <c r="P45" s="4"/>
      <c r="Q45" s="4"/>
      <c r="R45" s="4"/>
      <c r="S45" s="4"/>
      <c r="T45" s="4"/>
      <c r="U45" s="4"/>
      <c r="V45" s="4"/>
    </row>
    <row r="46" spans="1:22" ht="15" customHeight="1" x14ac:dyDescent="0.15">
      <c r="A46" s="33" t="s">
        <v>44</v>
      </c>
      <c r="B46" s="75" t="s">
        <v>26</v>
      </c>
      <c r="C46" s="75"/>
      <c r="D46" s="12">
        <f t="shared" si="2"/>
        <v>23.421493260333037</v>
      </c>
      <c r="E46" s="12">
        <f t="shared" si="2"/>
        <v>21.640506001208557</v>
      </c>
      <c r="F46" s="12">
        <f t="shared" si="2"/>
        <v>20.530965734135027</v>
      </c>
      <c r="G46" s="12" t="s">
        <v>25</v>
      </c>
      <c r="H46" s="12" t="s">
        <v>25</v>
      </c>
      <c r="I46" s="32">
        <v>0.74590000000000001</v>
      </c>
      <c r="J46" s="98"/>
      <c r="K46" s="93" t="s">
        <v>24</v>
      </c>
      <c r="L46" s="93"/>
      <c r="M46" s="93"/>
      <c r="N46" s="94" t="s">
        <v>43</v>
      </c>
      <c r="O46" s="4"/>
      <c r="P46" s="4"/>
      <c r="Q46" s="4"/>
      <c r="R46" s="4"/>
      <c r="S46" s="4"/>
      <c r="T46" s="4"/>
      <c r="U46" s="4"/>
      <c r="V46" s="4"/>
    </row>
    <row r="47" spans="1:22" x14ac:dyDescent="0.15">
      <c r="A47" s="33"/>
      <c r="B47" s="22" t="s">
        <v>23</v>
      </c>
      <c r="C47" s="22"/>
      <c r="D47" s="12">
        <f t="shared" si="2"/>
        <v>21.890074018596849</v>
      </c>
      <c r="E47" s="12">
        <f t="shared" si="2"/>
        <v>21.472837903972344</v>
      </c>
      <c r="F47" s="12">
        <f t="shared" si="2"/>
        <v>22.786497999597149</v>
      </c>
      <c r="G47" s="12" t="s">
        <v>25</v>
      </c>
      <c r="H47" s="12" t="s">
        <v>25</v>
      </c>
      <c r="I47" s="32">
        <v>0.6048</v>
      </c>
      <c r="J47" s="98"/>
      <c r="K47" s="93"/>
      <c r="L47" s="93"/>
      <c r="M47" s="93"/>
      <c r="N47" s="94"/>
      <c r="P47" s="4"/>
    </row>
    <row r="48" spans="1:22" ht="15" customHeight="1" x14ac:dyDescent="0.15">
      <c r="A48" s="33" t="s">
        <v>42</v>
      </c>
      <c r="B48" s="75" t="s">
        <v>26</v>
      </c>
      <c r="C48" s="75"/>
      <c r="D48" s="12">
        <f t="shared" si="2"/>
        <v>21.972759781154423</v>
      </c>
      <c r="E48" s="12">
        <f t="shared" si="2"/>
        <v>21.219338103318059</v>
      </c>
      <c r="F48" s="12">
        <f t="shared" si="2"/>
        <v>19.733085811011932</v>
      </c>
      <c r="G48" s="12" t="s">
        <v>25</v>
      </c>
      <c r="H48" s="12" t="s">
        <v>25</v>
      </c>
      <c r="I48" s="32">
        <v>0.6401</v>
      </c>
      <c r="J48" s="98"/>
      <c r="K48" s="93" t="s">
        <v>24</v>
      </c>
      <c r="L48" s="93"/>
      <c r="M48" s="93"/>
      <c r="N48" s="94">
        <v>0.39500000000000002</v>
      </c>
      <c r="P48" s="4"/>
    </row>
    <row r="49" spans="1:16" x14ac:dyDescent="0.15">
      <c r="A49" s="33"/>
      <c r="B49" s="22" t="s">
        <v>23</v>
      </c>
      <c r="C49" s="22"/>
      <c r="D49" s="12">
        <f t="shared" si="2"/>
        <v>19.000500380011815</v>
      </c>
      <c r="E49" s="12">
        <f t="shared" si="2"/>
        <v>18.243104991287225</v>
      </c>
      <c r="F49" s="12">
        <f t="shared" si="2"/>
        <v>19.093369573273726</v>
      </c>
      <c r="G49" s="12" t="s">
        <v>25</v>
      </c>
      <c r="H49" s="12" t="s">
        <v>25</v>
      </c>
      <c r="I49" s="32">
        <v>0.18429999999999999</v>
      </c>
      <c r="J49" s="98"/>
      <c r="K49" s="93"/>
      <c r="L49" s="93"/>
      <c r="M49" s="93"/>
      <c r="N49" s="94"/>
      <c r="P49" s="4"/>
    </row>
    <row r="50" spans="1:16" ht="15" customHeight="1" x14ac:dyDescent="0.15">
      <c r="A50" s="33" t="s">
        <v>41</v>
      </c>
      <c r="B50" s="75" t="s">
        <v>26</v>
      </c>
      <c r="C50" s="75"/>
      <c r="D50" s="12">
        <f t="shared" si="2"/>
        <v>18.243104991287225</v>
      </c>
      <c r="E50" s="12">
        <f t="shared" si="2"/>
        <v>19.552107904457142</v>
      </c>
      <c r="F50" s="12">
        <f t="shared" si="2"/>
        <v>19.093369573273726</v>
      </c>
      <c r="G50" s="12" t="s">
        <v>25</v>
      </c>
      <c r="H50" s="12" t="s">
        <v>25</v>
      </c>
      <c r="I50" s="32">
        <v>0.67490000000000006</v>
      </c>
      <c r="J50" s="98"/>
      <c r="K50" s="93" t="s">
        <v>24</v>
      </c>
      <c r="L50" s="93"/>
      <c r="M50" s="93"/>
      <c r="N50" s="94">
        <v>0.99480000000000002</v>
      </c>
      <c r="O50" s="4"/>
      <c r="P50" s="4"/>
    </row>
    <row r="51" spans="1:16" x14ac:dyDescent="0.15">
      <c r="A51" s="33"/>
      <c r="B51" s="22" t="s">
        <v>23</v>
      </c>
      <c r="C51" s="22"/>
      <c r="D51" s="12">
        <f t="shared" si="2"/>
        <v>18.719547544650627</v>
      </c>
      <c r="E51" s="12">
        <f t="shared" si="2"/>
        <v>18.813595314416865</v>
      </c>
      <c r="F51" s="12">
        <f t="shared" si="2"/>
        <v>16.639945472341136</v>
      </c>
      <c r="G51" s="12" t="s">
        <v>25</v>
      </c>
      <c r="H51" s="12" t="s">
        <v>25</v>
      </c>
      <c r="I51" s="32">
        <v>7.0000000000000007E-2</v>
      </c>
      <c r="J51" s="98"/>
      <c r="K51" s="93"/>
      <c r="L51" s="93"/>
      <c r="M51" s="93"/>
      <c r="N51" s="94"/>
      <c r="P51" s="4"/>
    </row>
    <row r="52" spans="1:16" ht="15" customHeight="1" x14ac:dyDescent="0.15">
      <c r="A52" s="33" t="s">
        <v>40</v>
      </c>
      <c r="B52" s="75" t="s">
        <v>26</v>
      </c>
      <c r="C52" s="75"/>
      <c r="D52" s="12">
        <f t="shared" si="2"/>
        <v>17.854100191846641</v>
      </c>
      <c r="E52" s="12">
        <f t="shared" si="2"/>
        <v>19.36971229892783</v>
      </c>
      <c r="F52" s="12">
        <f t="shared" si="2"/>
        <v>18.434948822922014</v>
      </c>
      <c r="G52" s="12" t="s">
        <v>25</v>
      </c>
      <c r="H52" s="12" t="s">
        <v>25</v>
      </c>
      <c r="I52" s="32">
        <v>0.74050000000000005</v>
      </c>
      <c r="J52" s="98"/>
      <c r="K52" s="93" t="s">
        <v>24</v>
      </c>
      <c r="L52" s="93"/>
      <c r="M52" s="93"/>
      <c r="N52" s="94">
        <v>0.92069999999999996</v>
      </c>
      <c r="O52" s="4"/>
    </row>
    <row r="53" spans="1:16" x14ac:dyDescent="0.15">
      <c r="A53" s="33"/>
      <c r="B53" s="22" t="s">
        <v>23</v>
      </c>
      <c r="C53" s="22"/>
      <c r="D53" s="12">
        <f t="shared" si="2"/>
        <v>17.557457834705584</v>
      </c>
      <c r="E53" s="12">
        <f t="shared" si="2"/>
        <v>17.75569808675079</v>
      </c>
      <c r="F53" s="12">
        <f t="shared" si="2"/>
        <v>16.324039395575141</v>
      </c>
      <c r="G53" s="12" t="s">
        <v>25</v>
      </c>
      <c r="H53" s="12" t="s">
        <v>25</v>
      </c>
      <c r="I53" s="32">
        <v>0.2455</v>
      </c>
      <c r="J53" s="98"/>
      <c r="K53" s="93"/>
      <c r="L53" s="93"/>
      <c r="M53" s="93"/>
      <c r="N53" s="94"/>
    </row>
    <row r="54" spans="1:16" ht="15" customHeight="1" x14ac:dyDescent="0.15">
      <c r="A54" s="33" t="s">
        <v>39</v>
      </c>
      <c r="B54" s="75" t="s">
        <v>26</v>
      </c>
      <c r="C54" s="75"/>
      <c r="D54" s="12">
        <f t="shared" si="2"/>
        <v>19.552107904457142</v>
      </c>
      <c r="E54" s="12">
        <f t="shared" si="2"/>
        <v>20.355900931264369</v>
      </c>
      <c r="F54" s="12">
        <f t="shared" si="2"/>
        <v>18.907244253007072</v>
      </c>
      <c r="G54" s="12" t="s">
        <v>25</v>
      </c>
      <c r="H54" s="12" t="s">
        <v>25</v>
      </c>
      <c r="I54" s="32">
        <v>0.87090000000000001</v>
      </c>
      <c r="J54" s="98"/>
      <c r="K54" s="93" t="s">
        <v>24</v>
      </c>
      <c r="L54" s="93"/>
      <c r="M54" s="93"/>
      <c r="N54" s="94">
        <v>0.85919999999999996</v>
      </c>
    </row>
    <row r="55" spans="1:16" x14ac:dyDescent="0.15">
      <c r="A55" s="33"/>
      <c r="B55" s="22" t="s">
        <v>23</v>
      </c>
      <c r="C55" s="22"/>
      <c r="D55" s="12">
        <f t="shared" si="2"/>
        <v>18.719547544650627</v>
      </c>
      <c r="E55" s="12">
        <f t="shared" si="2"/>
        <v>18.907244253007072</v>
      </c>
      <c r="F55" s="12">
        <f t="shared" si="2"/>
        <v>16.744072750585762</v>
      </c>
      <c r="G55" s="12" t="s">
        <v>25</v>
      </c>
      <c r="H55" s="12" t="s">
        <v>25</v>
      </c>
      <c r="I55" s="32">
        <v>0.15110000000000001</v>
      </c>
      <c r="J55" s="98"/>
      <c r="K55" s="93"/>
      <c r="L55" s="93"/>
      <c r="M55" s="93"/>
      <c r="N55" s="94"/>
      <c r="O55" s="4"/>
    </row>
    <row r="56" spans="1:16" ht="15" customHeight="1" x14ac:dyDescent="0.15">
      <c r="A56" s="33" t="s">
        <v>38</v>
      </c>
      <c r="B56" s="75" t="s">
        <v>26</v>
      </c>
      <c r="C56" s="75"/>
      <c r="D56" s="12">
        <f t="shared" si="2"/>
        <v>21.723950134847684</v>
      </c>
      <c r="E56" s="12">
        <f t="shared" si="2"/>
        <v>20.79128627231648</v>
      </c>
      <c r="F56" s="12">
        <f t="shared" si="2"/>
        <v>21.219338103318059</v>
      </c>
      <c r="G56" s="12" t="s">
        <v>25</v>
      </c>
      <c r="H56" s="12" t="s">
        <v>25</v>
      </c>
      <c r="I56" s="32">
        <v>0.91710000000000003</v>
      </c>
      <c r="J56" s="98"/>
      <c r="K56" s="93" t="s">
        <v>24</v>
      </c>
      <c r="L56" s="93"/>
      <c r="M56" s="93"/>
      <c r="N56" s="94">
        <v>0.89939999999999998</v>
      </c>
    </row>
    <row r="57" spans="1:16" x14ac:dyDescent="0.15">
      <c r="A57" s="33"/>
      <c r="B57" s="22" t="s">
        <v>23</v>
      </c>
      <c r="C57" s="22"/>
      <c r="D57" s="12">
        <f t="shared" si="2"/>
        <v>19.642771553289286</v>
      </c>
      <c r="E57" s="12">
        <f t="shared" si="2"/>
        <v>20.355900931264369</v>
      </c>
      <c r="F57" s="12">
        <f t="shared" si="2"/>
        <v>19.552107904457142</v>
      </c>
      <c r="G57" s="12" t="s">
        <v>25</v>
      </c>
      <c r="H57" s="12" t="s">
        <v>25</v>
      </c>
      <c r="I57" s="32">
        <v>0.19389999999999999</v>
      </c>
      <c r="J57" s="98"/>
      <c r="K57" s="93"/>
      <c r="L57" s="93"/>
      <c r="M57" s="93"/>
      <c r="N57" s="94"/>
    </row>
    <row r="58" spans="1:16" ht="15" customHeight="1" x14ac:dyDescent="0.15">
      <c r="A58" s="33" t="s">
        <v>37</v>
      </c>
      <c r="B58" s="75" t="s">
        <v>26</v>
      </c>
      <c r="C58" s="75"/>
      <c r="D58" s="12">
        <f t="shared" si="2"/>
        <v>17.75569808675079</v>
      </c>
      <c r="E58" s="12">
        <f t="shared" si="2"/>
        <v>13.935644465934084</v>
      </c>
      <c r="F58" s="12">
        <f t="shared" si="2"/>
        <v>19.552107904457142</v>
      </c>
      <c r="G58" s="12" t="s">
        <v>25</v>
      </c>
      <c r="H58" s="12" t="s">
        <v>25</v>
      </c>
      <c r="I58" s="32">
        <v>0.60670000000000002</v>
      </c>
      <c r="J58" s="98"/>
      <c r="K58" s="93" t="s">
        <v>24</v>
      </c>
      <c r="L58" s="93"/>
      <c r="M58" s="93"/>
      <c r="N58" s="94">
        <v>0.22070000000000001</v>
      </c>
    </row>
    <row r="59" spans="1:16" x14ac:dyDescent="0.15">
      <c r="A59" s="33"/>
      <c r="B59" s="22" t="s">
        <v>23</v>
      </c>
      <c r="C59" s="22"/>
      <c r="D59" s="12">
        <f t="shared" si="2"/>
        <v>19.185857573528505</v>
      </c>
      <c r="E59" s="12">
        <f t="shared" si="2"/>
        <v>19.796100529740279</v>
      </c>
      <c r="F59" s="12">
        <f t="shared" si="2"/>
        <v>19.805088949204382</v>
      </c>
      <c r="G59" s="12" t="s">
        <v>25</v>
      </c>
      <c r="H59" s="12" t="s">
        <v>25</v>
      </c>
      <c r="I59" s="31">
        <v>2.69E-2</v>
      </c>
      <c r="J59" s="98"/>
      <c r="K59" s="93"/>
      <c r="L59" s="93"/>
      <c r="M59" s="93"/>
      <c r="N59" s="94"/>
    </row>
    <row r="60" spans="1:16" ht="15" customHeight="1" x14ac:dyDescent="0.15">
      <c r="A60" s="33" t="s">
        <v>36</v>
      </c>
      <c r="B60" s="75" t="s">
        <v>26</v>
      </c>
      <c r="C60" s="75"/>
      <c r="D60" s="12">
        <f t="shared" si="2"/>
        <v>9.0974361693833874</v>
      </c>
      <c r="E60" s="12">
        <f t="shared" si="2"/>
        <v>7.9229037748754108</v>
      </c>
      <c r="F60" s="12">
        <f t="shared" si="2"/>
        <v>11.240978308679498</v>
      </c>
      <c r="G60" s="12" t="s">
        <v>25</v>
      </c>
      <c r="H60" s="12" t="s">
        <v>25</v>
      </c>
      <c r="I60" s="32">
        <v>0.68410000000000004</v>
      </c>
      <c r="J60" s="98"/>
      <c r="K60" s="93" t="s">
        <v>24</v>
      </c>
      <c r="L60" s="93"/>
      <c r="M60" s="93"/>
      <c r="N60" s="94">
        <v>0.39290000000000003</v>
      </c>
    </row>
    <row r="61" spans="1:16" x14ac:dyDescent="0.15">
      <c r="A61" s="33"/>
      <c r="B61" s="22" t="s">
        <v>23</v>
      </c>
      <c r="C61" s="22"/>
      <c r="D61" s="12">
        <f t="shared" si="2"/>
        <v>11.53695903281549</v>
      </c>
      <c r="E61" s="12">
        <f t="shared" si="2"/>
        <v>13.181416539512538</v>
      </c>
      <c r="F61" s="12">
        <f t="shared" si="2"/>
        <v>10.140824906475084</v>
      </c>
      <c r="G61" s="12" t="s">
        <v>25</v>
      </c>
      <c r="H61" s="12" t="s">
        <v>25</v>
      </c>
      <c r="I61" s="32">
        <v>0.91300000000000003</v>
      </c>
      <c r="J61" s="98"/>
      <c r="K61" s="93"/>
      <c r="L61" s="93"/>
      <c r="M61" s="93"/>
      <c r="N61" s="94"/>
    </row>
    <row r="62" spans="1:16" x14ac:dyDescent="0.15">
      <c r="A62" s="33"/>
      <c r="B62" s="43"/>
      <c r="C62" s="43"/>
      <c r="D62" s="44"/>
      <c r="E62" s="44"/>
      <c r="F62" s="44"/>
      <c r="G62" s="44"/>
      <c r="H62" s="44"/>
      <c r="I62" s="45"/>
      <c r="J62" s="46"/>
      <c r="K62" s="47"/>
      <c r="L62" s="47"/>
      <c r="M62" s="47"/>
      <c r="N62" s="48"/>
    </row>
    <row r="63" spans="1:16" x14ac:dyDescent="0.15">
      <c r="A63" s="33"/>
      <c r="B63" s="43"/>
      <c r="C63" s="43"/>
      <c r="D63" s="44"/>
      <c r="E63" s="44"/>
      <c r="F63" s="44"/>
      <c r="G63" s="44"/>
      <c r="H63" s="44"/>
      <c r="I63" s="45"/>
      <c r="J63" s="46"/>
      <c r="K63" s="47"/>
      <c r="L63" s="47"/>
      <c r="M63" s="47"/>
      <c r="N63" s="48"/>
    </row>
    <row r="64" spans="1:16" customFormat="1" ht="16" x14ac:dyDescent="0.2">
      <c r="B64" s="17" t="s">
        <v>69</v>
      </c>
      <c r="C64" t="s">
        <v>60</v>
      </c>
    </row>
    <row r="65" spans="2:19" customFormat="1" ht="16" x14ac:dyDescent="0.2">
      <c r="B65" s="49"/>
      <c r="C65" s="49"/>
      <c r="D65" s="1"/>
      <c r="E65" s="1"/>
      <c r="F65" s="1"/>
      <c r="G65" s="1"/>
      <c r="H65" s="1"/>
      <c r="I65" s="1"/>
      <c r="J65" s="1"/>
      <c r="K65" s="1"/>
      <c r="L65" s="1"/>
    </row>
    <row r="66" spans="2:19" customFormat="1" ht="16" x14ac:dyDescent="0.2">
      <c r="B66" s="49"/>
      <c r="C66" s="49"/>
      <c r="D66" s="95" t="s">
        <v>61</v>
      </c>
      <c r="E66" s="96"/>
      <c r="F66" s="97"/>
      <c r="G66" s="13" t="s">
        <v>62</v>
      </c>
      <c r="H66" s="13" t="s">
        <v>14</v>
      </c>
      <c r="I66" s="41" t="s">
        <v>49</v>
      </c>
      <c r="J66" s="95" t="s">
        <v>50</v>
      </c>
      <c r="K66" s="96"/>
      <c r="L66" s="97"/>
      <c r="M66" s="1"/>
    </row>
    <row r="67" spans="2:19" customFormat="1" ht="16" x14ac:dyDescent="0.2">
      <c r="B67" s="75" t="s">
        <v>63</v>
      </c>
      <c r="C67" s="104"/>
      <c r="D67" s="13">
        <v>0.53800000000000003</v>
      </c>
      <c r="E67" s="13">
        <v>0.56699999999999995</v>
      </c>
      <c r="F67" s="13">
        <v>0.51500000000000001</v>
      </c>
      <c r="G67" s="13">
        <f>AVERAGE(D67:F67)</f>
        <v>0.54</v>
      </c>
      <c r="H67" s="13">
        <f>STDEV(D67:F67)</f>
        <v>2.6057628441590732E-2</v>
      </c>
      <c r="I67" s="64">
        <v>0.87070000000000003</v>
      </c>
      <c r="J67" s="41">
        <f t="shared" ref="J67:L70" si="3">DEGREES(ASIN(SQRT(D67)))</f>
        <v>47.179341044118985</v>
      </c>
      <c r="K67" s="41">
        <f t="shared" si="3"/>
        <v>48.850399359935558</v>
      </c>
      <c r="L67" s="41">
        <f t="shared" si="3"/>
        <v>45.859565660438911</v>
      </c>
      <c r="M67" s="1"/>
    </row>
    <row r="68" spans="2:19" customFormat="1" ht="16" x14ac:dyDescent="0.2">
      <c r="B68" s="40" t="s">
        <v>64</v>
      </c>
      <c r="C68" s="50"/>
      <c r="D68" s="13">
        <v>0.61399999999999999</v>
      </c>
      <c r="E68" s="13">
        <v>0.64600000000000002</v>
      </c>
      <c r="F68" s="13">
        <v>0.64599999999999991</v>
      </c>
      <c r="G68" s="13">
        <f>AVERAGE(D68:F68)</f>
        <v>0.63533333333333331</v>
      </c>
      <c r="H68" s="13">
        <f>STDEV(D68:F68)</f>
        <v>1.8475208614068008E-2</v>
      </c>
      <c r="I68" s="64">
        <v>0.75</v>
      </c>
      <c r="J68" s="41">
        <f t="shared" si="3"/>
        <v>51.589675963969484</v>
      </c>
      <c r="K68" s="41">
        <f t="shared" si="3"/>
        <v>53.488865554112927</v>
      </c>
      <c r="L68" s="41">
        <f t="shared" si="3"/>
        <v>53.488865554112927</v>
      </c>
      <c r="M68" s="1"/>
    </row>
    <row r="69" spans="2:19" customFormat="1" ht="16" x14ac:dyDescent="0.2">
      <c r="B69" s="42" t="s">
        <v>5</v>
      </c>
      <c r="C69" s="51"/>
      <c r="D69" s="13">
        <v>0.57999999999999996</v>
      </c>
      <c r="E69" s="13">
        <v>0.68399999999999994</v>
      </c>
      <c r="F69" s="13">
        <v>0.53899999999999992</v>
      </c>
      <c r="G69" s="13">
        <f>AVERAGE(D69:F69)</f>
        <v>0.60099999999999987</v>
      </c>
      <c r="H69" s="13">
        <f>STDEV(D69:F69)</f>
        <v>7.4746237363495491E-2</v>
      </c>
      <c r="I69" s="64">
        <v>0.51759999999999995</v>
      </c>
      <c r="J69" s="41">
        <f t="shared" si="3"/>
        <v>49.60344811067295</v>
      </c>
      <c r="K69" s="41">
        <f t="shared" si="3"/>
        <v>55.796162435785099</v>
      </c>
      <c r="L69" s="41">
        <f t="shared" si="3"/>
        <v>47.236807445824262</v>
      </c>
      <c r="M69" s="1"/>
    </row>
    <row r="70" spans="2:19" customFormat="1" ht="16" x14ac:dyDescent="0.2">
      <c r="B70" s="104" t="s">
        <v>65</v>
      </c>
      <c r="C70" s="105"/>
      <c r="D70" s="13">
        <v>0.54300000000000004</v>
      </c>
      <c r="E70" s="13">
        <v>0.51500000000000001</v>
      </c>
      <c r="F70" s="13">
        <v>0.57999999999999996</v>
      </c>
      <c r="G70" s="13">
        <f>AVERAGE(D70:F70)</f>
        <v>0.54599999999999993</v>
      </c>
      <c r="H70" s="13">
        <f>STDEV(D70:F70)</f>
        <v>3.2603680773802185E-2</v>
      </c>
      <c r="I70" s="64">
        <v>0.84440000000000004</v>
      </c>
      <c r="J70" s="41">
        <f t="shared" si="3"/>
        <v>47.466765615035555</v>
      </c>
      <c r="K70" s="41">
        <f t="shared" si="3"/>
        <v>45.859565660438911</v>
      </c>
      <c r="L70" s="41">
        <f t="shared" si="3"/>
        <v>49.60344811067295</v>
      </c>
      <c r="M70" s="1"/>
    </row>
    <row r="71" spans="2:19" customFormat="1" ht="16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R71" s="61"/>
      <c r="S71" s="62"/>
    </row>
    <row r="72" spans="2:19" customFormat="1" ht="16" x14ac:dyDescent="0.2">
      <c r="B72" s="49"/>
      <c r="C72" s="49"/>
      <c r="D72" s="49"/>
      <c r="E72" s="1"/>
      <c r="F72" s="4"/>
      <c r="G72" s="4"/>
      <c r="H72" s="4"/>
      <c r="I72" s="1"/>
      <c r="J72" s="1"/>
      <c r="K72" s="1"/>
      <c r="L72" s="1"/>
      <c r="M72" s="68" t="s">
        <v>17</v>
      </c>
      <c r="N72" s="68"/>
      <c r="O72" s="68"/>
      <c r="P72" s="68"/>
      <c r="Q72" s="68"/>
      <c r="R72" s="63"/>
      <c r="S72" s="63"/>
    </row>
    <row r="73" spans="2:19" customFormat="1" ht="16" x14ac:dyDescent="0.2">
      <c r="B73" s="49"/>
      <c r="C73" s="49"/>
      <c r="D73" s="95" t="s">
        <v>66</v>
      </c>
      <c r="E73" s="96"/>
      <c r="F73" s="97"/>
      <c r="G73" s="13" t="s">
        <v>62</v>
      </c>
      <c r="H73" s="13" t="s">
        <v>14</v>
      </c>
      <c r="I73" s="41" t="s">
        <v>49</v>
      </c>
      <c r="J73" s="95" t="s">
        <v>50</v>
      </c>
      <c r="K73" s="96"/>
      <c r="L73" s="97"/>
      <c r="M73" s="41" t="s">
        <v>73</v>
      </c>
      <c r="N73" s="68" t="s">
        <v>75</v>
      </c>
      <c r="O73" s="68"/>
      <c r="P73" s="68"/>
      <c r="Q73" s="41" t="s">
        <v>74</v>
      </c>
      <c r="R73" s="62"/>
      <c r="S73" s="62"/>
    </row>
    <row r="74" spans="2:19" customFormat="1" ht="18" customHeight="1" x14ac:dyDescent="0.2">
      <c r="B74" s="75" t="s">
        <v>63</v>
      </c>
      <c r="C74" s="104"/>
      <c r="D74" s="13">
        <v>0.46100000000000002</v>
      </c>
      <c r="E74" s="13">
        <v>0.434</v>
      </c>
      <c r="F74" s="13">
        <v>0.48599999999999999</v>
      </c>
      <c r="G74" s="13">
        <f>AVERAGE(D74:F74)</f>
        <v>0.46033333333333332</v>
      </c>
      <c r="H74" s="13">
        <f>STDEV(D74:F74)</f>
        <v>2.6006409466386032E-2</v>
      </c>
      <c r="I74" s="64">
        <v>0.95530000000000004</v>
      </c>
      <c r="J74" s="52">
        <f t="shared" ref="J74:L77" si="4">DEGREES(ASIN(SQRT(D74)))</f>
        <v>42.763192554175738</v>
      </c>
      <c r="K74" s="52">
        <f t="shared" si="4"/>
        <v>41.207410006057458</v>
      </c>
      <c r="L74" s="52">
        <f t="shared" si="4"/>
        <v>44.197754236742206</v>
      </c>
      <c r="M74" s="87" t="s">
        <v>76</v>
      </c>
      <c r="N74" s="77" t="s">
        <v>71</v>
      </c>
      <c r="O74" s="78"/>
      <c r="P74" s="79"/>
      <c r="Q74" s="14">
        <v>0.16589999999999999</v>
      </c>
      <c r="R74" s="62"/>
      <c r="S74" s="62"/>
    </row>
    <row r="75" spans="2:19" customFormat="1" ht="16" x14ac:dyDescent="0.2">
      <c r="B75" s="40" t="s">
        <v>64</v>
      </c>
      <c r="C75" s="50"/>
      <c r="D75" s="13">
        <v>0.38400000000000001</v>
      </c>
      <c r="E75" s="13">
        <v>0.35500000000000004</v>
      </c>
      <c r="F75" s="13">
        <v>0.35400000000000004</v>
      </c>
      <c r="G75" s="13">
        <f>AVERAGE(D75:F75)</f>
        <v>0.3643333333333334</v>
      </c>
      <c r="H75" s="13">
        <f>STDEV(D75:F75)</f>
        <v>1.7039170558842728E-2</v>
      </c>
      <c r="I75" s="64">
        <v>0.7752</v>
      </c>
      <c r="J75" s="52">
        <f t="shared" si="4"/>
        <v>38.292575621884723</v>
      </c>
      <c r="K75" s="52">
        <f t="shared" si="4"/>
        <v>36.571021988751433</v>
      </c>
      <c r="L75" s="52">
        <f t="shared" si="4"/>
        <v>36.511134445887087</v>
      </c>
      <c r="M75" s="88"/>
      <c r="N75" s="101"/>
      <c r="O75" s="102"/>
      <c r="P75" s="103"/>
      <c r="Q75" s="58" t="s">
        <v>72</v>
      </c>
      <c r="R75" s="1"/>
      <c r="S75" s="1"/>
    </row>
    <row r="76" spans="2:19" customFormat="1" ht="16" x14ac:dyDescent="0.2">
      <c r="B76" s="42" t="s">
        <v>5</v>
      </c>
      <c r="C76" s="51"/>
      <c r="D76" s="13">
        <v>0.42000000000000004</v>
      </c>
      <c r="E76" s="13">
        <v>0.31600000000000006</v>
      </c>
      <c r="F76" s="13">
        <v>0.45999999999999996</v>
      </c>
      <c r="G76" s="13">
        <f>AVERAGE(D76:F76)</f>
        <v>0.39866666666666672</v>
      </c>
      <c r="H76" s="13">
        <f>STDEV(D76:F76)</f>
        <v>7.4332585945420138E-2</v>
      </c>
      <c r="I76" s="64">
        <v>0.50749999999999995</v>
      </c>
      <c r="J76" s="52">
        <f t="shared" si="4"/>
        <v>40.39655188932705</v>
      </c>
      <c r="K76" s="52">
        <f t="shared" si="4"/>
        <v>34.203837564214901</v>
      </c>
      <c r="L76" s="52">
        <f t="shared" si="4"/>
        <v>42.705717132107083</v>
      </c>
      <c r="M76" s="88"/>
      <c r="N76" s="101"/>
      <c r="O76" s="102"/>
      <c r="P76" s="103"/>
      <c r="Q76" s="59">
        <v>2.0000000000000001E-4</v>
      </c>
      <c r="R76" s="1"/>
      <c r="S76" s="1"/>
    </row>
    <row r="77" spans="2:19" customFormat="1" ht="16" x14ac:dyDescent="0.2">
      <c r="B77" s="104" t="s">
        <v>65</v>
      </c>
      <c r="C77" s="105"/>
      <c r="D77" s="13">
        <v>0.45500000000000002</v>
      </c>
      <c r="E77" s="13">
        <v>0.48569999999999997</v>
      </c>
      <c r="F77" s="13">
        <v>0.41980000000000006</v>
      </c>
      <c r="G77" s="13">
        <f>AVERAGE(D77:F77)</f>
        <v>0.45350000000000001</v>
      </c>
      <c r="H77" s="13">
        <f>STDEV(D77:F77)</f>
        <v>3.2975597037809591E-2</v>
      </c>
      <c r="I77" s="64">
        <v>0.92130000000000001</v>
      </c>
      <c r="J77" s="52">
        <f t="shared" si="4"/>
        <v>42.418196454576822</v>
      </c>
      <c r="K77" s="52">
        <f t="shared" si="4"/>
        <v>44.180558615349753</v>
      </c>
      <c r="L77" s="52">
        <f t="shared" si="4"/>
        <v>40.384942796988994</v>
      </c>
      <c r="M77" s="89"/>
      <c r="N77" s="80"/>
      <c r="O77" s="81"/>
      <c r="P77" s="82"/>
      <c r="Q77" s="60">
        <v>8.5199999999999998E-2</v>
      </c>
    </row>
    <row r="78" spans="2:19" customFormat="1" ht="16" x14ac:dyDescent="0.2">
      <c r="B78" s="49"/>
      <c r="C78" s="49"/>
      <c r="D78" s="4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customFormat="1" ht="16" x14ac:dyDescent="0.2">
      <c r="B79" s="49"/>
      <c r="C79" s="49"/>
      <c r="D79" s="4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customFormat="1" ht="16" x14ac:dyDescent="0.2">
      <c r="B80" s="49"/>
      <c r="C80" s="49"/>
      <c r="D80" s="4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customFormat="1" ht="16" x14ac:dyDescent="0.2">
      <c r="B81" s="39"/>
      <c r="C81" s="39"/>
      <c r="D81" s="106" t="s">
        <v>67</v>
      </c>
      <c r="E81" s="106"/>
      <c r="F81" s="68" t="s">
        <v>68</v>
      </c>
      <c r="G81" s="6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customFormat="1" ht="16" x14ac:dyDescent="0.2">
      <c r="B82" s="39"/>
      <c r="C82" s="39"/>
      <c r="D82" s="53" t="s">
        <v>62</v>
      </c>
      <c r="E82" s="53" t="s">
        <v>14</v>
      </c>
      <c r="F82" s="53" t="s">
        <v>62</v>
      </c>
      <c r="G82" s="53" t="s">
        <v>14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customFormat="1" ht="16" x14ac:dyDescent="0.2">
      <c r="B83" s="75" t="s">
        <v>63</v>
      </c>
      <c r="C83" s="75"/>
      <c r="D83" s="39">
        <f t="shared" ref="D83:E86" si="5">G67</f>
        <v>0.54</v>
      </c>
      <c r="E83" s="54">
        <f t="shared" si="5"/>
        <v>2.6057628441590732E-2</v>
      </c>
      <c r="F83" s="54">
        <f t="shared" ref="F83:G86" si="6">G74</f>
        <v>0.46033333333333332</v>
      </c>
      <c r="G83" s="54">
        <f t="shared" si="6"/>
        <v>2.6006409466386032E-2</v>
      </c>
      <c r="H83" s="1"/>
      <c r="I83" s="1"/>
      <c r="J83" s="57"/>
      <c r="K83" s="57"/>
      <c r="L83" s="1"/>
      <c r="M83" s="1"/>
      <c r="N83" s="1"/>
      <c r="O83" s="1"/>
      <c r="P83" s="1"/>
      <c r="Q83" s="1"/>
      <c r="R83" s="1"/>
      <c r="S83" s="1"/>
    </row>
    <row r="84" spans="1:19" customFormat="1" ht="16" x14ac:dyDescent="0.2">
      <c r="B84" s="40" t="s">
        <v>64</v>
      </c>
      <c r="C84" s="40"/>
      <c r="D84" s="39">
        <f t="shared" si="5"/>
        <v>0.63533333333333331</v>
      </c>
      <c r="E84" s="54">
        <f t="shared" si="5"/>
        <v>1.8475208614068008E-2</v>
      </c>
      <c r="F84" s="54">
        <f t="shared" si="6"/>
        <v>0.3643333333333334</v>
      </c>
      <c r="G84" s="54">
        <f t="shared" si="6"/>
        <v>1.7039170558842728E-2</v>
      </c>
      <c r="H84" s="1"/>
      <c r="I84" s="1"/>
      <c r="J84" s="57"/>
      <c r="K84" s="57"/>
      <c r="L84" s="1"/>
      <c r="M84" s="1"/>
      <c r="N84" s="1"/>
      <c r="O84" s="1"/>
      <c r="P84" s="1"/>
      <c r="Q84" s="1"/>
      <c r="R84" s="1"/>
      <c r="S84" s="1"/>
    </row>
    <row r="85" spans="1:19" customFormat="1" ht="16" x14ac:dyDescent="0.2">
      <c r="B85" s="55" t="s">
        <v>5</v>
      </c>
      <c r="C85" s="55"/>
      <c r="D85" s="39">
        <f t="shared" si="5"/>
        <v>0.60099999999999987</v>
      </c>
      <c r="E85" s="54">
        <f t="shared" si="5"/>
        <v>7.4746237363495491E-2</v>
      </c>
      <c r="F85" s="54">
        <f t="shared" si="6"/>
        <v>0.39866666666666672</v>
      </c>
      <c r="G85" s="54">
        <f t="shared" si="6"/>
        <v>7.4332585945420138E-2</v>
      </c>
      <c r="H85" s="1"/>
      <c r="I85" s="1"/>
      <c r="J85" s="57"/>
      <c r="K85" s="57"/>
      <c r="L85" s="1"/>
      <c r="M85" s="1"/>
      <c r="N85" s="1"/>
      <c r="O85" s="1"/>
      <c r="P85" s="1"/>
      <c r="Q85" s="1"/>
      <c r="R85" s="1"/>
    </row>
    <row r="86" spans="1:19" customFormat="1" ht="16" x14ac:dyDescent="0.2">
      <c r="B86" s="104" t="s">
        <v>65</v>
      </c>
      <c r="C86" s="105"/>
      <c r="D86" s="39">
        <f t="shared" si="5"/>
        <v>0.54599999999999993</v>
      </c>
      <c r="E86" s="54">
        <f t="shared" si="5"/>
        <v>3.2603680773802185E-2</v>
      </c>
      <c r="F86" s="56">
        <f t="shared" si="6"/>
        <v>0.45350000000000001</v>
      </c>
      <c r="G86" s="54">
        <f t="shared" si="6"/>
        <v>3.2975597037809591E-2</v>
      </c>
      <c r="H86" s="1"/>
      <c r="I86" s="1"/>
      <c r="J86" s="57"/>
      <c r="K86" s="57"/>
      <c r="L86" s="1"/>
      <c r="M86" s="1"/>
      <c r="N86" s="1"/>
      <c r="O86" s="1"/>
      <c r="P86" s="1"/>
      <c r="Q86" s="1"/>
      <c r="R86" s="1"/>
    </row>
    <row r="87" spans="1:19" x14ac:dyDescent="0.15">
      <c r="A87" s="33"/>
      <c r="B87" s="43"/>
      <c r="C87" s="43"/>
      <c r="D87" s="44"/>
      <c r="E87" s="44"/>
      <c r="F87" s="44"/>
      <c r="G87" s="44"/>
      <c r="H87" s="44"/>
    </row>
    <row r="88" spans="1:19" x14ac:dyDescent="0.15">
      <c r="G88" s="4"/>
      <c r="H88" s="4"/>
    </row>
    <row r="89" spans="1:19" x14ac:dyDescent="0.15">
      <c r="F89" s="4"/>
      <c r="G89" s="4"/>
      <c r="H89" s="4"/>
    </row>
    <row r="90" spans="1:19" x14ac:dyDescent="0.15">
      <c r="B90" s="5"/>
      <c r="F90" s="4"/>
      <c r="G90" s="4"/>
      <c r="H90" s="4"/>
    </row>
    <row r="91" spans="1:19" x14ac:dyDescent="0.15">
      <c r="B91" s="17" t="s">
        <v>33</v>
      </c>
      <c r="C91" s="1" t="s">
        <v>35</v>
      </c>
    </row>
    <row r="93" spans="1:19" x14ac:dyDescent="0.15">
      <c r="D93" s="68" t="s">
        <v>34</v>
      </c>
      <c r="E93" s="68"/>
      <c r="F93" s="68"/>
      <c r="G93" s="68"/>
      <c r="H93" s="68"/>
      <c r="I93" s="68" t="s">
        <v>17</v>
      </c>
      <c r="J93" s="68"/>
      <c r="K93" s="68"/>
      <c r="L93" s="68"/>
      <c r="M93" s="68"/>
      <c r="N93" s="68"/>
    </row>
    <row r="94" spans="1:19" x14ac:dyDescent="0.15">
      <c r="D94" s="68" t="s">
        <v>16</v>
      </c>
      <c r="E94" s="68"/>
      <c r="F94" s="68"/>
      <c r="G94" s="8" t="s">
        <v>15</v>
      </c>
      <c r="H94" s="8" t="s">
        <v>14</v>
      </c>
      <c r="I94" s="16" t="s">
        <v>12</v>
      </c>
      <c r="J94" s="12" t="s">
        <v>29</v>
      </c>
      <c r="K94" s="72" t="s">
        <v>10</v>
      </c>
      <c r="L94" s="73"/>
      <c r="M94" s="74"/>
      <c r="N94" s="12" t="s">
        <v>27</v>
      </c>
      <c r="O94" s="4"/>
      <c r="P94" s="4"/>
      <c r="Q94" s="4"/>
      <c r="R94" s="4"/>
      <c r="S94" s="4"/>
    </row>
    <row r="95" spans="1:19" ht="15" customHeight="1" x14ac:dyDescent="0.15">
      <c r="B95" s="75" t="s">
        <v>26</v>
      </c>
      <c r="C95" s="75"/>
      <c r="D95" s="12">
        <v>2069</v>
      </c>
      <c r="E95" s="12">
        <v>1977</v>
      </c>
      <c r="F95" s="12">
        <v>1956</v>
      </c>
      <c r="G95" s="12">
        <f>AVERAGE(D95:F95)</f>
        <v>2000.6666666666667</v>
      </c>
      <c r="H95" s="12">
        <f>STDEV(D95:F95)</f>
        <v>60.102689900979755</v>
      </c>
      <c r="I95" s="32">
        <v>0.33539999999999998</v>
      </c>
      <c r="J95" s="76" t="s">
        <v>25</v>
      </c>
      <c r="K95" s="77" t="s">
        <v>24</v>
      </c>
      <c r="L95" s="78"/>
      <c r="M95" s="79"/>
      <c r="N95" s="83">
        <v>5.3999999999999999E-2</v>
      </c>
      <c r="O95" s="4"/>
      <c r="P95" s="4"/>
      <c r="Q95" s="4"/>
      <c r="R95" s="4"/>
      <c r="S95" s="4"/>
    </row>
    <row r="96" spans="1:19" x14ac:dyDescent="0.15">
      <c r="B96" s="22" t="s">
        <v>23</v>
      </c>
      <c r="C96" s="22"/>
      <c r="D96" s="12">
        <v>2260</v>
      </c>
      <c r="E96" s="12">
        <v>2069</v>
      </c>
      <c r="F96" s="12">
        <v>2256</v>
      </c>
      <c r="G96" s="12">
        <f>AVERAGE(D96:F96)</f>
        <v>2195</v>
      </c>
      <c r="H96" s="12">
        <f>STDEV(D96:F96)</f>
        <v>109.13752791776072</v>
      </c>
      <c r="I96" s="31">
        <v>3.5000000000000003E-2</v>
      </c>
      <c r="J96" s="76"/>
      <c r="K96" s="80"/>
      <c r="L96" s="81"/>
      <c r="M96" s="82"/>
      <c r="N96" s="84"/>
      <c r="O96" s="4"/>
      <c r="P96" s="4"/>
      <c r="Q96" s="4"/>
      <c r="R96" s="4"/>
      <c r="S96" s="4"/>
    </row>
    <row r="97" spans="2:19" x14ac:dyDescent="0.15">
      <c r="B97" s="21"/>
      <c r="C97" s="21"/>
      <c r="D97" s="2"/>
      <c r="E97" s="2"/>
      <c r="F97" s="2"/>
      <c r="G97" s="2"/>
      <c r="H97" s="2"/>
      <c r="I97" s="30"/>
      <c r="J97" s="18"/>
      <c r="K97" s="20"/>
      <c r="L97" s="20"/>
      <c r="M97" s="20"/>
      <c r="N97" s="19"/>
      <c r="O97" s="4"/>
      <c r="P97" s="4"/>
      <c r="Q97" s="4"/>
      <c r="R97" s="4"/>
      <c r="S97" s="4"/>
    </row>
    <row r="98" spans="2:19" x14ac:dyDescent="0.15">
      <c r="B98" s="21"/>
      <c r="C98" s="21"/>
      <c r="D98" s="2"/>
      <c r="E98" s="2"/>
      <c r="F98" s="2"/>
      <c r="G98" s="2"/>
      <c r="H98" s="2"/>
      <c r="I98" s="30"/>
      <c r="J98" s="18"/>
      <c r="K98" s="20"/>
      <c r="L98" s="20"/>
      <c r="M98" s="20"/>
      <c r="N98" s="19"/>
      <c r="O98" s="4"/>
      <c r="P98" s="4"/>
      <c r="Q98" s="4"/>
      <c r="R98" s="4"/>
      <c r="S98" s="4"/>
    </row>
    <row r="99" spans="2:19" x14ac:dyDescent="0.15">
      <c r="E99" s="4"/>
      <c r="I99" s="29"/>
      <c r="J99" s="29"/>
      <c r="K99" s="20"/>
      <c r="L99" s="20"/>
      <c r="M99" s="20"/>
      <c r="N99" s="19"/>
      <c r="O99" s="28"/>
    </row>
    <row r="100" spans="2:19" x14ac:dyDescent="0.15">
      <c r="B100" s="17" t="s">
        <v>21</v>
      </c>
      <c r="C100" s="1" t="s">
        <v>32</v>
      </c>
    </row>
    <row r="101" spans="2:19" x14ac:dyDescent="0.15">
      <c r="N101" s="4"/>
      <c r="O101" s="4"/>
    </row>
    <row r="102" spans="2:19" x14ac:dyDescent="0.15">
      <c r="D102" s="65" t="s">
        <v>31</v>
      </c>
      <c r="E102" s="66"/>
      <c r="F102" s="66"/>
      <c r="G102" s="66"/>
      <c r="H102" s="67"/>
      <c r="I102" s="68" t="s">
        <v>17</v>
      </c>
      <c r="J102" s="68"/>
      <c r="K102" s="68"/>
      <c r="L102" s="68"/>
      <c r="M102" s="68"/>
      <c r="N102" s="68"/>
    </row>
    <row r="103" spans="2:19" x14ac:dyDescent="0.15">
      <c r="D103" s="69" t="s">
        <v>16</v>
      </c>
      <c r="E103" s="70"/>
      <c r="F103" s="71"/>
      <c r="G103" s="12" t="s">
        <v>15</v>
      </c>
      <c r="H103" s="12" t="s">
        <v>14</v>
      </c>
      <c r="I103" s="16" t="s">
        <v>12</v>
      </c>
      <c r="J103" s="12" t="s">
        <v>11</v>
      </c>
      <c r="K103" s="72" t="s">
        <v>10</v>
      </c>
      <c r="L103" s="73"/>
      <c r="M103" s="74"/>
      <c r="N103" s="12" t="s">
        <v>27</v>
      </c>
      <c r="O103" s="4"/>
      <c r="P103" s="4"/>
    </row>
    <row r="104" spans="2:19" ht="15" customHeight="1" x14ac:dyDescent="0.15">
      <c r="B104" s="75" t="s">
        <v>26</v>
      </c>
      <c r="C104" s="75"/>
      <c r="D104" s="12">
        <v>83.2</v>
      </c>
      <c r="E104" s="12">
        <v>86.2</v>
      </c>
      <c r="F104" s="12">
        <v>93.2</v>
      </c>
      <c r="G104" s="12">
        <f>AVERAGE(D104:F104)</f>
        <v>87.533333333333346</v>
      </c>
      <c r="H104" s="12">
        <f>STDEV(D104:F104)</f>
        <v>5.1316014394468841</v>
      </c>
      <c r="I104" s="11">
        <v>0.5665</v>
      </c>
      <c r="J104" s="76" t="s">
        <v>25</v>
      </c>
      <c r="K104" s="77" t="s">
        <v>24</v>
      </c>
      <c r="L104" s="78"/>
      <c r="M104" s="79"/>
      <c r="N104" s="83">
        <v>0.72240000000000004</v>
      </c>
      <c r="O104" s="4"/>
    </row>
    <row r="105" spans="2:19" x14ac:dyDescent="0.15">
      <c r="B105" s="22" t="s">
        <v>23</v>
      </c>
      <c r="C105" s="22"/>
      <c r="D105" s="12">
        <v>117.2</v>
      </c>
      <c r="E105" s="12">
        <v>68</v>
      </c>
      <c r="F105" s="12">
        <v>94</v>
      </c>
      <c r="G105" s="12">
        <f>AVERAGE(D105:F105)</f>
        <v>93.066666666666663</v>
      </c>
      <c r="H105" s="12">
        <f>STDEV(D105:F105)</f>
        <v>24.613275550672519</v>
      </c>
      <c r="I105" s="11">
        <v>0.93730000000000002</v>
      </c>
      <c r="J105" s="76"/>
      <c r="K105" s="80"/>
      <c r="L105" s="81"/>
      <c r="M105" s="82"/>
      <c r="N105" s="84"/>
    </row>
    <row r="106" spans="2:19" x14ac:dyDescent="0.15">
      <c r="B106" s="7"/>
      <c r="C106" s="7"/>
      <c r="D106" s="2"/>
      <c r="E106" s="2"/>
      <c r="F106" s="2"/>
      <c r="G106" s="2"/>
      <c r="H106" s="4"/>
      <c r="I106" s="4"/>
      <c r="J106" s="20"/>
      <c r="K106" s="2"/>
      <c r="L106" s="6"/>
    </row>
    <row r="107" spans="2:19" x14ac:dyDescent="0.15">
      <c r="H107" s="4"/>
      <c r="I107" s="4"/>
      <c r="N107" s="4"/>
      <c r="O107" s="4"/>
      <c r="P107" s="4"/>
      <c r="Q107" s="4"/>
    </row>
    <row r="108" spans="2:19" x14ac:dyDescent="0.15">
      <c r="D108" s="27"/>
      <c r="E108" s="27"/>
      <c r="F108" s="27"/>
      <c r="H108" s="4"/>
      <c r="I108" s="4"/>
      <c r="N108" s="4"/>
      <c r="O108" s="4"/>
      <c r="P108" s="4"/>
      <c r="Q108" s="4"/>
    </row>
    <row r="109" spans="2:19" x14ac:dyDescent="0.15">
      <c r="D109" s="72" t="s">
        <v>30</v>
      </c>
      <c r="E109" s="73"/>
      <c r="F109" s="73"/>
      <c r="G109" s="73"/>
      <c r="H109" s="73"/>
      <c r="I109" s="68" t="s">
        <v>17</v>
      </c>
      <c r="J109" s="68"/>
      <c r="K109" s="68"/>
      <c r="L109" s="68"/>
      <c r="M109" s="68"/>
      <c r="N109" s="68"/>
      <c r="O109" s="4"/>
      <c r="P109" s="4"/>
      <c r="Q109" s="4"/>
    </row>
    <row r="110" spans="2:19" x14ac:dyDescent="0.15">
      <c r="D110" s="69" t="s">
        <v>16</v>
      </c>
      <c r="E110" s="70"/>
      <c r="F110" s="71"/>
      <c r="G110" s="12" t="s">
        <v>15</v>
      </c>
      <c r="H110" s="12" t="s">
        <v>14</v>
      </c>
      <c r="I110" s="16" t="s">
        <v>12</v>
      </c>
      <c r="J110" s="12" t="s">
        <v>29</v>
      </c>
      <c r="K110" s="72" t="s">
        <v>10</v>
      </c>
      <c r="L110" s="73"/>
      <c r="M110" s="74"/>
      <c r="N110" s="12" t="s">
        <v>27</v>
      </c>
    </row>
    <row r="111" spans="2:19" ht="15" customHeight="1" x14ac:dyDescent="0.15">
      <c r="B111" s="75" t="s">
        <v>26</v>
      </c>
      <c r="C111" s="75"/>
      <c r="D111" s="12">
        <v>178</v>
      </c>
      <c r="E111" s="12">
        <v>181</v>
      </c>
      <c r="F111" s="12">
        <v>181.2</v>
      </c>
      <c r="G111" s="12">
        <f>AVERAGE(D111:F111)</f>
        <v>180.06666666666669</v>
      </c>
      <c r="H111" s="12">
        <f>STDEV(D111:F111)</f>
        <v>1.7925772879664967</v>
      </c>
      <c r="I111" s="11">
        <v>0.1066</v>
      </c>
      <c r="J111" s="76" t="s">
        <v>25</v>
      </c>
      <c r="K111" s="77" t="s">
        <v>24</v>
      </c>
      <c r="L111" s="78"/>
      <c r="M111" s="79"/>
      <c r="N111" s="91">
        <v>1E-4</v>
      </c>
      <c r="P111" s="4"/>
    </row>
    <row r="112" spans="2:19" x14ac:dyDescent="0.15">
      <c r="B112" s="22" t="s">
        <v>23</v>
      </c>
      <c r="C112" s="22"/>
      <c r="D112" s="12">
        <v>231.6</v>
      </c>
      <c r="E112" s="12">
        <v>222.4</v>
      </c>
      <c r="F112" s="12">
        <v>231.8</v>
      </c>
      <c r="G112" s="12">
        <f>AVERAGE(D112:F112)</f>
        <v>228.6</v>
      </c>
      <c r="H112" s="12">
        <f>STDEV(D112:F112)</f>
        <v>5.3702886328390189</v>
      </c>
      <c r="I112" s="26">
        <v>3.56E-2</v>
      </c>
      <c r="J112" s="76"/>
      <c r="K112" s="80"/>
      <c r="L112" s="81"/>
      <c r="M112" s="82"/>
      <c r="N112" s="92"/>
    </row>
    <row r="113" spans="2:17" x14ac:dyDescent="0.15">
      <c r="B113" s="7"/>
      <c r="C113" s="7"/>
      <c r="D113" s="2"/>
      <c r="E113" s="2"/>
      <c r="F113" s="2"/>
      <c r="G113" s="4"/>
      <c r="H113" s="4"/>
      <c r="I113" s="25"/>
      <c r="J113" s="24"/>
      <c r="K113" s="7"/>
      <c r="L113" s="23"/>
      <c r="N113" s="4"/>
      <c r="O113" s="4"/>
      <c r="P113" s="4"/>
      <c r="Q113" s="4"/>
    </row>
    <row r="114" spans="2:17" x14ac:dyDescent="0.15">
      <c r="B114" s="7"/>
      <c r="C114" s="7"/>
      <c r="D114" s="2"/>
      <c r="E114" s="2"/>
      <c r="F114" s="2"/>
      <c r="G114" s="4"/>
      <c r="H114" s="4"/>
      <c r="I114" s="4"/>
      <c r="J114" s="24"/>
      <c r="K114" s="7"/>
      <c r="L114" s="23"/>
      <c r="O114" s="4"/>
      <c r="P114" s="4"/>
      <c r="Q114" s="4"/>
    </row>
    <row r="115" spans="2:17" x14ac:dyDescent="0.15">
      <c r="G115" s="4"/>
      <c r="H115" s="4"/>
      <c r="O115" s="4"/>
      <c r="P115" s="4"/>
      <c r="Q115" s="4"/>
    </row>
    <row r="116" spans="2:17" x14ac:dyDescent="0.15">
      <c r="D116" s="65" t="s">
        <v>28</v>
      </c>
      <c r="E116" s="66"/>
      <c r="F116" s="66"/>
      <c r="G116" s="66"/>
      <c r="H116" s="67"/>
      <c r="I116" s="68" t="s">
        <v>17</v>
      </c>
      <c r="J116" s="68"/>
      <c r="K116" s="68"/>
      <c r="L116" s="68"/>
      <c r="M116" s="68"/>
      <c r="N116" s="68"/>
    </row>
    <row r="117" spans="2:17" x14ac:dyDescent="0.15">
      <c r="D117" s="69" t="s">
        <v>16</v>
      </c>
      <c r="E117" s="70"/>
      <c r="F117" s="71"/>
      <c r="G117" s="12" t="s">
        <v>15</v>
      </c>
      <c r="H117" s="12" t="s">
        <v>14</v>
      </c>
      <c r="I117" s="16" t="s">
        <v>12</v>
      </c>
      <c r="J117" s="12" t="s">
        <v>11</v>
      </c>
      <c r="K117" s="72" t="s">
        <v>10</v>
      </c>
      <c r="L117" s="73"/>
      <c r="M117" s="74"/>
      <c r="N117" s="12" t="s">
        <v>27</v>
      </c>
      <c r="O117" s="4"/>
      <c r="P117" s="4"/>
    </row>
    <row r="118" spans="2:17" ht="15" customHeight="1" x14ac:dyDescent="0.15">
      <c r="B118" s="75" t="s">
        <v>26</v>
      </c>
      <c r="C118" s="75"/>
      <c r="D118" s="12">
        <v>152.6</v>
      </c>
      <c r="E118" s="12">
        <v>128.19999999999999</v>
      </c>
      <c r="F118" s="12">
        <v>116.8</v>
      </c>
      <c r="G118" s="12">
        <f>AVERAGE(D118:F118)</f>
        <v>132.53333333333333</v>
      </c>
      <c r="H118" s="12">
        <f>STDEV(D118:F118)</f>
        <v>18.289158901746564</v>
      </c>
      <c r="I118" s="11">
        <v>0.60529999999999995</v>
      </c>
      <c r="J118" s="76" t="s">
        <v>25</v>
      </c>
      <c r="K118" s="77" t="s">
        <v>24</v>
      </c>
      <c r="L118" s="78"/>
      <c r="M118" s="79"/>
      <c r="N118" s="83">
        <v>0.29809999999999998</v>
      </c>
      <c r="O118" s="4"/>
    </row>
    <row r="119" spans="2:17" x14ac:dyDescent="0.15">
      <c r="B119" s="22" t="s">
        <v>23</v>
      </c>
      <c r="C119" s="22"/>
      <c r="D119" s="12">
        <v>103.2</v>
      </c>
      <c r="E119" s="12">
        <v>123.4</v>
      </c>
      <c r="F119" s="12">
        <v>125.4</v>
      </c>
      <c r="G119" s="12">
        <f>AVERAGE(D119:F119)</f>
        <v>117.33333333333333</v>
      </c>
      <c r="H119" s="12">
        <f>STDEV(D119:F119)</f>
        <v>12.280608019692403</v>
      </c>
      <c r="I119" s="11">
        <v>0.15570000000000001</v>
      </c>
      <c r="J119" s="76"/>
      <c r="K119" s="80"/>
      <c r="L119" s="81"/>
      <c r="M119" s="82"/>
      <c r="N119" s="84"/>
    </row>
    <row r="120" spans="2:17" x14ac:dyDescent="0.15">
      <c r="B120" s="21"/>
      <c r="C120" s="21"/>
      <c r="D120" s="2"/>
      <c r="E120" s="2"/>
      <c r="F120" s="2"/>
      <c r="G120" s="2"/>
      <c r="H120" s="2"/>
      <c r="I120" s="6"/>
      <c r="J120" s="18"/>
      <c r="K120" s="20"/>
      <c r="L120" s="20"/>
      <c r="M120" s="20"/>
      <c r="N120" s="19"/>
    </row>
    <row r="121" spans="2:17" x14ac:dyDescent="0.15">
      <c r="B121" s="1" t="s">
        <v>22</v>
      </c>
      <c r="C121" s="21"/>
      <c r="D121" s="2"/>
      <c r="E121" s="2"/>
      <c r="F121" s="2"/>
      <c r="G121" s="2"/>
      <c r="H121" s="2"/>
      <c r="I121" s="6"/>
      <c r="J121" s="18"/>
      <c r="K121" s="20"/>
      <c r="L121" s="20"/>
      <c r="M121" s="20"/>
      <c r="N121" s="19"/>
    </row>
    <row r="122" spans="2:17" x14ac:dyDescent="0.15">
      <c r="B122" s="21"/>
      <c r="C122" s="21"/>
      <c r="D122" s="2"/>
      <c r="E122" s="2"/>
      <c r="F122" s="2"/>
      <c r="G122" s="2"/>
      <c r="H122" s="2"/>
      <c r="I122" s="6"/>
      <c r="J122" s="18"/>
      <c r="K122" s="20"/>
      <c r="L122" s="20"/>
      <c r="M122" s="20"/>
      <c r="N122" s="19"/>
    </row>
    <row r="123" spans="2:17" x14ac:dyDescent="0.15">
      <c r="B123" s="7"/>
      <c r="C123" s="7"/>
      <c r="D123" s="2"/>
      <c r="E123" s="2"/>
      <c r="F123" s="4"/>
      <c r="G123" s="4"/>
      <c r="H123" s="2"/>
      <c r="I123" s="6"/>
      <c r="J123" s="18"/>
      <c r="K123" s="2"/>
      <c r="L123" s="6"/>
    </row>
    <row r="124" spans="2:17" x14ac:dyDescent="0.15">
      <c r="B124" s="17" t="s">
        <v>77</v>
      </c>
      <c r="C124" s="1" t="s">
        <v>20</v>
      </c>
    </row>
    <row r="125" spans="2:17" x14ac:dyDescent="0.15">
      <c r="N125" s="4"/>
      <c r="O125" s="4"/>
    </row>
    <row r="126" spans="2:17" x14ac:dyDescent="0.15">
      <c r="D126" s="65" t="s">
        <v>19</v>
      </c>
      <c r="E126" s="66"/>
      <c r="F126" s="66"/>
      <c r="G126" s="66"/>
      <c r="H126" s="67"/>
      <c r="I126" s="68" t="s">
        <v>18</v>
      </c>
      <c r="J126" s="68"/>
      <c r="K126" s="68"/>
      <c r="L126" s="68" t="s">
        <v>17</v>
      </c>
      <c r="M126" s="68"/>
      <c r="N126" s="68"/>
      <c r="O126" s="68"/>
      <c r="P126" s="68"/>
      <c r="Q126" s="68"/>
    </row>
    <row r="127" spans="2:17" x14ac:dyDescent="0.15">
      <c r="D127" s="69" t="s">
        <v>16</v>
      </c>
      <c r="E127" s="70"/>
      <c r="F127" s="71"/>
      <c r="G127" s="12" t="s">
        <v>15</v>
      </c>
      <c r="H127" s="12" t="s">
        <v>14</v>
      </c>
      <c r="I127" s="69" t="s">
        <v>13</v>
      </c>
      <c r="J127" s="70"/>
      <c r="K127" s="71"/>
      <c r="L127" s="16" t="s">
        <v>12</v>
      </c>
      <c r="M127" s="12" t="s">
        <v>11</v>
      </c>
      <c r="N127" s="72" t="s">
        <v>59</v>
      </c>
      <c r="O127" s="73"/>
      <c r="P127" s="74"/>
      <c r="Q127" s="12" t="s">
        <v>9</v>
      </c>
    </row>
    <row r="128" spans="2:17" ht="17" customHeight="1" x14ac:dyDescent="0.15">
      <c r="B128" s="85" t="s">
        <v>8</v>
      </c>
      <c r="C128" s="86"/>
      <c r="D128" s="13">
        <v>0.314</v>
      </c>
      <c r="E128" s="13">
        <v>0.35320000000000001</v>
      </c>
      <c r="F128" s="13">
        <v>0.35599999999999998</v>
      </c>
      <c r="G128" s="13">
        <f>AVERAGE(D128:F128)</f>
        <v>0.34106666666666668</v>
      </c>
      <c r="H128" s="13">
        <f>STDEV(D128:F128)</f>
        <v>2.3482191834097031E-2</v>
      </c>
      <c r="I128" s="12">
        <f t="shared" ref="I128:K130" si="7">DEGREES(ASIN(SQRT(D128)))</f>
        <v>34.080492275791123</v>
      </c>
      <c r="J128" s="12">
        <f t="shared" si="7"/>
        <v>36.463196890110545</v>
      </c>
      <c r="K128" s="12">
        <f t="shared" si="7"/>
        <v>36.630871619311812</v>
      </c>
      <c r="L128" s="11">
        <v>0.11310000000000001</v>
      </c>
      <c r="M128" s="87" t="s">
        <v>7</v>
      </c>
      <c r="N128" s="10" t="s">
        <v>6</v>
      </c>
      <c r="O128" s="15"/>
      <c r="P128" s="15"/>
      <c r="Q128" s="14">
        <v>0.17810000000000001</v>
      </c>
    </row>
    <row r="129" spans="2:17" ht="15" customHeight="1" x14ac:dyDescent="0.15">
      <c r="B129" s="85" t="s">
        <v>5</v>
      </c>
      <c r="C129" s="90"/>
      <c r="D129" s="13">
        <v>0.31590000000000001</v>
      </c>
      <c r="E129" s="13">
        <v>0.28239999999999998</v>
      </c>
      <c r="F129" s="13">
        <v>0.254</v>
      </c>
      <c r="G129" s="13">
        <f>AVERAGE(D129:F129)</f>
        <v>0.28410000000000002</v>
      </c>
      <c r="H129" s="13">
        <f>STDEV(D129:F129)</f>
        <v>3.0984996369210701E-2</v>
      </c>
      <c r="I129" s="12">
        <f t="shared" si="7"/>
        <v>34.197675311078825</v>
      </c>
      <c r="J129" s="12">
        <f t="shared" si="7"/>
        <v>32.10098956500731</v>
      </c>
      <c r="K129" s="12">
        <f t="shared" si="7"/>
        <v>30.263939626841104</v>
      </c>
      <c r="L129" s="11">
        <v>0.92530000000000001</v>
      </c>
      <c r="M129" s="88"/>
      <c r="N129" s="10" t="s">
        <v>4</v>
      </c>
      <c r="O129" s="15"/>
      <c r="P129" s="15"/>
      <c r="Q129" s="14">
        <v>7.2700000000000001E-2</v>
      </c>
    </row>
    <row r="130" spans="2:17" ht="15" x14ac:dyDescent="0.15">
      <c r="B130" s="85" t="s">
        <v>3</v>
      </c>
      <c r="C130" s="86"/>
      <c r="D130" s="13">
        <v>0.31430000000000002</v>
      </c>
      <c r="E130" s="13">
        <v>0.24010000000000001</v>
      </c>
      <c r="F130" s="13">
        <v>0.24249999999999999</v>
      </c>
      <c r="G130" s="13">
        <f>AVERAGE(D130:F130)</f>
        <v>0.26563333333333333</v>
      </c>
      <c r="H130" s="13">
        <f>STDEV(D130:F130)</f>
        <v>4.2163649430918063E-2</v>
      </c>
      <c r="I130" s="12">
        <f t="shared" si="7"/>
        <v>34.099007577748424</v>
      </c>
      <c r="J130" s="12">
        <f t="shared" si="7"/>
        <v>29.340581575023734</v>
      </c>
      <c r="K130" s="12">
        <f t="shared" si="7"/>
        <v>29.50127250685993</v>
      </c>
      <c r="L130" s="11">
        <v>5.5399999999999998E-2</v>
      </c>
      <c r="M130" s="89"/>
      <c r="N130" s="10" t="s">
        <v>2</v>
      </c>
      <c r="O130" s="9"/>
      <c r="P130" s="9"/>
      <c r="Q130" s="8">
        <v>0.76990000000000003</v>
      </c>
    </row>
    <row r="131" spans="2:17" x14ac:dyDescent="0.15">
      <c r="B131" s="7"/>
      <c r="C131" s="7"/>
      <c r="D131" s="2"/>
      <c r="E131" s="2"/>
      <c r="F131" s="2"/>
      <c r="G131" s="2"/>
      <c r="H131" s="2"/>
      <c r="I131" s="6"/>
      <c r="J131" s="4"/>
      <c r="K131" s="4"/>
      <c r="L131" s="6"/>
      <c r="N131" s="4"/>
      <c r="O131" s="4"/>
      <c r="P131" s="4"/>
    </row>
    <row r="132" spans="2:17" x14ac:dyDescent="0.15">
      <c r="F132" s="4"/>
      <c r="G132" s="4"/>
      <c r="H132" s="4"/>
    </row>
    <row r="133" spans="2:17" x14ac:dyDescent="0.15">
      <c r="F133" s="4"/>
      <c r="G133" s="4"/>
      <c r="H133" s="4"/>
      <c r="I133" s="4"/>
    </row>
    <row r="134" spans="2:17" x14ac:dyDescent="0.15">
      <c r="B134" s="5" t="s">
        <v>1</v>
      </c>
      <c r="H134" s="4"/>
      <c r="L134" s="4"/>
      <c r="M134" s="4"/>
      <c r="N134" s="4"/>
    </row>
    <row r="136" spans="2:17" x14ac:dyDescent="0.15">
      <c r="B136" s="1" t="s">
        <v>58</v>
      </c>
    </row>
    <row r="137" spans="2:17" x14ac:dyDescent="0.15">
      <c r="K137" s="4"/>
    </row>
    <row r="138" spans="2:17" x14ac:dyDescent="0.15">
      <c r="B138" s="5" t="s">
        <v>0</v>
      </c>
      <c r="K138" s="4"/>
    </row>
    <row r="139" spans="2:17" x14ac:dyDescent="0.15">
      <c r="G139" s="4"/>
      <c r="H139" s="4"/>
      <c r="I139" s="4"/>
      <c r="J139" s="3"/>
    </row>
    <row r="140" spans="2:17" x14ac:dyDescent="0.15">
      <c r="G140" s="4"/>
      <c r="H140" s="4"/>
      <c r="I140" s="4"/>
      <c r="J140" s="3"/>
    </row>
    <row r="141" spans="2:17" x14ac:dyDescent="0.15">
      <c r="B141" s="5"/>
      <c r="G141" s="4"/>
      <c r="H141" s="4"/>
      <c r="I141" s="2"/>
      <c r="J141" s="3"/>
      <c r="K141" s="2"/>
      <c r="L141" s="2"/>
      <c r="M141" s="2"/>
      <c r="N141" s="2"/>
    </row>
    <row r="142" spans="2:17" x14ac:dyDescent="0.15">
      <c r="G142" s="4"/>
      <c r="H142" s="4"/>
      <c r="I142" s="2"/>
      <c r="J142" s="3"/>
      <c r="K142" s="2"/>
      <c r="L142" s="2"/>
      <c r="M142" s="2"/>
      <c r="N142" s="2"/>
    </row>
    <row r="143" spans="2:17" x14ac:dyDescent="0.15">
      <c r="I143" s="2"/>
      <c r="J143" s="3"/>
      <c r="K143" s="2"/>
      <c r="L143" s="2"/>
      <c r="M143" s="2"/>
      <c r="N143" s="2"/>
    </row>
    <row r="144" spans="2:17" x14ac:dyDescent="0.15">
      <c r="I144" s="2"/>
      <c r="J144" s="3"/>
      <c r="K144" s="2"/>
      <c r="L144" s="2"/>
      <c r="M144" s="2"/>
      <c r="N144" s="2"/>
    </row>
    <row r="145" spans="9:14" x14ac:dyDescent="0.15">
      <c r="I145" s="2"/>
      <c r="J145" s="3"/>
      <c r="K145" s="2"/>
      <c r="L145" s="2"/>
      <c r="M145" s="2"/>
      <c r="N145" s="2"/>
    </row>
    <row r="146" spans="9:14" x14ac:dyDescent="0.15">
      <c r="I146" s="2"/>
      <c r="J146" s="2"/>
      <c r="K146" s="2"/>
      <c r="L146" s="2"/>
      <c r="M146" s="2"/>
      <c r="N146" s="2"/>
    </row>
    <row r="147" spans="9:14" x14ac:dyDescent="0.15">
      <c r="I147" s="2"/>
      <c r="J147" s="2"/>
      <c r="K147" s="2"/>
      <c r="L147" s="2"/>
      <c r="M147" s="2"/>
      <c r="N147" s="2"/>
    </row>
    <row r="148" spans="9:14" x14ac:dyDescent="0.15">
      <c r="I148" s="2"/>
      <c r="J148" s="2"/>
      <c r="K148" s="2"/>
      <c r="L148" s="2"/>
      <c r="M148" s="2"/>
      <c r="N148" s="2"/>
    </row>
    <row r="149" spans="9:14" x14ac:dyDescent="0.15">
      <c r="I149" s="2"/>
      <c r="J149" s="2"/>
      <c r="K149" s="2"/>
      <c r="L149" s="2"/>
      <c r="M149" s="2"/>
      <c r="N149" s="2"/>
    </row>
    <row r="150" spans="9:14" x14ac:dyDescent="0.15">
      <c r="I150" s="2"/>
      <c r="J150" s="2"/>
      <c r="K150" s="2"/>
      <c r="L150" s="2"/>
      <c r="M150" s="2"/>
      <c r="N150" s="2"/>
    </row>
  </sheetData>
  <mergeCells count="113">
    <mergeCell ref="B77:C77"/>
    <mergeCell ref="D81:E81"/>
    <mergeCell ref="F81:G81"/>
    <mergeCell ref="B83:C83"/>
    <mergeCell ref="B86:C86"/>
    <mergeCell ref="B67:C67"/>
    <mergeCell ref="B70:C70"/>
    <mergeCell ref="D73:F73"/>
    <mergeCell ref="J73:L73"/>
    <mergeCell ref="B74:C74"/>
    <mergeCell ref="I5:N5"/>
    <mergeCell ref="K6:M6"/>
    <mergeCell ref="K7:M8"/>
    <mergeCell ref="N7:N8"/>
    <mergeCell ref="B16:C16"/>
    <mergeCell ref="D5:H5"/>
    <mergeCell ref="D6:F6"/>
    <mergeCell ref="B7:C7"/>
    <mergeCell ref="J7:J8"/>
    <mergeCell ref="B24:C24"/>
    <mergeCell ref="B26:C26"/>
    <mergeCell ref="B28:C28"/>
    <mergeCell ref="D14:H14"/>
    <mergeCell ref="D15:F15"/>
    <mergeCell ref="B18:C18"/>
    <mergeCell ref="B20:C20"/>
    <mergeCell ref="B22:C22"/>
    <mergeCell ref="B60:C60"/>
    <mergeCell ref="D40:H40"/>
    <mergeCell ref="D41:F41"/>
    <mergeCell ref="B30:C30"/>
    <mergeCell ref="B32:C32"/>
    <mergeCell ref="B42:C42"/>
    <mergeCell ref="B34:C34"/>
    <mergeCell ref="B44:C44"/>
    <mergeCell ref="B46:C46"/>
    <mergeCell ref="B48:C48"/>
    <mergeCell ref="B50:C50"/>
    <mergeCell ref="B52:C52"/>
    <mergeCell ref="B54:C54"/>
    <mergeCell ref="B56:C56"/>
    <mergeCell ref="B58:C58"/>
    <mergeCell ref="I40:N40"/>
    <mergeCell ref="K41:M41"/>
    <mergeCell ref="K42:M43"/>
    <mergeCell ref="K44:M45"/>
    <mergeCell ref="K46:M47"/>
    <mergeCell ref="N42:N43"/>
    <mergeCell ref="N44:N45"/>
    <mergeCell ref="N46:N47"/>
    <mergeCell ref="J42:J61"/>
    <mergeCell ref="K50:M51"/>
    <mergeCell ref="K52:M53"/>
    <mergeCell ref="K54:M55"/>
    <mergeCell ref="K56:M57"/>
    <mergeCell ref="K58:M59"/>
    <mergeCell ref="N48:N49"/>
    <mergeCell ref="N50:N51"/>
    <mergeCell ref="N52:N53"/>
    <mergeCell ref="D93:H93"/>
    <mergeCell ref="I93:N93"/>
    <mergeCell ref="K60:M61"/>
    <mergeCell ref="N54:N55"/>
    <mergeCell ref="N56:N57"/>
    <mergeCell ref="N58:N59"/>
    <mergeCell ref="N60:N61"/>
    <mergeCell ref="K48:M49"/>
    <mergeCell ref="D66:F66"/>
    <mergeCell ref="J66:L66"/>
    <mergeCell ref="N73:P73"/>
    <mergeCell ref="M72:Q72"/>
    <mergeCell ref="N74:P77"/>
    <mergeCell ref="M74:M77"/>
    <mergeCell ref="D94:F94"/>
    <mergeCell ref="K94:M94"/>
    <mergeCell ref="B95:C95"/>
    <mergeCell ref="J95:J96"/>
    <mergeCell ref="K95:M96"/>
    <mergeCell ref="N95:N96"/>
    <mergeCell ref="D102:H102"/>
    <mergeCell ref="I102:N102"/>
    <mergeCell ref="D103:F103"/>
    <mergeCell ref="K103:M103"/>
    <mergeCell ref="B104:C104"/>
    <mergeCell ref="J104:J105"/>
    <mergeCell ref="K104:M105"/>
    <mergeCell ref="N104:N105"/>
    <mergeCell ref="D109:H109"/>
    <mergeCell ref="I109:N109"/>
    <mergeCell ref="D110:F110"/>
    <mergeCell ref="K110:M110"/>
    <mergeCell ref="B111:C111"/>
    <mergeCell ref="J111:J112"/>
    <mergeCell ref="K111:M112"/>
    <mergeCell ref="N111:N112"/>
    <mergeCell ref="D116:H116"/>
    <mergeCell ref="I116:N116"/>
    <mergeCell ref="D117:F117"/>
    <mergeCell ref="K117:M117"/>
    <mergeCell ref="B118:C118"/>
    <mergeCell ref="J118:J119"/>
    <mergeCell ref="K118:M119"/>
    <mergeCell ref="N118:N119"/>
    <mergeCell ref="B128:C128"/>
    <mergeCell ref="M128:M130"/>
    <mergeCell ref="B129:C129"/>
    <mergeCell ref="B130:C130"/>
    <mergeCell ref="D126:H126"/>
    <mergeCell ref="I126:K126"/>
    <mergeCell ref="L126:Q126"/>
    <mergeCell ref="D127:F127"/>
    <mergeCell ref="I127:K127"/>
    <mergeCell ref="N127:P1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2020-10-26T14:33:09Z</dcterms:created>
  <dcterms:modified xsi:type="dcterms:W3CDTF">2020-12-21T13:41:04Z</dcterms:modified>
</cp:coreProperties>
</file>