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795" windowHeight="12060"/>
  </bookViews>
  <sheets>
    <sheet name="Sheet1" sheetId="1" r:id="rId1"/>
    <sheet name="Sheet2" sheetId="2" r:id="rId2"/>
    <sheet name="Sheet3" sheetId="3" r:id="rId3"/>
  </sheets>
  <calcPr calcId="145621" refMode="R1C1"/>
</workbook>
</file>

<file path=xl/calcChain.xml><?xml version="1.0" encoding="utf-8"?>
<calcChain xmlns="http://schemas.openxmlformats.org/spreadsheetml/2006/main">
  <c r="C121" i="1" l="1"/>
  <c r="C120" i="1"/>
  <c r="C119" i="1"/>
  <c r="C118" i="1"/>
  <c r="C117" i="1"/>
  <c r="E116" i="1"/>
  <c r="F116" i="1" s="1"/>
  <c r="C116" i="1"/>
  <c r="D116" i="1" s="1"/>
  <c r="C115" i="1"/>
  <c r="C114" i="1"/>
  <c r="D110" i="1" s="1"/>
  <c r="C113" i="1"/>
  <c r="C112" i="1"/>
  <c r="E110" i="1" s="1"/>
  <c r="F110" i="1" s="1"/>
  <c r="C111" i="1"/>
  <c r="C110" i="1"/>
  <c r="AA99" i="1"/>
  <c r="Z99" i="1"/>
  <c r="Y99" i="1"/>
  <c r="V99" i="1"/>
  <c r="W99" i="1" s="1"/>
  <c r="U99" i="1"/>
  <c r="S99" i="1"/>
  <c r="R99" i="1"/>
  <c r="Q99" i="1"/>
  <c r="N99" i="1"/>
  <c r="O99" i="1" s="1"/>
  <c r="M99" i="1"/>
  <c r="AA93" i="1"/>
  <c r="Z93" i="1"/>
  <c r="Y93" i="1"/>
  <c r="V93" i="1"/>
  <c r="W93" i="1" s="1"/>
  <c r="U93" i="1"/>
  <c r="S93" i="1"/>
  <c r="R93" i="1"/>
  <c r="Q93" i="1"/>
  <c r="N93" i="1"/>
  <c r="O93" i="1" s="1"/>
  <c r="M93" i="1"/>
  <c r="W87" i="1"/>
  <c r="R87" i="1"/>
  <c r="M87" i="1"/>
  <c r="H87" i="1"/>
  <c r="C87" i="1"/>
  <c r="W86" i="1"/>
  <c r="R86" i="1"/>
  <c r="M86" i="1"/>
  <c r="H86" i="1"/>
  <c r="C86" i="1"/>
  <c r="W85" i="1"/>
  <c r="R85" i="1"/>
  <c r="M85" i="1"/>
  <c r="H85" i="1"/>
  <c r="C85" i="1"/>
  <c r="W84" i="1"/>
  <c r="R84" i="1"/>
  <c r="M84" i="1"/>
  <c r="H84" i="1"/>
  <c r="C84" i="1"/>
  <c r="W83" i="1"/>
  <c r="R83" i="1"/>
  <c r="M83" i="1"/>
  <c r="H83" i="1"/>
  <c r="C83" i="1"/>
  <c r="W82" i="1"/>
  <c r="Y82" i="1" s="1"/>
  <c r="Z82" i="1" s="1"/>
  <c r="R82" i="1"/>
  <c r="T82" i="1" s="1"/>
  <c r="U82" i="1" s="1"/>
  <c r="M82" i="1"/>
  <c r="O82" i="1" s="1"/>
  <c r="P82" i="1" s="1"/>
  <c r="H82" i="1"/>
  <c r="J82" i="1" s="1"/>
  <c r="K82" i="1" s="1"/>
  <c r="C82" i="1"/>
  <c r="E82" i="1" s="1"/>
  <c r="F82" i="1" s="1"/>
  <c r="W81" i="1"/>
  <c r="R81" i="1"/>
  <c r="M81" i="1"/>
  <c r="H81" i="1"/>
  <c r="C81" i="1"/>
  <c r="W80" i="1"/>
  <c r="R80" i="1"/>
  <c r="M80" i="1"/>
  <c r="O76" i="1" s="1"/>
  <c r="P76" i="1" s="1"/>
  <c r="H80" i="1"/>
  <c r="C80" i="1"/>
  <c r="W79" i="1"/>
  <c r="R79" i="1"/>
  <c r="T76" i="1" s="1"/>
  <c r="U76" i="1" s="1"/>
  <c r="M79" i="1"/>
  <c r="H79" i="1"/>
  <c r="C79" i="1"/>
  <c r="W78" i="1"/>
  <c r="Y76" i="1" s="1"/>
  <c r="Z76" i="1" s="1"/>
  <c r="R78" i="1"/>
  <c r="M78" i="1"/>
  <c r="H78" i="1"/>
  <c r="C78" i="1"/>
  <c r="E76" i="1" s="1"/>
  <c r="F76" i="1" s="1"/>
  <c r="W77" i="1"/>
  <c r="R77" i="1"/>
  <c r="M77" i="1"/>
  <c r="H77" i="1"/>
  <c r="J76" i="1" s="1"/>
  <c r="K76" i="1" s="1"/>
  <c r="C77" i="1"/>
  <c r="X76" i="1"/>
  <c r="W76" i="1"/>
  <c r="S76" i="1"/>
  <c r="R76" i="1"/>
  <c r="N76" i="1"/>
  <c r="M76" i="1"/>
  <c r="I76" i="1"/>
  <c r="H76" i="1"/>
  <c r="D76" i="1"/>
  <c r="C76" i="1"/>
  <c r="AG71" i="1"/>
  <c r="AB71" i="1"/>
  <c r="W71" i="1"/>
  <c r="R71" i="1"/>
  <c r="M71" i="1"/>
  <c r="H71" i="1"/>
  <c r="C71" i="1"/>
  <c r="AG70" i="1"/>
  <c r="AB70" i="1"/>
  <c r="W70" i="1"/>
  <c r="R70" i="1"/>
  <c r="M70" i="1"/>
  <c r="H70" i="1"/>
  <c r="C70" i="1"/>
  <c r="AG69" i="1"/>
  <c r="AB69" i="1"/>
  <c r="W69" i="1"/>
  <c r="R69" i="1"/>
  <c r="M69" i="1"/>
  <c r="H69" i="1"/>
  <c r="C69" i="1"/>
  <c r="AG68" i="1"/>
  <c r="AB68" i="1"/>
  <c r="W68" i="1"/>
  <c r="R68" i="1"/>
  <c r="M68" i="1"/>
  <c r="H68" i="1"/>
  <c r="C68" i="1"/>
  <c r="AG67" i="1"/>
  <c r="AB67" i="1"/>
  <c r="W67" i="1"/>
  <c r="R67" i="1"/>
  <c r="M67" i="1"/>
  <c r="H67" i="1"/>
  <c r="C67" i="1"/>
  <c r="AG66" i="1"/>
  <c r="AI66" i="1" s="1"/>
  <c r="AJ66" i="1" s="1"/>
  <c r="AB66" i="1"/>
  <c r="AD66" i="1" s="1"/>
  <c r="AE66" i="1" s="1"/>
  <c r="W66" i="1"/>
  <c r="Y66" i="1" s="1"/>
  <c r="Z66" i="1" s="1"/>
  <c r="R66" i="1"/>
  <c r="T66" i="1" s="1"/>
  <c r="U66" i="1" s="1"/>
  <c r="M66" i="1"/>
  <c r="O66" i="1" s="1"/>
  <c r="P66" i="1" s="1"/>
  <c r="H66" i="1"/>
  <c r="J66" i="1" s="1"/>
  <c r="K66" i="1" s="1"/>
  <c r="C66" i="1"/>
  <c r="E66" i="1" s="1"/>
  <c r="F66" i="1" s="1"/>
  <c r="AB61" i="1"/>
  <c r="W61" i="1"/>
  <c r="R61" i="1"/>
  <c r="M61" i="1"/>
  <c r="H61" i="1"/>
  <c r="C61" i="1"/>
  <c r="AB60" i="1"/>
  <c r="W60" i="1"/>
  <c r="R60" i="1"/>
  <c r="M60" i="1"/>
  <c r="H60" i="1"/>
  <c r="C60" i="1"/>
  <c r="AB59" i="1"/>
  <c r="W59" i="1"/>
  <c r="R59" i="1"/>
  <c r="M59" i="1"/>
  <c r="H59" i="1"/>
  <c r="C59" i="1"/>
  <c r="AB58" i="1"/>
  <c r="AC56" i="1" s="1"/>
  <c r="W58" i="1"/>
  <c r="X56" i="1" s="1"/>
  <c r="R58" i="1"/>
  <c r="M58" i="1"/>
  <c r="H58" i="1"/>
  <c r="C58" i="1"/>
  <c r="D56" i="1" s="1"/>
  <c r="AB57" i="1"/>
  <c r="W57" i="1"/>
  <c r="R57" i="1"/>
  <c r="M57" i="1"/>
  <c r="N56" i="1" s="1"/>
  <c r="H57" i="1"/>
  <c r="C57" i="1"/>
  <c r="AD56" i="1"/>
  <c r="AE56" i="1" s="1"/>
  <c r="AB56" i="1"/>
  <c r="Y56" i="1"/>
  <c r="Z56" i="1" s="1"/>
  <c r="W56" i="1"/>
  <c r="T56" i="1"/>
  <c r="U56" i="1" s="1"/>
  <c r="S56" i="1"/>
  <c r="R56" i="1"/>
  <c r="O56" i="1"/>
  <c r="P56" i="1" s="1"/>
  <c r="M56" i="1"/>
  <c r="J56" i="1"/>
  <c r="K56" i="1" s="1"/>
  <c r="I56" i="1"/>
  <c r="H56" i="1"/>
  <c r="E56" i="1"/>
  <c r="F56" i="1" s="1"/>
  <c r="C56" i="1"/>
  <c r="AG52" i="1"/>
  <c r="AB52" i="1"/>
  <c r="W52" i="1"/>
  <c r="R52" i="1"/>
  <c r="M52" i="1"/>
  <c r="H52" i="1"/>
  <c r="C52" i="1"/>
  <c r="AG51" i="1"/>
  <c r="AB51" i="1"/>
  <c r="W51" i="1"/>
  <c r="R51" i="1"/>
  <c r="M51" i="1"/>
  <c r="H51" i="1"/>
  <c r="C51" i="1"/>
  <c r="E47" i="1" s="1"/>
  <c r="F47" i="1" s="1"/>
  <c r="AG50" i="1"/>
  <c r="AB50" i="1"/>
  <c r="W50" i="1"/>
  <c r="R50" i="1"/>
  <c r="M50" i="1"/>
  <c r="H50" i="1"/>
  <c r="C50" i="1"/>
  <c r="AG49" i="1"/>
  <c r="AB49" i="1"/>
  <c r="W49" i="1"/>
  <c r="R49" i="1"/>
  <c r="M49" i="1"/>
  <c r="O47" i="1" s="1"/>
  <c r="P47" i="1" s="1"/>
  <c r="H49" i="1"/>
  <c r="C49" i="1"/>
  <c r="AG48" i="1"/>
  <c r="AB48" i="1"/>
  <c r="W48" i="1"/>
  <c r="R48" i="1"/>
  <c r="M48" i="1"/>
  <c r="H48" i="1"/>
  <c r="J47" i="1" s="1"/>
  <c r="K47" i="1" s="1"/>
  <c r="C48" i="1"/>
  <c r="AH47" i="1"/>
  <c r="AG47" i="1"/>
  <c r="AI47" i="1" s="1"/>
  <c r="AJ47" i="1" s="1"/>
  <c r="AC47" i="1"/>
  <c r="AB47" i="1"/>
  <c r="AD47" i="1" s="1"/>
  <c r="AE47" i="1" s="1"/>
  <c r="X47" i="1"/>
  <c r="W47" i="1"/>
  <c r="Y47" i="1" s="1"/>
  <c r="Z47" i="1" s="1"/>
  <c r="S47" i="1"/>
  <c r="R47" i="1"/>
  <c r="T47" i="1" s="1"/>
  <c r="U47" i="1" s="1"/>
  <c r="N47" i="1"/>
  <c r="M47" i="1"/>
  <c r="I47" i="1"/>
  <c r="H47" i="1"/>
  <c r="D47" i="1"/>
  <c r="C47" i="1"/>
  <c r="AB42" i="1"/>
  <c r="W42" i="1"/>
  <c r="R42" i="1"/>
  <c r="M42" i="1"/>
  <c r="H42" i="1"/>
  <c r="C42" i="1"/>
  <c r="AB41" i="1"/>
  <c r="W41" i="1"/>
  <c r="R41" i="1"/>
  <c r="M41" i="1"/>
  <c r="H41" i="1"/>
  <c r="C41" i="1"/>
  <c r="AB40" i="1"/>
  <c r="W40" i="1"/>
  <c r="R40" i="1"/>
  <c r="M40" i="1"/>
  <c r="H40" i="1"/>
  <c r="C40" i="1"/>
  <c r="AB39" i="1"/>
  <c r="W39" i="1"/>
  <c r="R39" i="1"/>
  <c r="M39" i="1"/>
  <c r="H39" i="1"/>
  <c r="C39" i="1"/>
  <c r="AB38" i="1"/>
  <c r="W38" i="1"/>
  <c r="R38" i="1"/>
  <c r="M38" i="1"/>
  <c r="H38" i="1"/>
  <c r="C38" i="1"/>
  <c r="AB37" i="1"/>
  <c r="AC37" i="1" s="1"/>
  <c r="W37" i="1"/>
  <c r="X37" i="1" s="1"/>
  <c r="R37" i="1"/>
  <c r="S37" i="1" s="1"/>
  <c r="M37" i="1"/>
  <c r="N37" i="1" s="1"/>
  <c r="H37" i="1"/>
  <c r="I37" i="1" s="1"/>
  <c r="C37" i="1"/>
  <c r="D37" i="1" s="1"/>
  <c r="AB31" i="1"/>
  <c r="W31" i="1"/>
  <c r="R31" i="1"/>
  <c r="M31" i="1"/>
  <c r="H31" i="1"/>
  <c r="C31" i="1"/>
  <c r="AB30" i="1"/>
  <c r="W30" i="1"/>
  <c r="R30" i="1"/>
  <c r="M30" i="1"/>
  <c r="H30" i="1"/>
  <c r="C30" i="1"/>
  <c r="AB29" i="1"/>
  <c r="W29" i="1"/>
  <c r="R29" i="1"/>
  <c r="M29" i="1"/>
  <c r="H29" i="1"/>
  <c r="C29" i="1"/>
  <c r="AB28" i="1"/>
  <c r="W28" i="1"/>
  <c r="R28" i="1"/>
  <c r="T26" i="1" s="1"/>
  <c r="U26" i="1" s="1"/>
  <c r="M28" i="1"/>
  <c r="H28" i="1"/>
  <c r="C28" i="1"/>
  <c r="AB27" i="1"/>
  <c r="AD26" i="1" s="1"/>
  <c r="AE26" i="1" s="1"/>
  <c r="W27" i="1"/>
  <c r="R27" i="1"/>
  <c r="M27" i="1"/>
  <c r="H27" i="1"/>
  <c r="J26" i="1" s="1"/>
  <c r="K26" i="1" s="1"/>
  <c r="C27" i="1"/>
  <c r="AC26" i="1"/>
  <c r="AB26" i="1"/>
  <c r="Y26" i="1"/>
  <c r="Z26" i="1" s="1"/>
  <c r="X26" i="1"/>
  <c r="W26" i="1"/>
  <c r="S26" i="1"/>
  <c r="R26" i="1"/>
  <c r="O26" i="1"/>
  <c r="P26" i="1" s="1"/>
  <c r="N26" i="1"/>
  <c r="M26" i="1"/>
  <c r="I26" i="1"/>
  <c r="H26" i="1"/>
  <c r="E26" i="1"/>
  <c r="F26" i="1" s="1"/>
  <c r="D26" i="1"/>
  <c r="C26" i="1"/>
  <c r="AB25" i="1"/>
  <c r="W25" i="1"/>
  <c r="R25" i="1"/>
  <c r="M25" i="1"/>
  <c r="H25" i="1"/>
  <c r="C25" i="1"/>
  <c r="AB24" i="1"/>
  <c r="W24" i="1"/>
  <c r="R24" i="1"/>
  <c r="M24" i="1"/>
  <c r="H24" i="1"/>
  <c r="C24" i="1"/>
  <c r="AB23" i="1"/>
  <c r="W23" i="1"/>
  <c r="R23" i="1"/>
  <c r="M23" i="1"/>
  <c r="H23" i="1"/>
  <c r="C23" i="1"/>
  <c r="AB22" i="1"/>
  <c r="W22" i="1"/>
  <c r="R22" i="1"/>
  <c r="M22" i="1"/>
  <c r="H22" i="1"/>
  <c r="C22" i="1"/>
  <c r="AB21" i="1"/>
  <c r="W21" i="1"/>
  <c r="R21" i="1"/>
  <c r="M21" i="1"/>
  <c r="H21" i="1"/>
  <c r="C21" i="1"/>
  <c r="AB20" i="1"/>
  <c r="AC20" i="1" s="1"/>
  <c r="W20" i="1"/>
  <c r="X20" i="1" s="1"/>
  <c r="R20" i="1"/>
  <c r="S20" i="1" s="1"/>
  <c r="M20" i="1"/>
  <c r="N20" i="1" s="1"/>
  <c r="H20" i="1"/>
  <c r="I20" i="1" s="1"/>
  <c r="C20" i="1"/>
  <c r="D20" i="1" s="1"/>
  <c r="E13" i="1"/>
  <c r="C13" i="1"/>
  <c r="E11" i="1"/>
  <c r="C11" i="1"/>
  <c r="K9" i="1"/>
  <c r="J9" i="1"/>
  <c r="E9" i="1"/>
  <c r="C9" i="1"/>
  <c r="K8" i="1"/>
  <c r="M7" i="1" s="1"/>
  <c r="N7" i="1" s="1"/>
  <c r="J8" i="1"/>
  <c r="L7" i="1"/>
  <c r="K7" i="1"/>
  <c r="J7" i="1"/>
  <c r="E7" i="1"/>
  <c r="C7" i="1"/>
  <c r="K6" i="1"/>
  <c r="J6" i="1"/>
  <c r="J5" i="1"/>
  <c r="K5" i="1" s="1"/>
  <c r="E5" i="1"/>
  <c r="C5" i="1"/>
  <c r="J4" i="1"/>
  <c r="K4" i="1" s="1"/>
  <c r="E3" i="1"/>
  <c r="C3" i="1"/>
  <c r="M4" i="1" l="1"/>
  <c r="N4" i="1" s="1"/>
  <c r="L4" i="1"/>
  <c r="E20" i="1"/>
  <c r="F20" i="1" s="1"/>
  <c r="J20" i="1"/>
  <c r="K20" i="1" s="1"/>
  <c r="O20" i="1"/>
  <c r="P20" i="1" s="1"/>
  <c r="T20" i="1"/>
  <c r="U20" i="1" s="1"/>
  <c r="Y20" i="1"/>
  <c r="Z20" i="1" s="1"/>
  <c r="AD20" i="1"/>
  <c r="AE20" i="1" s="1"/>
  <c r="E37" i="1"/>
  <c r="F37" i="1" s="1"/>
  <c r="J37" i="1"/>
  <c r="K37" i="1" s="1"/>
  <c r="O37" i="1"/>
  <c r="P37" i="1" s="1"/>
  <c r="T37" i="1"/>
  <c r="U37" i="1" s="1"/>
  <c r="Y37" i="1"/>
  <c r="Z37" i="1" s="1"/>
  <c r="AD37" i="1"/>
  <c r="AE37" i="1" s="1"/>
  <c r="D66" i="1"/>
  <c r="I66" i="1"/>
  <c r="N66" i="1"/>
  <c r="S66" i="1"/>
  <c r="X66" i="1"/>
  <c r="AC66" i="1"/>
  <c r="AH66" i="1"/>
  <c r="D82" i="1"/>
  <c r="I82" i="1"/>
  <c r="N82" i="1"/>
  <c r="S82" i="1"/>
  <c r="X82" i="1"/>
</calcChain>
</file>

<file path=xl/sharedStrings.xml><?xml version="1.0" encoding="utf-8"?>
<sst xmlns="http://schemas.openxmlformats.org/spreadsheetml/2006/main" count="291" uniqueCount="62">
  <si>
    <r>
      <t xml:space="preserve">Figure 1B PEN1 is overexpressed in transgenic </t>
    </r>
    <r>
      <rPr>
        <b/>
        <i/>
        <sz val="11"/>
        <color indexed="8"/>
        <rFont val="Arial"/>
        <family val="2"/>
      </rPr>
      <t>35pro:PEN1</t>
    </r>
    <r>
      <rPr>
        <b/>
        <sz val="11"/>
        <color indexed="8"/>
        <rFont val="Arial"/>
        <family val="2"/>
      </rPr>
      <t xml:space="preserve"> Arabidopsis plants</t>
    </r>
    <phoneticPr fontId="5" type="noConversion"/>
  </si>
  <si>
    <t>UBC</t>
    <phoneticPr fontId="5" type="noConversion"/>
  </si>
  <si>
    <t>PEN1</t>
    <phoneticPr fontId="5" type="noConversion"/>
  </si>
  <si>
    <t>Col-0-1</t>
    <phoneticPr fontId="5" type="noConversion"/>
  </si>
  <si>
    <t>UBC</t>
    <phoneticPr fontId="5" type="noConversion"/>
  </si>
  <si>
    <t>PEN1</t>
    <phoneticPr fontId="5" type="noConversion"/>
  </si>
  <si>
    <t>△ct</t>
  </si>
  <si>
    <r>
      <t>2</t>
    </r>
    <r>
      <rPr>
        <vertAlign val="superscript"/>
        <sz val="11"/>
        <color indexed="8"/>
        <rFont val="宋体"/>
        <family val="3"/>
        <charset val="134"/>
      </rPr>
      <t>(-△ct)</t>
    </r>
  </si>
  <si>
    <t>average</t>
  </si>
  <si>
    <t>SD</t>
    <phoneticPr fontId="5" type="noConversion"/>
  </si>
  <si>
    <r>
      <t>S</t>
    </r>
    <r>
      <rPr>
        <sz val="11"/>
        <color theme="1"/>
        <rFont val="宋体"/>
        <family val="2"/>
        <charset val="134"/>
        <scheme val="minor"/>
      </rPr>
      <t>E</t>
    </r>
    <phoneticPr fontId="5" type="noConversion"/>
  </si>
  <si>
    <t>Col-0-1</t>
    <phoneticPr fontId="5" type="noConversion"/>
  </si>
  <si>
    <t>Col-0-2</t>
    <phoneticPr fontId="5" type="noConversion"/>
  </si>
  <si>
    <t>Col-0-3</t>
    <phoneticPr fontId="5" type="noConversion"/>
  </si>
  <si>
    <t>35pro:PEN1-1</t>
    <phoneticPr fontId="5" type="noConversion"/>
  </si>
  <si>
    <t>35pro:PEN1-2</t>
    <phoneticPr fontId="5" type="noConversion"/>
  </si>
  <si>
    <t>35pro:PEN1-3</t>
    <phoneticPr fontId="5" type="noConversion"/>
  </si>
  <si>
    <t>35pro:PEN1-2</t>
  </si>
  <si>
    <t>35pro:PEN1-3</t>
  </si>
  <si>
    <r>
      <rPr>
        <b/>
        <sz val="11"/>
        <color indexed="8"/>
        <rFont val="Arial"/>
        <family val="2"/>
      </rPr>
      <t>Figure 1C</t>
    </r>
    <r>
      <rPr>
        <sz val="11"/>
        <color indexed="8"/>
        <rFont val="Arial"/>
        <family val="2"/>
      </rPr>
      <t xml:space="preserve"> </t>
    </r>
    <r>
      <rPr>
        <b/>
        <i/>
        <sz val="11"/>
        <color indexed="8"/>
        <rFont val="Arial"/>
        <family val="2"/>
      </rPr>
      <t>35Spro:PEN1</t>
    </r>
    <r>
      <rPr>
        <b/>
        <sz val="11"/>
        <color indexed="8"/>
        <rFont val="Arial"/>
        <family val="2"/>
      </rPr>
      <t xml:space="preserve"> transgenic Arabidopsis plants causes lower survival of</t>
    </r>
    <r>
      <rPr>
        <b/>
        <i/>
        <sz val="11"/>
        <color indexed="8"/>
        <rFont val="Arial"/>
        <family val="2"/>
      </rPr>
      <t xml:space="preserve"> P. xylostella</t>
    </r>
    <r>
      <rPr>
        <b/>
        <sz val="11"/>
        <color indexed="8"/>
        <rFont val="Arial"/>
        <family val="2"/>
      </rPr>
      <t xml:space="preserve"> than wild type control.</t>
    </r>
    <phoneticPr fontId="5" type="noConversion"/>
  </si>
  <si>
    <t>Survival (%)</t>
    <phoneticPr fontId="5" type="noConversion"/>
  </si>
  <si>
    <t>24h</t>
    <phoneticPr fontId="5" type="noConversion"/>
  </si>
  <si>
    <t>48h</t>
    <phoneticPr fontId="5" type="noConversion"/>
  </si>
  <si>
    <r>
      <t>7</t>
    </r>
    <r>
      <rPr>
        <b/>
        <sz val="11"/>
        <color indexed="8"/>
        <rFont val="宋体"/>
        <family val="3"/>
        <charset val="134"/>
      </rPr>
      <t>5</t>
    </r>
    <r>
      <rPr>
        <b/>
        <sz val="11"/>
        <color indexed="8"/>
        <rFont val="宋体"/>
        <family val="3"/>
        <charset val="134"/>
      </rPr>
      <t>h</t>
    </r>
    <phoneticPr fontId="5" type="noConversion"/>
  </si>
  <si>
    <r>
      <t>1</t>
    </r>
    <r>
      <rPr>
        <b/>
        <sz val="11"/>
        <color indexed="8"/>
        <rFont val="宋体"/>
        <family val="3"/>
        <charset val="134"/>
      </rPr>
      <t>00</t>
    </r>
    <r>
      <rPr>
        <b/>
        <sz val="11"/>
        <color indexed="8"/>
        <rFont val="宋体"/>
        <family val="3"/>
        <charset val="134"/>
      </rPr>
      <t>h</t>
    </r>
    <phoneticPr fontId="5" type="noConversion"/>
  </si>
  <si>
    <t>120h</t>
    <phoneticPr fontId="5" type="noConversion"/>
  </si>
  <si>
    <r>
      <t>1</t>
    </r>
    <r>
      <rPr>
        <b/>
        <sz val="11"/>
        <color indexed="8"/>
        <rFont val="宋体"/>
        <family val="3"/>
        <charset val="134"/>
      </rPr>
      <t>40</t>
    </r>
    <r>
      <rPr>
        <b/>
        <sz val="11"/>
        <color indexed="8"/>
        <rFont val="宋体"/>
        <family val="3"/>
        <charset val="134"/>
      </rPr>
      <t>h</t>
    </r>
    <phoneticPr fontId="5" type="noConversion"/>
  </si>
  <si>
    <t>number</t>
  </si>
  <si>
    <t>percentage</t>
  </si>
  <si>
    <t xml:space="preserve">average </t>
  </si>
  <si>
    <t>SD</t>
  </si>
  <si>
    <t>SE</t>
  </si>
  <si>
    <t>Control</t>
    <phoneticPr fontId="5" type="noConversion"/>
  </si>
  <si>
    <t>DMNT</t>
    <phoneticPr fontId="5" type="noConversion"/>
  </si>
  <si>
    <r>
      <t xml:space="preserve">Figure 1E </t>
    </r>
    <r>
      <rPr>
        <b/>
        <i/>
        <sz val="11"/>
        <color indexed="8"/>
        <rFont val="Arial"/>
        <family val="2"/>
      </rPr>
      <t>P. xylostella</t>
    </r>
    <r>
      <rPr>
        <b/>
        <sz val="11"/>
        <color indexed="8"/>
        <rFont val="Arial"/>
        <family val="2"/>
      </rPr>
      <t xml:space="preserve"> larvae can sense and are repelled by DMNT. </t>
    </r>
    <phoneticPr fontId="5" type="noConversion"/>
  </si>
  <si>
    <t>Preference of PX (%)</t>
  </si>
  <si>
    <t>0 min</t>
  </si>
  <si>
    <t>10 min</t>
  </si>
  <si>
    <t>20 min</t>
  </si>
  <si>
    <t>30 min</t>
  </si>
  <si>
    <t>40 min</t>
  </si>
  <si>
    <t>50 min</t>
  </si>
  <si>
    <t>Control</t>
  </si>
  <si>
    <t>60 min</t>
  </si>
  <si>
    <t>70 min</t>
  </si>
  <si>
    <t>80 min</t>
  </si>
  <si>
    <t>90 min</t>
  </si>
  <si>
    <t>100 min</t>
  </si>
  <si>
    <t>110 min</t>
  </si>
  <si>
    <t>120 min</t>
  </si>
  <si>
    <t>DMNT</t>
  </si>
  <si>
    <t>DMNT</t>
    <phoneticPr fontId="5" type="noConversion"/>
  </si>
  <si>
    <r>
      <t xml:space="preserve">Figure 1F DMNT treatment significantly lowers the survival of </t>
    </r>
    <r>
      <rPr>
        <b/>
        <i/>
        <sz val="11"/>
        <color indexed="8"/>
        <rFont val="Arial"/>
        <family val="2"/>
      </rPr>
      <t>P. xylostella</t>
    </r>
    <r>
      <rPr>
        <b/>
        <sz val="11"/>
        <color indexed="8"/>
        <rFont val="Arial"/>
        <family val="2"/>
      </rPr>
      <t xml:space="preserve"> larvae.</t>
    </r>
    <phoneticPr fontId="5" type="noConversion"/>
  </si>
  <si>
    <t>72h</t>
    <phoneticPr fontId="5" type="noConversion"/>
  </si>
  <si>
    <t>96h</t>
    <phoneticPr fontId="5" type="noConversion"/>
  </si>
  <si>
    <t>DMNT</t>
    <phoneticPr fontId="5" type="noConversion"/>
  </si>
  <si>
    <r>
      <t>Figure 1</t>
    </r>
    <r>
      <rPr>
        <b/>
        <sz val="11"/>
        <color indexed="8"/>
        <rFont val="宋体"/>
        <family val="3"/>
        <charset val="134"/>
      </rPr>
      <t>G</t>
    </r>
    <r>
      <rPr>
        <b/>
        <sz val="11"/>
        <color indexed="8"/>
        <rFont val="宋体"/>
        <family val="3"/>
        <charset val="134"/>
      </rPr>
      <t xml:space="preserve"> Phenotypic comparison between DMNT-fed larvae and control larvae .</t>
    </r>
    <phoneticPr fontId="5" type="noConversion"/>
  </si>
  <si>
    <r>
      <t>Figure 1H Growth inhibition of</t>
    </r>
    <r>
      <rPr>
        <b/>
        <i/>
        <sz val="11"/>
        <color indexed="8"/>
        <rFont val="Arial"/>
        <family val="2"/>
      </rPr>
      <t xml:space="preserve"> P. xylostella</t>
    </r>
    <r>
      <rPr>
        <b/>
        <sz val="11"/>
        <color indexed="8"/>
        <rFont val="Arial"/>
        <family val="2"/>
      </rPr>
      <t xml:space="preserve"> larvae by DMNT</t>
    </r>
    <phoneticPr fontId="5" type="noConversion"/>
  </si>
  <si>
    <t>0h</t>
    <phoneticPr fontId="5" type="noConversion"/>
  </si>
  <si>
    <t>Growth (g)</t>
    <phoneticPr fontId="5" type="noConversion"/>
  </si>
  <si>
    <r>
      <t xml:space="preserve">Figure 1I Reduced pupation of </t>
    </r>
    <r>
      <rPr>
        <b/>
        <i/>
        <sz val="11"/>
        <color indexed="8"/>
        <rFont val="Arial"/>
        <family val="2"/>
      </rPr>
      <t>P. xylostella</t>
    </r>
    <r>
      <rPr>
        <b/>
        <sz val="11"/>
        <color indexed="8"/>
        <rFont val="Arial"/>
        <family val="2"/>
      </rPr>
      <t xml:space="preserve"> larvae by DMNT treatment.</t>
    </r>
    <phoneticPr fontId="5" type="noConversion"/>
  </si>
  <si>
    <t>Pupation(%)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</si>
</sst>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vertAlign val="superscript"/>
      <sz val="11"/>
      <color indexed="8"/>
      <name val="宋体"/>
      <family val="3"/>
      <charset val="134"/>
    </font>
    <font>
      <b/>
      <i/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Arial"/>
      <family val="2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2"/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3"/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7" fillId="0" borderId="0" xfId="0" applyFont="1" applyFill="1" applyAlignment="1"/>
    <xf numFmtId="0" fontId="8" fillId="0" borderId="0" xfId="4">
      <alignment vertical="center"/>
    </xf>
    <xf numFmtId="0" fontId="8" fillId="0" borderId="0" xfId="5">
      <alignment vertical="center"/>
    </xf>
    <xf numFmtId="0" fontId="13" fillId="2" borderId="0" xfId="0" applyFont="1" applyFill="1">
      <alignment vertical="center"/>
    </xf>
    <xf numFmtId="0" fontId="8" fillId="0" borderId="0" xfId="6">
      <alignment vertical="center"/>
    </xf>
    <xf numFmtId="0" fontId="0" fillId="0" borderId="0" xfId="0" applyFont="1">
      <alignment vertical="center"/>
    </xf>
    <xf numFmtId="0" fontId="8" fillId="0" borderId="0" xfId="6" applyFill="1">
      <alignment vertical="center"/>
    </xf>
    <xf numFmtId="0" fontId="17" fillId="0" borderId="0" xfId="0" applyFont="1" applyAlignment="1"/>
  </cellXfs>
  <cellStyles count="7">
    <cellStyle name="常规" xfId="0" builtinId="0"/>
    <cellStyle name="常规 10 2 2 2 3" xfId="5"/>
    <cellStyle name="常规 17 2" xfId="6"/>
    <cellStyle name="常规 2" xfId="2"/>
    <cellStyle name="常规 2 11" xfId="4"/>
    <cellStyle name="常规 2 2" xfId="1"/>
    <cellStyle name="常规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90</xdr:row>
      <xdr:rowOff>133350</xdr:rowOff>
    </xdr:from>
    <xdr:to>
      <xdr:col>4</xdr:col>
      <xdr:colOff>581025</xdr:colOff>
      <xdr:row>104</xdr:row>
      <xdr:rowOff>38100</xdr:rowOff>
    </xdr:to>
    <xdr:pic>
      <xdr:nvPicPr>
        <xdr:cNvPr id="2" name="图片 1" descr="IMG_2277裁剪.t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268700"/>
          <a:ext cx="26003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90</xdr:row>
      <xdr:rowOff>152400</xdr:rowOff>
    </xdr:from>
    <xdr:to>
      <xdr:col>8</xdr:col>
      <xdr:colOff>600075</xdr:colOff>
      <xdr:row>104</xdr:row>
      <xdr:rowOff>38100</xdr:rowOff>
    </xdr:to>
    <xdr:pic>
      <xdr:nvPicPr>
        <xdr:cNvPr id="3" name="图片 2" descr="IMG_2293裁剪.t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6287750"/>
          <a:ext cx="25812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90</xdr:row>
      <xdr:rowOff>142875</xdr:rowOff>
    </xdr:from>
    <xdr:to>
      <xdr:col>2</xdr:col>
      <xdr:colOff>66675</xdr:colOff>
      <xdr:row>92</xdr:row>
      <xdr:rowOff>57150</xdr:rowOff>
    </xdr:to>
    <xdr:sp macro="" textlink="">
      <xdr:nvSpPr>
        <xdr:cNvPr id="4" name="TextBox 3"/>
        <xdr:cNvSpPr txBox="1"/>
      </xdr:nvSpPr>
      <xdr:spPr>
        <a:xfrm>
          <a:off x="800101" y="16278225"/>
          <a:ext cx="714374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zh-CN" sz="11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Control</a:t>
          </a:r>
          <a:endParaRPr lang="zh-CN" alt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180976</xdr:colOff>
      <xdr:row>90</xdr:row>
      <xdr:rowOff>161925</xdr:rowOff>
    </xdr:from>
    <xdr:to>
      <xdr:col>6</xdr:col>
      <xdr:colOff>161926</xdr:colOff>
      <xdr:row>92</xdr:row>
      <xdr:rowOff>76200</xdr:rowOff>
    </xdr:to>
    <xdr:sp macro="" textlink="">
      <xdr:nvSpPr>
        <xdr:cNvPr id="5" name="TextBox 4"/>
        <xdr:cNvSpPr txBox="1"/>
      </xdr:nvSpPr>
      <xdr:spPr>
        <a:xfrm>
          <a:off x="3686176" y="16297275"/>
          <a:ext cx="6667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altLang="zh-CN" sz="11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DMNT</a:t>
          </a:r>
          <a:endParaRPr lang="zh-CN" alt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1"/>
  <sheetViews>
    <sheetView tabSelected="1" topLeftCell="A85" workbookViewId="0">
      <selection sqref="A1:XFD1048576"/>
    </sheetView>
  </sheetViews>
  <sheetFormatPr defaultRowHeight="13.5" x14ac:dyDescent="0.15"/>
  <cols>
    <col min="1" max="1" width="10" customWidth="1"/>
    <col min="7" max="7" width="10.375" customWidth="1"/>
    <col min="11" max="11" width="10.5" customWidth="1"/>
    <col min="12" max="12" width="10.25" customWidth="1"/>
    <col min="16" max="16" width="10.25" customWidth="1"/>
    <col min="17" max="17" width="9" customWidth="1"/>
    <col min="20" max="20" width="9.875" customWidth="1"/>
    <col min="257" max="257" width="10" customWidth="1"/>
    <col min="263" max="263" width="10.375" customWidth="1"/>
    <col min="267" max="267" width="10.5" customWidth="1"/>
    <col min="268" max="268" width="10.25" customWidth="1"/>
    <col min="272" max="272" width="10.25" customWidth="1"/>
    <col min="273" max="273" width="9" customWidth="1"/>
    <col min="276" max="276" width="9.875" customWidth="1"/>
    <col min="513" max="513" width="10" customWidth="1"/>
    <col min="519" max="519" width="10.375" customWidth="1"/>
    <col min="523" max="523" width="10.5" customWidth="1"/>
    <col min="524" max="524" width="10.25" customWidth="1"/>
    <col min="528" max="528" width="10.25" customWidth="1"/>
    <col min="529" max="529" width="9" customWidth="1"/>
    <col min="532" max="532" width="9.875" customWidth="1"/>
    <col min="769" max="769" width="10" customWidth="1"/>
    <col min="775" max="775" width="10.375" customWidth="1"/>
    <col min="779" max="779" width="10.5" customWidth="1"/>
    <col min="780" max="780" width="10.25" customWidth="1"/>
    <col min="784" max="784" width="10.25" customWidth="1"/>
    <col min="785" max="785" width="9" customWidth="1"/>
    <col min="788" max="788" width="9.875" customWidth="1"/>
    <col min="1025" max="1025" width="10" customWidth="1"/>
    <col min="1031" max="1031" width="10.375" customWidth="1"/>
    <col min="1035" max="1035" width="10.5" customWidth="1"/>
    <col min="1036" max="1036" width="10.25" customWidth="1"/>
    <col min="1040" max="1040" width="10.25" customWidth="1"/>
    <col min="1041" max="1041" width="9" customWidth="1"/>
    <col min="1044" max="1044" width="9.875" customWidth="1"/>
    <col min="1281" max="1281" width="10" customWidth="1"/>
    <col min="1287" max="1287" width="10.375" customWidth="1"/>
    <col min="1291" max="1291" width="10.5" customWidth="1"/>
    <col min="1292" max="1292" width="10.25" customWidth="1"/>
    <col min="1296" max="1296" width="10.25" customWidth="1"/>
    <col min="1297" max="1297" width="9" customWidth="1"/>
    <col min="1300" max="1300" width="9.875" customWidth="1"/>
    <col min="1537" max="1537" width="10" customWidth="1"/>
    <col min="1543" max="1543" width="10.375" customWidth="1"/>
    <col min="1547" max="1547" width="10.5" customWidth="1"/>
    <col min="1548" max="1548" width="10.25" customWidth="1"/>
    <col min="1552" max="1552" width="10.25" customWidth="1"/>
    <col min="1553" max="1553" width="9" customWidth="1"/>
    <col min="1556" max="1556" width="9.875" customWidth="1"/>
    <col min="1793" max="1793" width="10" customWidth="1"/>
    <col min="1799" max="1799" width="10.375" customWidth="1"/>
    <col min="1803" max="1803" width="10.5" customWidth="1"/>
    <col min="1804" max="1804" width="10.25" customWidth="1"/>
    <col min="1808" max="1808" width="10.25" customWidth="1"/>
    <col min="1809" max="1809" width="9" customWidth="1"/>
    <col min="1812" max="1812" width="9.875" customWidth="1"/>
    <col min="2049" max="2049" width="10" customWidth="1"/>
    <col min="2055" max="2055" width="10.375" customWidth="1"/>
    <col min="2059" max="2059" width="10.5" customWidth="1"/>
    <col min="2060" max="2060" width="10.25" customWidth="1"/>
    <col min="2064" max="2064" width="10.25" customWidth="1"/>
    <col min="2065" max="2065" width="9" customWidth="1"/>
    <col min="2068" max="2068" width="9.875" customWidth="1"/>
    <col min="2305" max="2305" width="10" customWidth="1"/>
    <col min="2311" max="2311" width="10.375" customWidth="1"/>
    <col min="2315" max="2315" width="10.5" customWidth="1"/>
    <col min="2316" max="2316" width="10.25" customWidth="1"/>
    <col min="2320" max="2320" width="10.25" customWidth="1"/>
    <col min="2321" max="2321" width="9" customWidth="1"/>
    <col min="2324" max="2324" width="9.875" customWidth="1"/>
    <col min="2561" max="2561" width="10" customWidth="1"/>
    <col min="2567" max="2567" width="10.375" customWidth="1"/>
    <col min="2571" max="2571" width="10.5" customWidth="1"/>
    <col min="2572" max="2572" width="10.25" customWidth="1"/>
    <col min="2576" max="2576" width="10.25" customWidth="1"/>
    <col min="2577" max="2577" width="9" customWidth="1"/>
    <col min="2580" max="2580" width="9.875" customWidth="1"/>
    <col min="2817" max="2817" width="10" customWidth="1"/>
    <col min="2823" max="2823" width="10.375" customWidth="1"/>
    <col min="2827" max="2827" width="10.5" customWidth="1"/>
    <col min="2828" max="2828" width="10.25" customWidth="1"/>
    <col min="2832" max="2832" width="10.25" customWidth="1"/>
    <col min="2833" max="2833" width="9" customWidth="1"/>
    <col min="2836" max="2836" width="9.875" customWidth="1"/>
    <col min="3073" max="3073" width="10" customWidth="1"/>
    <col min="3079" max="3079" width="10.375" customWidth="1"/>
    <col min="3083" max="3083" width="10.5" customWidth="1"/>
    <col min="3084" max="3084" width="10.25" customWidth="1"/>
    <col min="3088" max="3088" width="10.25" customWidth="1"/>
    <col min="3089" max="3089" width="9" customWidth="1"/>
    <col min="3092" max="3092" width="9.875" customWidth="1"/>
    <col min="3329" max="3329" width="10" customWidth="1"/>
    <col min="3335" max="3335" width="10.375" customWidth="1"/>
    <col min="3339" max="3339" width="10.5" customWidth="1"/>
    <col min="3340" max="3340" width="10.25" customWidth="1"/>
    <col min="3344" max="3344" width="10.25" customWidth="1"/>
    <col min="3345" max="3345" width="9" customWidth="1"/>
    <col min="3348" max="3348" width="9.875" customWidth="1"/>
    <col min="3585" max="3585" width="10" customWidth="1"/>
    <col min="3591" max="3591" width="10.375" customWidth="1"/>
    <col min="3595" max="3595" width="10.5" customWidth="1"/>
    <col min="3596" max="3596" width="10.25" customWidth="1"/>
    <col min="3600" max="3600" width="10.25" customWidth="1"/>
    <col min="3601" max="3601" width="9" customWidth="1"/>
    <col min="3604" max="3604" width="9.875" customWidth="1"/>
    <col min="3841" max="3841" width="10" customWidth="1"/>
    <col min="3847" max="3847" width="10.375" customWidth="1"/>
    <col min="3851" max="3851" width="10.5" customWidth="1"/>
    <col min="3852" max="3852" width="10.25" customWidth="1"/>
    <col min="3856" max="3856" width="10.25" customWidth="1"/>
    <col min="3857" max="3857" width="9" customWidth="1"/>
    <col min="3860" max="3860" width="9.875" customWidth="1"/>
    <col min="4097" max="4097" width="10" customWidth="1"/>
    <col min="4103" max="4103" width="10.375" customWidth="1"/>
    <col min="4107" max="4107" width="10.5" customWidth="1"/>
    <col min="4108" max="4108" width="10.25" customWidth="1"/>
    <col min="4112" max="4112" width="10.25" customWidth="1"/>
    <col min="4113" max="4113" width="9" customWidth="1"/>
    <col min="4116" max="4116" width="9.875" customWidth="1"/>
    <col min="4353" max="4353" width="10" customWidth="1"/>
    <col min="4359" max="4359" width="10.375" customWidth="1"/>
    <col min="4363" max="4363" width="10.5" customWidth="1"/>
    <col min="4364" max="4364" width="10.25" customWidth="1"/>
    <col min="4368" max="4368" width="10.25" customWidth="1"/>
    <col min="4369" max="4369" width="9" customWidth="1"/>
    <col min="4372" max="4372" width="9.875" customWidth="1"/>
    <col min="4609" max="4609" width="10" customWidth="1"/>
    <col min="4615" max="4615" width="10.375" customWidth="1"/>
    <col min="4619" max="4619" width="10.5" customWidth="1"/>
    <col min="4620" max="4620" width="10.25" customWidth="1"/>
    <col min="4624" max="4624" width="10.25" customWidth="1"/>
    <col min="4625" max="4625" width="9" customWidth="1"/>
    <col min="4628" max="4628" width="9.875" customWidth="1"/>
    <col min="4865" max="4865" width="10" customWidth="1"/>
    <col min="4871" max="4871" width="10.375" customWidth="1"/>
    <col min="4875" max="4875" width="10.5" customWidth="1"/>
    <col min="4876" max="4876" width="10.25" customWidth="1"/>
    <col min="4880" max="4880" width="10.25" customWidth="1"/>
    <col min="4881" max="4881" width="9" customWidth="1"/>
    <col min="4884" max="4884" width="9.875" customWidth="1"/>
    <col min="5121" max="5121" width="10" customWidth="1"/>
    <col min="5127" max="5127" width="10.375" customWidth="1"/>
    <col min="5131" max="5131" width="10.5" customWidth="1"/>
    <col min="5132" max="5132" width="10.25" customWidth="1"/>
    <col min="5136" max="5136" width="10.25" customWidth="1"/>
    <col min="5137" max="5137" width="9" customWidth="1"/>
    <col min="5140" max="5140" width="9.875" customWidth="1"/>
    <col min="5377" max="5377" width="10" customWidth="1"/>
    <col min="5383" max="5383" width="10.375" customWidth="1"/>
    <col min="5387" max="5387" width="10.5" customWidth="1"/>
    <col min="5388" max="5388" width="10.25" customWidth="1"/>
    <col min="5392" max="5392" width="10.25" customWidth="1"/>
    <col min="5393" max="5393" width="9" customWidth="1"/>
    <col min="5396" max="5396" width="9.875" customWidth="1"/>
    <col min="5633" max="5633" width="10" customWidth="1"/>
    <col min="5639" max="5639" width="10.375" customWidth="1"/>
    <col min="5643" max="5643" width="10.5" customWidth="1"/>
    <col min="5644" max="5644" width="10.25" customWidth="1"/>
    <col min="5648" max="5648" width="10.25" customWidth="1"/>
    <col min="5649" max="5649" width="9" customWidth="1"/>
    <col min="5652" max="5652" width="9.875" customWidth="1"/>
    <col min="5889" max="5889" width="10" customWidth="1"/>
    <col min="5895" max="5895" width="10.375" customWidth="1"/>
    <col min="5899" max="5899" width="10.5" customWidth="1"/>
    <col min="5900" max="5900" width="10.25" customWidth="1"/>
    <col min="5904" max="5904" width="10.25" customWidth="1"/>
    <col min="5905" max="5905" width="9" customWidth="1"/>
    <col min="5908" max="5908" width="9.875" customWidth="1"/>
    <col min="6145" max="6145" width="10" customWidth="1"/>
    <col min="6151" max="6151" width="10.375" customWidth="1"/>
    <col min="6155" max="6155" width="10.5" customWidth="1"/>
    <col min="6156" max="6156" width="10.25" customWidth="1"/>
    <col min="6160" max="6160" width="10.25" customWidth="1"/>
    <col min="6161" max="6161" width="9" customWidth="1"/>
    <col min="6164" max="6164" width="9.875" customWidth="1"/>
    <col min="6401" max="6401" width="10" customWidth="1"/>
    <col min="6407" max="6407" width="10.375" customWidth="1"/>
    <col min="6411" max="6411" width="10.5" customWidth="1"/>
    <col min="6412" max="6412" width="10.25" customWidth="1"/>
    <col min="6416" max="6416" width="10.25" customWidth="1"/>
    <col min="6417" max="6417" width="9" customWidth="1"/>
    <col min="6420" max="6420" width="9.875" customWidth="1"/>
    <col min="6657" max="6657" width="10" customWidth="1"/>
    <col min="6663" max="6663" width="10.375" customWidth="1"/>
    <col min="6667" max="6667" width="10.5" customWidth="1"/>
    <col min="6668" max="6668" width="10.25" customWidth="1"/>
    <col min="6672" max="6672" width="10.25" customWidth="1"/>
    <col min="6673" max="6673" width="9" customWidth="1"/>
    <col min="6676" max="6676" width="9.875" customWidth="1"/>
    <col min="6913" max="6913" width="10" customWidth="1"/>
    <col min="6919" max="6919" width="10.375" customWidth="1"/>
    <col min="6923" max="6923" width="10.5" customWidth="1"/>
    <col min="6924" max="6924" width="10.25" customWidth="1"/>
    <col min="6928" max="6928" width="10.25" customWidth="1"/>
    <col min="6929" max="6929" width="9" customWidth="1"/>
    <col min="6932" max="6932" width="9.875" customWidth="1"/>
    <col min="7169" max="7169" width="10" customWidth="1"/>
    <col min="7175" max="7175" width="10.375" customWidth="1"/>
    <col min="7179" max="7179" width="10.5" customWidth="1"/>
    <col min="7180" max="7180" width="10.25" customWidth="1"/>
    <col min="7184" max="7184" width="10.25" customWidth="1"/>
    <col min="7185" max="7185" width="9" customWidth="1"/>
    <col min="7188" max="7188" width="9.875" customWidth="1"/>
    <col min="7425" max="7425" width="10" customWidth="1"/>
    <col min="7431" max="7431" width="10.375" customWidth="1"/>
    <col min="7435" max="7435" width="10.5" customWidth="1"/>
    <col min="7436" max="7436" width="10.25" customWidth="1"/>
    <col min="7440" max="7440" width="10.25" customWidth="1"/>
    <col min="7441" max="7441" width="9" customWidth="1"/>
    <col min="7444" max="7444" width="9.875" customWidth="1"/>
    <col min="7681" max="7681" width="10" customWidth="1"/>
    <col min="7687" max="7687" width="10.375" customWidth="1"/>
    <col min="7691" max="7691" width="10.5" customWidth="1"/>
    <col min="7692" max="7692" width="10.25" customWidth="1"/>
    <col min="7696" max="7696" width="10.25" customWidth="1"/>
    <col min="7697" max="7697" width="9" customWidth="1"/>
    <col min="7700" max="7700" width="9.875" customWidth="1"/>
    <col min="7937" max="7937" width="10" customWidth="1"/>
    <col min="7943" max="7943" width="10.375" customWidth="1"/>
    <col min="7947" max="7947" width="10.5" customWidth="1"/>
    <col min="7948" max="7948" width="10.25" customWidth="1"/>
    <col min="7952" max="7952" width="10.25" customWidth="1"/>
    <col min="7953" max="7953" width="9" customWidth="1"/>
    <col min="7956" max="7956" width="9.875" customWidth="1"/>
    <col min="8193" max="8193" width="10" customWidth="1"/>
    <col min="8199" max="8199" width="10.375" customWidth="1"/>
    <col min="8203" max="8203" width="10.5" customWidth="1"/>
    <col min="8204" max="8204" width="10.25" customWidth="1"/>
    <col min="8208" max="8208" width="10.25" customWidth="1"/>
    <col min="8209" max="8209" width="9" customWidth="1"/>
    <col min="8212" max="8212" width="9.875" customWidth="1"/>
    <col min="8449" max="8449" width="10" customWidth="1"/>
    <col min="8455" max="8455" width="10.375" customWidth="1"/>
    <col min="8459" max="8459" width="10.5" customWidth="1"/>
    <col min="8460" max="8460" width="10.25" customWidth="1"/>
    <col min="8464" max="8464" width="10.25" customWidth="1"/>
    <col min="8465" max="8465" width="9" customWidth="1"/>
    <col min="8468" max="8468" width="9.875" customWidth="1"/>
    <col min="8705" max="8705" width="10" customWidth="1"/>
    <col min="8711" max="8711" width="10.375" customWidth="1"/>
    <col min="8715" max="8715" width="10.5" customWidth="1"/>
    <col min="8716" max="8716" width="10.25" customWidth="1"/>
    <col min="8720" max="8720" width="10.25" customWidth="1"/>
    <col min="8721" max="8721" width="9" customWidth="1"/>
    <col min="8724" max="8724" width="9.875" customWidth="1"/>
    <col min="8961" max="8961" width="10" customWidth="1"/>
    <col min="8967" max="8967" width="10.375" customWidth="1"/>
    <col min="8971" max="8971" width="10.5" customWidth="1"/>
    <col min="8972" max="8972" width="10.25" customWidth="1"/>
    <col min="8976" max="8976" width="10.25" customWidth="1"/>
    <col min="8977" max="8977" width="9" customWidth="1"/>
    <col min="8980" max="8980" width="9.875" customWidth="1"/>
    <col min="9217" max="9217" width="10" customWidth="1"/>
    <col min="9223" max="9223" width="10.375" customWidth="1"/>
    <col min="9227" max="9227" width="10.5" customWidth="1"/>
    <col min="9228" max="9228" width="10.25" customWidth="1"/>
    <col min="9232" max="9232" width="10.25" customWidth="1"/>
    <col min="9233" max="9233" width="9" customWidth="1"/>
    <col min="9236" max="9236" width="9.875" customWidth="1"/>
    <col min="9473" max="9473" width="10" customWidth="1"/>
    <col min="9479" max="9479" width="10.375" customWidth="1"/>
    <col min="9483" max="9483" width="10.5" customWidth="1"/>
    <col min="9484" max="9484" width="10.25" customWidth="1"/>
    <col min="9488" max="9488" width="10.25" customWidth="1"/>
    <col min="9489" max="9489" width="9" customWidth="1"/>
    <col min="9492" max="9492" width="9.875" customWidth="1"/>
    <col min="9729" max="9729" width="10" customWidth="1"/>
    <col min="9735" max="9735" width="10.375" customWidth="1"/>
    <col min="9739" max="9739" width="10.5" customWidth="1"/>
    <col min="9740" max="9740" width="10.25" customWidth="1"/>
    <col min="9744" max="9744" width="10.25" customWidth="1"/>
    <col min="9745" max="9745" width="9" customWidth="1"/>
    <col min="9748" max="9748" width="9.875" customWidth="1"/>
    <col min="9985" max="9985" width="10" customWidth="1"/>
    <col min="9991" max="9991" width="10.375" customWidth="1"/>
    <col min="9995" max="9995" width="10.5" customWidth="1"/>
    <col min="9996" max="9996" width="10.25" customWidth="1"/>
    <col min="10000" max="10000" width="10.25" customWidth="1"/>
    <col min="10001" max="10001" width="9" customWidth="1"/>
    <col min="10004" max="10004" width="9.875" customWidth="1"/>
    <col min="10241" max="10241" width="10" customWidth="1"/>
    <col min="10247" max="10247" width="10.375" customWidth="1"/>
    <col min="10251" max="10251" width="10.5" customWidth="1"/>
    <col min="10252" max="10252" width="10.25" customWidth="1"/>
    <col min="10256" max="10256" width="10.25" customWidth="1"/>
    <col min="10257" max="10257" width="9" customWidth="1"/>
    <col min="10260" max="10260" width="9.875" customWidth="1"/>
    <col min="10497" max="10497" width="10" customWidth="1"/>
    <col min="10503" max="10503" width="10.375" customWidth="1"/>
    <col min="10507" max="10507" width="10.5" customWidth="1"/>
    <col min="10508" max="10508" width="10.25" customWidth="1"/>
    <col min="10512" max="10512" width="10.25" customWidth="1"/>
    <col min="10513" max="10513" width="9" customWidth="1"/>
    <col min="10516" max="10516" width="9.875" customWidth="1"/>
    <col min="10753" max="10753" width="10" customWidth="1"/>
    <col min="10759" max="10759" width="10.375" customWidth="1"/>
    <col min="10763" max="10763" width="10.5" customWidth="1"/>
    <col min="10764" max="10764" width="10.25" customWidth="1"/>
    <col min="10768" max="10768" width="10.25" customWidth="1"/>
    <col min="10769" max="10769" width="9" customWidth="1"/>
    <col min="10772" max="10772" width="9.875" customWidth="1"/>
    <col min="11009" max="11009" width="10" customWidth="1"/>
    <col min="11015" max="11015" width="10.375" customWidth="1"/>
    <col min="11019" max="11019" width="10.5" customWidth="1"/>
    <col min="11020" max="11020" width="10.25" customWidth="1"/>
    <col min="11024" max="11024" width="10.25" customWidth="1"/>
    <col min="11025" max="11025" width="9" customWidth="1"/>
    <col min="11028" max="11028" width="9.875" customWidth="1"/>
    <col min="11265" max="11265" width="10" customWidth="1"/>
    <col min="11271" max="11271" width="10.375" customWidth="1"/>
    <col min="11275" max="11275" width="10.5" customWidth="1"/>
    <col min="11276" max="11276" width="10.25" customWidth="1"/>
    <col min="11280" max="11280" width="10.25" customWidth="1"/>
    <col min="11281" max="11281" width="9" customWidth="1"/>
    <col min="11284" max="11284" width="9.875" customWidth="1"/>
    <col min="11521" max="11521" width="10" customWidth="1"/>
    <col min="11527" max="11527" width="10.375" customWidth="1"/>
    <col min="11531" max="11531" width="10.5" customWidth="1"/>
    <col min="11532" max="11532" width="10.25" customWidth="1"/>
    <col min="11536" max="11536" width="10.25" customWidth="1"/>
    <col min="11537" max="11537" width="9" customWidth="1"/>
    <col min="11540" max="11540" width="9.875" customWidth="1"/>
    <col min="11777" max="11777" width="10" customWidth="1"/>
    <col min="11783" max="11783" width="10.375" customWidth="1"/>
    <col min="11787" max="11787" width="10.5" customWidth="1"/>
    <col min="11788" max="11788" width="10.25" customWidth="1"/>
    <col min="11792" max="11792" width="10.25" customWidth="1"/>
    <col min="11793" max="11793" width="9" customWidth="1"/>
    <col min="11796" max="11796" width="9.875" customWidth="1"/>
    <col min="12033" max="12033" width="10" customWidth="1"/>
    <col min="12039" max="12039" width="10.375" customWidth="1"/>
    <col min="12043" max="12043" width="10.5" customWidth="1"/>
    <col min="12044" max="12044" width="10.25" customWidth="1"/>
    <col min="12048" max="12048" width="10.25" customWidth="1"/>
    <col min="12049" max="12049" width="9" customWidth="1"/>
    <col min="12052" max="12052" width="9.875" customWidth="1"/>
    <col min="12289" max="12289" width="10" customWidth="1"/>
    <col min="12295" max="12295" width="10.375" customWidth="1"/>
    <col min="12299" max="12299" width="10.5" customWidth="1"/>
    <col min="12300" max="12300" width="10.25" customWidth="1"/>
    <col min="12304" max="12304" width="10.25" customWidth="1"/>
    <col min="12305" max="12305" width="9" customWidth="1"/>
    <col min="12308" max="12308" width="9.875" customWidth="1"/>
    <col min="12545" max="12545" width="10" customWidth="1"/>
    <col min="12551" max="12551" width="10.375" customWidth="1"/>
    <col min="12555" max="12555" width="10.5" customWidth="1"/>
    <col min="12556" max="12556" width="10.25" customWidth="1"/>
    <col min="12560" max="12560" width="10.25" customWidth="1"/>
    <col min="12561" max="12561" width="9" customWidth="1"/>
    <col min="12564" max="12564" width="9.875" customWidth="1"/>
    <col min="12801" max="12801" width="10" customWidth="1"/>
    <col min="12807" max="12807" width="10.375" customWidth="1"/>
    <col min="12811" max="12811" width="10.5" customWidth="1"/>
    <col min="12812" max="12812" width="10.25" customWidth="1"/>
    <col min="12816" max="12816" width="10.25" customWidth="1"/>
    <col min="12817" max="12817" width="9" customWidth="1"/>
    <col min="12820" max="12820" width="9.875" customWidth="1"/>
    <col min="13057" max="13057" width="10" customWidth="1"/>
    <col min="13063" max="13063" width="10.375" customWidth="1"/>
    <col min="13067" max="13067" width="10.5" customWidth="1"/>
    <col min="13068" max="13068" width="10.25" customWidth="1"/>
    <col min="13072" max="13072" width="10.25" customWidth="1"/>
    <col min="13073" max="13073" width="9" customWidth="1"/>
    <col min="13076" max="13076" width="9.875" customWidth="1"/>
    <col min="13313" max="13313" width="10" customWidth="1"/>
    <col min="13319" max="13319" width="10.375" customWidth="1"/>
    <col min="13323" max="13323" width="10.5" customWidth="1"/>
    <col min="13324" max="13324" width="10.25" customWidth="1"/>
    <col min="13328" max="13328" width="10.25" customWidth="1"/>
    <col min="13329" max="13329" width="9" customWidth="1"/>
    <col min="13332" max="13332" width="9.875" customWidth="1"/>
    <col min="13569" max="13569" width="10" customWidth="1"/>
    <col min="13575" max="13575" width="10.375" customWidth="1"/>
    <col min="13579" max="13579" width="10.5" customWidth="1"/>
    <col min="13580" max="13580" width="10.25" customWidth="1"/>
    <col min="13584" max="13584" width="10.25" customWidth="1"/>
    <col min="13585" max="13585" width="9" customWidth="1"/>
    <col min="13588" max="13588" width="9.875" customWidth="1"/>
    <col min="13825" max="13825" width="10" customWidth="1"/>
    <col min="13831" max="13831" width="10.375" customWidth="1"/>
    <col min="13835" max="13835" width="10.5" customWidth="1"/>
    <col min="13836" max="13836" width="10.25" customWidth="1"/>
    <col min="13840" max="13840" width="10.25" customWidth="1"/>
    <col min="13841" max="13841" width="9" customWidth="1"/>
    <col min="13844" max="13844" width="9.875" customWidth="1"/>
    <col min="14081" max="14081" width="10" customWidth="1"/>
    <col min="14087" max="14087" width="10.375" customWidth="1"/>
    <col min="14091" max="14091" width="10.5" customWidth="1"/>
    <col min="14092" max="14092" width="10.25" customWidth="1"/>
    <col min="14096" max="14096" width="10.25" customWidth="1"/>
    <col min="14097" max="14097" width="9" customWidth="1"/>
    <col min="14100" max="14100" width="9.875" customWidth="1"/>
    <col min="14337" max="14337" width="10" customWidth="1"/>
    <col min="14343" max="14343" width="10.375" customWidth="1"/>
    <col min="14347" max="14347" width="10.5" customWidth="1"/>
    <col min="14348" max="14348" width="10.25" customWidth="1"/>
    <col min="14352" max="14352" width="10.25" customWidth="1"/>
    <col min="14353" max="14353" width="9" customWidth="1"/>
    <col min="14356" max="14356" width="9.875" customWidth="1"/>
    <col min="14593" max="14593" width="10" customWidth="1"/>
    <col min="14599" max="14599" width="10.375" customWidth="1"/>
    <col min="14603" max="14603" width="10.5" customWidth="1"/>
    <col min="14604" max="14604" width="10.25" customWidth="1"/>
    <col min="14608" max="14608" width="10.25" customWidth="1"/>
    <col min="14609" max="14609" width="9" customWidth="1"/>
    <col min="14612" max="14612" width="9.875" customWidth="1"/>
    <col min="14849" max="14849" width="10" customWidth="1"/>
    <col min="14855" max="14855" width="10.375" customWidth="1"/>
    <col min="14859" max="14859" width="10.5" customWidth="1"/>
    <col min="14860" max="14860" width="10.25" customWidth="1"/>
    <col min="14864" max="14864" width="10.25" customWidth="1"/>
    <col min="14865" max="14865" width="9" customWidth="1"/>
    <col min="14868" max="14868" width="9.875" customWidth="1"/>
    <col min="15105" max="15105" width="10" customWidth="1"/>
    <col min="15111" max="15111" width="10.375" customWidth="1"/>
    <col min="15115" max="15115" width="10.5" customWidth="1"/>
    <col min="15116" max="15116" width="10.25" customWidth="1"/>
    <col min="15120" max="15120" width="10.25" customWidth="1"/>
    <col min="15121" max="15121" width="9" customWidth="1"/>
    <col min="15124" max="15124" width="9.875" customWidth="1"/>
    <col min="15361" max="15361" width="10" customWidth="1"/>
    <col min="15367" max="15367" width="10.375" customWidth="1"/>
    <col min="15371" max="15371" width="10.5" customWidth="1"/>
    <col min="15372" max="15372" width="10.25" customWidth="1"/>
    <col min="15376" max="15376" width="10.25" customWidth="1"/>
    <col min="15377" max="15377" width="9" customWidth="1"/>
    <col min="15380" max="15380" width="9.875" customWidth="1"/>
    <col min="15617" max="15617" width="10" customWidth="1"/>
    <col min="15623" max="15623" width="10.375" customWidth="1"/>
    <col min="15627" max="15627" width="10.5" customWidth="1"/>
    <col min="15628" max="15628" width="10.25" customWidth="1"/>
    <col min="15632" max="15632" width="10.25" customWidth="1"/>
    <col min="15633" max="15633" width="9" customWidth="1"/>
    <col min="15636" max="15636" width="9.875" customWidth="1"/>
    <col min="15873" max="15873" width="10" customWidth="1"/>
    <col min="15879" max="15879" width="10.375" customWidth="1"/>
    <col min="15883" max="15883" width="10.5" customWidth="1"/>
    <col min="15884" max="15884" width="10.25" customWidth="1"/>
    <col min="15888" max="15888" width="10.25" customWidth="1"/>
    <col min="15889" max="15889" width="9" customWidth="1"/>
    <col min="15892" max="15892" width="9.875" customWidth="1"/>
    <col min="16129" max="16129" width="10" customWidth="1"/>
    <col min="16135" max="16135" width="10.375" customWidth="1"/>
    <col min="16139" max="16139" width="10.5" customWidth="1"/>
    <col min="16140" max="16140" width="10.25" customWidth="1"/>
    <col min="16144" max="16144" width="10.25" customWidth="1"/>
    <col min="16145" max="16145" width="9" customWidth="1"/>
    <col min="16148" max="16148" width="9.875" customWidth="1"/>
  </cols>
  <sheetData>
    <row r="1" spans="1:16" ht="15" x14ac:dyDescent="0.15">
      <c r="A1" s="1" t="s">
        <v>0</v>
      </c>
    </row>
    <row r="2" spans="1:16" ht="15" x14ac:dyDescent="0.15">
      <c r="B2" s="2" t="s">
        <v>1</v>
      </c>
      <c r="C2" s="3"/>
      <c r="D2" s="2" t="s">
        <v>2</v>
      </c>
    </row>
    <row r="3" spans="1:16" ht="15.75" x14ac:dyDescent="0.15">
      <c r="A3" s="4" t="s">
        <v>3</v>
      </c>
      <c r="B3" s="5">
        <v>21.84</v>
      </c>
      <c r="C3" s="6">
        <f>AVERAGE(B3:B4)</f>
        <v>21.875</v>
      </c>
      <c r="D3" s="5">
        <v>29.64</v>
      </c>
      <c r="E3" s="6">
        <f>AVERAGE(D3:D4)</f>
        <v>29.524999999999999</v>
      </c>
      <c r="H3" s="2" t="s">
        <v>4</v>
      </c>
      <c r="I3" s="2" t="s">
        <v>5</v>
      </c>
      <c r="J3" s="7" t="s">
        <v>6</v>
      </c>
      <c r="K3" s="7" t="s">
        <v>7</v>
      </c>
      <c r="L3" s="7" t="s">
        <v>8</v>
      </c>
      <c r="M3" s="8" t="s">
        <v>9</v>
      </c>
      <c r="N3" s="8" t="s">
        <v>10</v>
      </c>
      <c r="O3" s="7"/>
      <c r="P3" s="7"/>
    </row>
    <row r="4" spans="1:16" ht="14.25" x14ac:dyDescent="0.15">
      <c r="A4" s="4"/>
      <c r="B4" s="5">
        <v>21.91</v>
      </c>
      <c r="C4" s="6"/>
      <c r="D4" s="5">
        <v>29.41</v>
      </c>
      <c r="E4" s="6"/>
      <c r="G4" s="4" t="s">
        <v>11</v>
      </c>
      <c r="H4">
        <v>21.875</v>
      </c>
      <c r="I4">
        <v>29.524999999999999</v>
      </c>
      <c r="J4">
        <f t="shared" ref="J4:J9" si="0">I4-H4</f>
        <v>7.6499999999999986</v>
      </c>
      <c r="K4" s="9">
        <f t="shared" ref="K4:K9" si="1">2^(-J4)</f>
        <v>4.978752450465875E-3</v>
      </c>
      <c r="L4" s="10">
        <f>AVERAGE(K4:K6)</f>
        <v>3.7145345888049061E-3</v>
      </c>
      <c r="M4" s="6">
        <f>STDEVP(K4:K6)</f>
        <v>8.9776661174992983E-4</v>
      </c>
      <c r="N4" s="6">
        <f>M4/1.414</f>
        <v>6.3491273815412296E-4</v>
      </c>
      <c r="O4" s="11"/>
      <c r="P4" s="11"/>
    </row>
    <row r="5" spans="1:16" ht="14.25" x14ac:dyDescent="0.15">
      <c r="A5" s="4" t="s">
        <v>12</v>
      </c>
      <c r="B5" s="5">
        <v>21.99</v>
      </c>
      <c r="C5" s="6">
        <f>AVERAGE(B5:B6)</f>
        <v>21.994999999999997</v>
      </c>
      <c r="D5" s="5">
        <v>30.11</v>
      </c>
      <c r="E5" s="6">
        <f>AVERAGE(D5:D6)</f>
        <v>30.29</v>
      </c>
      <c r="G5" s="4" t="s">
        <v>12</v>
      </c>
      <c r="H5">
        <v>21.994999999999997</v>
      </c>
      <c r="I5">
        <v>30.29</v>
      </c>
      <c r="J5">
        <f t="shared" si="0"/>
        <v>8.2950000000000017</v>
      </c>
      <c r="K5" s="9">
        <f t="shared" si="1"/>
        <v>3.1838762984477522E-3</v>
      </c>
      <c r="L5" s="10"/>
      <c r="M5" s="6"/>
      <c r="N5" s="6"/>
      <c r="O5" s="11"/>
      <c r="P5" s="11"/>
    </row>
    <row r="6" spans="1:16" ht="14.25" x14ac:dyDescent="0.15">
      <c r="A6" s="4"/>
      <c r="B6" s="5">
        <v>22</v>
      </c>
      <c r="C6" s="6"/>
      <c r="D6" s="5">
        <v>30.47</v>
      </c>
      <c r="E6" s="6"/>
      <c r="G6" s="4" t="s">
        <v>13</v>
      </c>
      <c r="H6">
        <v>21.72</v>
      </c>
      <c r="I6">
        <v>30.11</v>
      </c>
      <c r="J6">
        <f t="shared" si="0"/>
        <v>8.39</v>
      </c>
      <c r="K6" s="9">
        <f t="shared" si="1"/>
        <v>2.9809750175010907E-3</v>
      </c>
      <c r="L6" s="10"/>
      <c r="M6" s="6"/>
      <c r="N6" s="6"/>
      <c r="O6" s="11"/>
      <c r="P6" s="11"/>
    </row>
    <row r="7" spans="1:16" ht="15" x14ac:dyDescent="0.15">
      <c r="A7" s="4" t="s">
        <v>13</v>
      </c>
      <c r="B7" s="5">
        <v>21.66</v>
      </c>
      <c r="C7" s="6">
        <f>AVERAGE(B7:B8)</f>
        <v>21.72</v>
      </c>
      <c r="D7" s="5">
        <v>30.24</v>
      </c>
      <c r="E7" s="6">
        <f>AVERAGE(D7:D8)</f>
        <v>30.11</v>
      </c>
      <c r="G7" s="12" t="s">
        <v>14</v>
      </c>
      <c r="H7">
        <v>22.68</v>
      </c>
      <c r="I7">
        <v>28.355</v>
      </c>
      <c r="J7">
        <f t="shared" si="0"/>
        <v>5.6750000000000007</v>
      </c>
      <c r="K7" s="9">
        <f t="shared" si="1"/>
        <v>1.9572881853501995E-2</v>
      </c>
      <c r="L7" s="10">
        <f>AVERAGE(K7:K9)</f>
        <v>1.9317652722047066E-2</v>
      </c>
      <c r="M7" s="6">
        <f>STDEVP(K7:K9)</f>
        <v>1.1792552747536408E-3</v>
      </c>
      <c r="N7" s="6">
        <f>M7/1.414</f>
        <v>8.3398534282435699E-4</v>
      </c>
      <c r="O7" s="11"/>
      <c r="P7" s="11"/>
    </row>
    <row r="8" spans="1:16" ht="15" x14ac:dyDescent="0.15">
      <c r="A8" s="4"/>
      <c r="B8" s="5">
        <v>21.78</v>
      </c>
      <c r="C8" s="6"/>
      <c r="D8" s="5">
        <v>29.98</v>
      </c>
      <c r="E8" s="6"/>
      <c r="G8" s="12" t="s">
        <v>15</v>
      </c>
      <c r="H8">
        <v>22.32</v>
      </c>
      <c r="I8">
        <v>28.134999999999998</v>
      </c>
      <c r="J8">
        <f t="shared" si="0"/>
        <v>5.8149999999999977</v>
      </c>
      <c r="K8" s="9">
        <f t="shared" si="1"/>
        <v>1.7762765206812744E-2</v>
      </c>
      <c r="L8" s="10"/>
      <c r="M8" s="6"/>
      <c r="N8" s="6"/>
      <c r="O8" s="11"/>
      <c r="P8" s="11"/>
    </row>
    <row r="9" spans="1:16" ht="15" x14ac:dyDescent="0.15">
      <c r="A9" s="12" t="s">
        <v>14</v>
      </c>
      <c r="B9" s="5">
        <v>22.71</v>
      </c>
      <c r="C9" s="6">
        <f>AVERAGE(B9:B10)</f>
        <v>22.68</v>
      </c>
      <c r="D9" s="5">
        <v>27.95</v>
      </c>
      <c r="E9" s="6">
        <f>AVERAGE(D9:D10)</f>
        <v>28.355</v>
      </c>
      <c r="G9" s="12" t="s">
        <v>16</v>
      </c>
      <c r="H9">
        <v>22.57</v>
      </c>
      <c r="I9">
        <v>28.17</v>
      </c>
      <c r="J9">
        <f t="shared" si="0"/>
        <v>5.6000000000000014</v>
      </c>
      <c r="K9" s="9">
        <f t="shared" si="1"/>
        <v>2.0617311105826455E-2</v>
      </c>
      <c r="L9" s="10"/>
      <c r="M9" s="6"/>
      <c r="N9" s="6"/>
      <c r="O9" s="11"/>
      <c r="P9" s="11"/>
    </row>
    <row r="10" spans="1:16" ht="15" x14ac:dyDescent="0.15">
      <c r="A10" s="12"/>
      <c r="B10" s="5">
        <v>22.65</v>
      </c>
      <c r="C10" s="6"/>
      <c r="D10" s="5">
        <v>28.76</v>
      </c>
      <c r="E10" s="6"/>
    </row>
    <row r="11" spans="1:16" ht="15" x14ac:dyDescent="0.15">
      <c r="A11" s="12" t="s">
        <v>17</v>
      </c>
      <c r="B11" s="5">
        <v>22.3</v>
      </c>
      <c r="C11" s="6">
        <f>AVERAGE(B11:B12)</f>
        <v>22.32</v>
      </c>
      <c r="D11" s="5">
        <v>28.68</v>
      </c>
      <c r="E11" s="6">
        <f>AVERAGE(D11:D12)</f>
        <v>28.134999999999998</v>
      </c>
    </row>
    <row r="12" spans="1:16" ht="15" x14ac:dyDescent="0.15">
      <c r="A12" s="12"/>
      <c r="B12" s="5">
        <v>22.34</v>
      </c>
      <c r="C12" s="6"/>
      <c r="D12" s="5">
        <v>27.59</v>
      </c>
      <c r="E12" s="6"/>
    </row>
    <row r="13" spans="1:16" ht="15" x14ac:dyDescent="0.15">
      <c r="A13" s="12" t="s">
        <v>18</v>
      </c>
      <c r="B13" s="5">
        <v>22.52</v>
      </c>
      <c r="C13" s="6">
        <f>AVERAGE(B13:B14)</f>
        <v>22.57</v>
      </c>
      <c r="D13" s="5">
        <v>27.89</v>
      </c>
      <c r="E13" s="6">
        <f>AVERAGE(D13:D14)</f>
        <v>28.17</v>
      </c>
    </row>
    <row r="14" spans="1:16" x14ac:dyDescent="0.15">
      <c r="B14" s="5">
        <v>22.62</v>
      </c>
      <c r="C14" s="6"/>
      <c r="D14" s="5">
        <v>28.45</v>
      </c>
      <c r="E14" s="6"/>
    </row>
    <row r="15" spans="1:16" x14ac:dyDescent="0.15">
      <c r="B15" s="5"/>
      <c r="C15" s="3"/>
      <c r="D15" s="5"/>
      <c r="E15" s="3"/>
    </row>
    <row r="16" spans="1:16" x14ac:dyDescent="0.15">
      <c r="B16" s="5"/>
      <c r="C16" s="3"/>
      <c r="D16" s="5"/>
      <c r="E16" s="3"/>
    </row>
    <row r="17" spans="1:31" ht="15" x14ac:dyDescent="0.15">
      <c r="A17" s="13" t="s">
        <v>19</v>
      </c>
      <c r="B17" s="5"/>
      <c r="C17" s="3"/>
      <c r="D17" s="5"/>
      <c r="E17" s="3"/>
    </row>
    <row r="18" spans="1:31" ht="15" x14ac:dyDescent="0.15">
      <c r="A18" s="14" t="s">
        <v>20</v>
      </c>
      <c r="B18" s="15" t="s">
        <v>21</v>
      </c>
      <c r="C18" s="15"/>
      <c r="D18" s="15"/>
      <c r="E18" s="15"/>
      <c r="F18" s="15"/>
      <c r="G18" s="15" t="s">
        <v>22</v>
      </c>
      <c r="H18" s="15"/>
      <c r="I18" s="15"/>
      <c r="J18" s="15"/>
      <c r="K18" s="15"/>
      <c r="L18" s="15" t="s">
        <v>23</v>
      </c>
      <c r="M18" s="15"/>
      <c r="N18" s="15"/>
      <c r="O18" s="15"/>
      <c r="P18" s="15"/>
      <c r="Q18" s="15" t="s">
        <v>24</v>
      </c>
      <c r="R18" s="15"/>
      <c r="S18" s="15"/>
      <c r="T18" s="15"/>
      <c r="U18" s="15"/>
      <c r="V18" s="15" t="s">
        <v>25</v>
      </c>
      <c r="W18" s="15"/>
      <c r="X18" s="15"/>
      <c r="Y18" s="15"/>
      <c r="Z18" s="15"/>
      <c r="AA18" s="15" t="s">
        <v>26</v>
      </c>
      <c r="AB18" s="15"/>
      <c r="AC18" s="15"/>
      <c r="AD18" s="15"/>
      <c r="AE18" s="15"/>
    </row>
    <row r="19" spans="1:31" ht="15" x14ac:dyDescent="0.15">
      <c r="B19" s="14" t="s">
        <v>27</v>
      </c>
      <c r="C19" s="16" t="s">
        <v>28</v>
      </c>
      <c r="D19" s="17" t="s">
        <v>29</v>
      </c>
      <c r="E19" s="16" t="s">
        <v>30</v>
      </c>
      <c r="F19" s="17" t="s">
        <v>31</v>
      </c>
      <c r="G19" s="14" t="s">
        <v>27</v>
      </c>
      <c r="H19" s="16" t="s">
        <v>28</v>
      </c>
      <c r="I19" s="17" t="s">
        <v>29</v>
      </c>
      <c r="J19" s="16" t="s">
        <v>30</v>
      </c>
      <c r="K19" s="17" t="s">
        <v>31</v>
      </c>
      <c r="L19" s="14" t="s">
        <v>27</v>
      </c>
      <c r="M19" s="16" t="s">
        <v>28</v>
      </c>
      <c r="N19" s="17" t="s">
        <v>29</v>
      </c>
      <c r="O19" s="16" t="s">
        <v>30</v>
      </c>
      <c r="P19" s="17" t="s">
        <v>31</v>
      </c>
      <c r="Q19" s="14" t="s">
        <v>27</v>
      </c>
      <c r="R19" s="16" t="s">
        <v>28</v>
      </c>
      <c r="S19" s="17" t="s">
        <v>29</v>
      </c>
      <c r="T19" s="16" t="s">
        <v>30</v>
      </c>
      <c r="U19" s="17" t="s">
        <v>31</v>
      </c>
      <c r="V19" s="14" t="s">
        <v>27</v>
      </c>
      <c r="W19" s="16" t="s">
        <v>28</v>
      </c>
      <c r="X19" s="17" t="s">
        <v>29</v>
      </c>
      <c r="Y19" s="16" t="s">
        <v>30</v>
      </c>
      <c r="Z19" s="17" t="s">
        <v>31</v>
      </c>
      <c r="AA19" s="14" t="s">
        <v>27</v>
      </c>
      <c r="AB19" s="16" t="s">
        <v>28</v>
      </c>
      <c r="AC19" s="17" t="s">
        <v>29</v>
      </c>
      <c r="AD19" s="16" t="s">
        <v>30</v>
      </c>
      <c r="AE19" s="17" t="s">
        <v>31</v>
      </c>
    </row>
    <row r="20" spans="1:31" ht="14.25" x14ac:dyDescent="0.15">
      <c r="A20" s="18" t="s">
        <v>32</v>
      </c>
      <c r="B20" s="19">
        <v>15</v>
      </c>
      <c r="C20">
        <f>B20/15</f>
        <v>1</v>
      </c>
      <c r="D20" s="20">
        <f>AVERAGE(C20:C25)</f>
        <v>1</v>
      </c>
      <c r="E20" s="20">
        <f>STDEVP(C20:C25)</f>
        <v>0</v>
      </c>
      <c r="F20" s="6">
        <f>E20/2.236</f>
        <v>0</v>
      </c>
      <c r="G20" s="19">
        <v>15</v>
      </c>
      <c r="H20">
        <f>G20/15</f>
        <v>1</v>
      </c>
      <c r="I20" s="20">
        <f>AVERAGE(H20:H25)</f>
        <v>0.98888888888888893</v>
      </c>
      <c r="J20" s="20">
        <f>STDEVP(H20:H25)</f>
        <v>2.484519974999766E-2</v>
      </c>
      <c r="K20" s="6">
        <f>J20/2.236</f>
        <v>1.1111448904292333E-2</v>
      </c>
      <c r="L20" s="19">
        <v>13</v>
      </c>
      <c r="M20">
        <f>L20/15</f>
        <v>0.8666666666666667</v>
      </c>
      <c r="N20" s="20">
        <f>AVERAGE(M20:M25)</f>
        <v>0.93333333333333324</v>
      </c>
      <c r="O20" s="20">
        <f>STDEVP(M20:M25)</f>
        <v>5.4433105395181723E-2</v>
      </c>
      <c r="P20" s="6">
        <f>O20/2.236</f>
        <v>2.4343964845787887E-2</v>
      </c>
      <c r="Q20" s="19">
        <v>13</v>
      </c>
      <c r="R20">
        <f>Q20/15</f>
        <v>0.8666666666666667</v>
      </c>
      <c r="S20" s="20">
        <f>AVERAGE(R20:R25)</f>
        <v>0.88888888888888895</v>
      </c>
      <c r="T20" s="20">
        <f>STDEVP(R20:R25)</f>
        <v>4.9690399499995319E-2</v>
      </c>
      <c r="U20" s="6">
        <f>T20/2.236</f>
        <v>2.2222897808584666E-2</v>
      </c>
      <c r="V20" s="19">
        <v>12</v>
      </c>
      <c r="W20">
        <f>V20/15</f>
        <v>0.8</v>
      </c>
      <c r="X20" s="20">
        <f>AVERAGE(W20:W25)</f>
        <v>0.87777777777777777</v>
      </c>
      <c r="Y20" s="20">
        <f>STDEVP(W20:W25)</f>
        <v>5.9835164523716698E-2</v>
      </c>
      <c r="Z20" s="6">
        <f>Y20/2.236</f>
        <v>2.6759912577690829E-2</v>
      </c>
      <c r="AA20" s="19">
        <v>12</v>
      </c>
      <c r="AB20">
        <f>AA20/15</f>
        <v>0.8</v>
      </c>
      <c r="AC20" s="20">
        <f>AVERAGE(AB20:AB25)</f>
        <v>0.87777777777777777</v>
      </c>
      <c r="AD20" s="20">
        <f>STDEVP(AB20:AB25)</f>
        <v>5.9835164523716698E-2</v>
      </c>
      <c r="AE20" s="6">
        <f>AD20/2.236</f>
        <v>2.6759912577690829E-2</v>
      </c>
    </row>
    <row r="21" spans="1:31" ht="14.25" x14ac:dyDescent="0.15">
      <c r="B21" s="19">
        <v>15</v>
      </c>
      <c r="C21">
        <f t="shared" ref="C21:C31" si="2">B21/15</f>
        <v>1</v>
      </c>
      <c r="D21" s="20"/>
      <c r="E21" s="20"/>
      <c r="F21" s="6"/>
      <c r="G21" s="19">
        <v>14</v>
      </c>
      <c r="H21">
        <f t="shared" ref="H21:H31" si="3">G21/15</f>
        <v>0.93333333333333335</v>
      </c>
      <c r="I21" s="20"/>
      <c r="J21" s="20"/>
      <c r="K21" s="6"/>
      <c r="L21" s="19">
        <v>14</v>
      </c>
      <c r="M21">
        <f t="shared" ref="M21:M31" si="4">L21/15</f>
        <v>0.93333333333333335</v>
      </c>
      <c r="N21" s="20"/>
      <c r="O21" s="20"/>
      <c r="P21" s="6"/>
      <c r="Q21" s="19">
        <v>12</v>
      </c>
      <c r="R21">
        <f t="shared" ref="R21:R31" si="5">Q21/15</f>
        <v>0.8</v>
      </c>
      <c r="S21" s="20"/>
      <c r="T21" s="20"/>
      <c r="U21" s="6"/>
      <c r="V21" s="19">
        <v>12</v>
      </c>
      <c r="W21">
        <f t="shared" ref="W21:W31" si="6">V21/15</f>
        <v>0.8</v>
      </c>
      <c r="X21" s="20"/>
      <c r="Y21" s="20"/>
      <c r="Z21" s="6"/>
      <c r="AA21" s="19">
        <v>12</v>
      </c>
      <c r="AB21">
        <f t="shared" ref="AB21:AB31" si="7">AA21/15</f>
        <v>0.8</v>
      </c>
      <c r="AC21" s="20"/>
      <c r="AD21" s="20"/>
      <c r="AE21" s="6"/>
    </row>
    <row r="22" spans="1:31" ht="14.25" x14ac:dyDescent="0.15">
      <c r="B22" s="19">
        <v>15</v>
      </c>
      <c r="C22">
        <f t="shared" si="2"/>
        <v>1</v>
      </c>
      <c r="D22" s="20"/>
      <c r="E22" s="20"/>
      <c r="F22" s="6"/>
      <c r="G22" s="19">
        <v>15</v>
      </c>
      <c r="H22">
        <f t="shared" si="3"/>
        <v>1</v>
      </c>
      <c r="I22" s="20"/>
      <c r="J22" s="20"/>
      <c r="K22" s="6"/>
      <c r="L22" s="19">
        <v>15</v>
      </c>
      <c r="M22">
        <f t="shared" si="4"/>
        <v>1</v>
      </c>
      <c r="N22" s="20"/>
      <c r="O22" s="20"/>
      <c r="P22" s="6"/>
      <c r="Q22" s="19">
        <v>14</v>
      </c>
      <c r="R22">
        <f t="shared" si="5"/>
        <v>0.93333333333333335</v>
      </c>
      <c r="S22" s="20"/>
      <c r="T22" s="20"/>
      <c r="U22" s="6"/>
      <c r="V22" s="19">
        <v>14</v>
      </c>
      <c r="W22">
        <f t="shared" si="6"/>
        <v>0.93333333333333335</v>
      </c>
      <c r="X22" s="20"/>
      <c r="Y22" s="20"/>
      <c r="Z22" s="6"/>
      <c r="AA22" s="19">
        <v>14</v>
      </c>
      <c r="AB22">
        <f t="shared" si="7"/>
        <v>0.93333333333333335</v>
      </c>
      <c r="AC22" s="20"/>
      <c r="AD22" s="20"/>
      <c r="AE22" s="6"/>
    </row>
    <row r="23" spans="1:31" ht="14.25" x14ac:dyDescent="0.15">
      <c r="B23" s="19">
        <v>15</v>
      </c>
      <c r="C23">
        <f t="shared" si="2"/>
        <v>1</v>
      </c>
      <c r="D23" s="20"/>
      <c r="E23" s="20"/>
      <c r="F23" s="6"/>
      <c r="G23" s="19">
        <v>15</v>
      </c>
      <c r="H23">
        <f t="shared" si="3"/>
        <v>1</v>
      </c>
      <c r="I23" s="20"/>
      <c r="J23" s="20"/>
      <c r="K23" s="6"/>
      <c r="L23" s="19">
        <v>13</v>
      </c>
      <c r="M23">
        <f t="shared" si="4"/>
        <v>0.8666666666666667</v>
      </c>
      <c r="N23" s="20"/>
      <c r="O23" s="20"/>
      <c r="P23" s="6"/>
      <c r="Q23" s="19">
        <v>13</v>
      </c>
      <c r="R23">
        <f t="shared" si="5"/>
        <v>0.8666666666666667</v>
      </c>
      <c r="S23" s="20"/>
      <c r="T23" s="20"/>
      <c r="U23" s="6"/>
      <c r="V23" s="19">
        <v>13</v>
      </c>
      <c r="W23">
        <f t="shared" si="6"/>
        <v>0.8666666666666667</v>
      </c>
      <c r="X23" s="20"/>
      <c r="Y23" s="20"/>
      <c r="Z23" s="6"/>
      <c r="AA23" s="19">
        <v>13</v>
      </c>
      <c r="AB23">
        <f t="shared" si="7"/>
        <v>0.8666666666666667</v>
      </c>
      <c r="AC23" s="20"/>
      <c r="AD23" s="20"/>
      <c r="AE23" s="6"/>
    </row>
    <row r="24" spans="1:31" ht="14.25" x14ac:dyDescent="0.15">
      <c r="B24" s="19">
        <v>15</v>
      </c>
      <c r="C24">
        <f t="shared" si="2"/>
        <v>1</v>
      </c>
      <c r="D24" s="20"/>
      <c r="E24" s="20"/>
      <c r="F24" s="6"/>
      <c r="G24" s="19">
        <v>15</v>
      </c>
      <c r="H24">
        <f t="shared" si="3"/>
        <v>1</v>
      </c>
      <c r="I24" s="20"/>
      <c r="J24" s="20"/>
      <c r="K24" s="6"/>
      <c r="L24" s="19">
        <v>15</v>
      </c>
      <c r="M24">
        <f t="shared" si="4"/>
        <v>1</v>
      </c>
      <c r="N24" s="20"/>
      <c r="O24" s="20"/>
      <c r="P24" s="6"/>
      <c r="Q24" s="19">
        <v>14</v>
      </c>
      <c r="R24">
        <f t="shared" si="5"/>
        <v>0.93333333333333335</v>
      </c>
      <c r="S24" s="20"/>
      <c r="T24" s="20"/>
      <c r="U24" s="6"/>
      <c r="V24" s="19">
        <v>14</v>
      </c>
      <c r="W24">
        <f t="shared" si="6"/>
        <v>0.93333333333333335</v>
      </c>
      <c r="X24" s="20"/>
      <c r="Y24" s="20"/>
      <c r="Z24" s="6"/>
      <c r="AA24" s="19">
        <v>14</v>
      </c>
      <c r="AB24">
        <f t="shared" si="7"/>
        <v>0.93333333333333335</v>
      </c>
      <c r="AC24" s="20"/>
      <c r="AD24" s="20"/>
      <c r="AE24" s="6"/>
    </row>
    <row r="25" spans="1:31" ht="14.25" x14ac:dyDescent="0.15">
      <c r="B25" s="19">
        <v>15</v>
      </c>
      <c r="C25">
        <f t="shared" si="2"/>
        <v>1</v>
      </c>
      <c r="D25" s="20"/>
      <c r="E25" s="20"/>
      <c r="F25" s="6"/>
      <c r="G25" s="19">
        <v>15</v>
      </c>
      <c r="H25">
        <f t="shared" si="3"/>
        <v>1</v>
      </c>
      <c r="I25" s="20"/>
      <c r="J25" s="20"/>
      <c r="K25" s="6"/>
      <c r="L25" s="19">
        <v>14</v>
      </c>
      <c r="M25">
        <f t="shared" si="4"/>
        <v>0.93333333333333335</v>
      </c>
      <c r="N25" s="20"/>
      <c r="O25" s="20"/>
      <c r="P25" s="6"/>
      <c r="Q25" s="19">
        <v>14</v>
      </c>
      <c r="R25">
        <f t="shared" si="5"/>
        <v>0.93333333333333335</v>
      </c>
      <c r="S25" s="20"/>
      <c r="T25" s="20"/>
      <c r="U25" s="6"/>
      <c r="V25" s="19">
        <v>14</v>
      </c>
      <c r="W25">
        <f t="shared" si="6"/>
        <v>0.93333333333333335</v>
      </c>
      <c r="X25" s="20"/>
      <c r="Y25" s="20"/>
      <c r="Z25" s="6"/>
      <c r="AA25" s="19">
        <v>14</v>
      </c>
      <c r="AB25">
        <f t="shared" si="7"/>
        <v>0.93333333333333335</v>
      </c>
      <c r="AC25" s="20"/>
      <c r="AD25" s="20"/>
      <c r="AE25" s="6"/>
    </row>
    <row r="26" spans="1:31" ht="14.25" x14ac:dyDescent="0.15">
      <c r="A26" s="18" t="s">
        <v>33</v>
      </c>
      <c r="B26" s="19">
        <v>15</v>
      </c>
      <c r="C26">
        <f t="shared" si="2"/>
        <v>1</v>
      </c>
      <c r="D26" s="20">
        <f>AVERAGE(C26:C31)</f>
        <v>0.98888888888888893</v>
      </c>
      <c r="E26" s="20">
        <f>STDEVP(C26:C31)</f>
        <v>2.484519974999766E-2</v>
      </c>
      <c r="F26" s="6">
        <f>E26/2.236</f>
        <v>1.1111448904292333E-2</v>
      </c>
      <c r="G26" s="19">
        <v>14</v>
      </c>
      <c r="H26">
        <f t="shared" si="3"/>
        <v>0.93333333333333335</v>
      </c>
      <c r="I26" s="20">
        <f>AVERAGE(H26:H31)</f>
        <v>0.93333333333333346</v>
      </c>
      <c r="J26" s="20">
        <f>STDEVP(H26:H31)</f>
        <v>5.4433105395181723E-2</v>
      </c>
      <c r="K26" s="6">
        <f>J26/2.236</f>
        <v>2.4343964845787887E-2</v>
      </c>
      <c r="L26" s="19">
        <v>13</v>
      </c>
      <c r="M26">
        <f t="shared" si="4"/>
        <v>0.8666666666666667</v>
      </c>
      <c r="N26" s="20">
        <f>AVERAGE(M26:M31)</f>
        <v>0.81111111111111101</v>
      </c>
      <c r="O26" s="20">
        <f>STDEVP(M26:M31)</f>
        <v>4.5812284729085134E-2</v>
      </c>
      <c r="P26" s="6">
        <f>O26/2.236</f>
        <v>2.0488499431612312E-2</v>
      </c>
      <c r="Q26" s="19">
        <v>13</v>
      </c>
      <c r="R26">
        <f t="shared" si="5"/>
        <v>0.8666666666666667</v>
      </c>
      <c r="S26" s="20">
        <f>AVERAGE(R26:R31)</f>
        <v>0.77777777777777779</v>
      </c>
      <c r="T26" s="20">
        <f>STDEVP(R26:R31)</f>
        <v>7.3702773119008913E-2</v>
      </c>
      <c r="U26" s="6">
        <f>T26/2.236</f>
        <v>3.2961884221381445E-2</v>
      </c>
      <c r="V26" s="19">
        <v>9</v>
      </c>
      <c r="W26">
        <f t="shared" si="6"/>
        <v>0.6</v>
      </c>
      <c r="X26" s="20">
        <f>AVERAGE(W26:W31)</f>
        <v>0.73333333333333328</v>
      </c>
      <c r="Y26" s="20">
        <f>STDEVP(W26:W31)</f>
        <v>8.6066296582387458E-2</v>
      </c>
      <c r="Z26" s="6">
        <f>Y26/2.236</f>
        <v>3.8491188095879897E-2</v>
      </c>
      <c r="AA26" s="19">
        <v>9</v>
      </c>
      <c r="AB26">
        <f t="shared" si="7"/>
        <v>0.6</v>
      </c>
      <c r="AC26" s="20">
        <f>AVERAGE(AB26:AB31)</f>
        <v>0.62222222222222212</v>
      </c>
      <c r="AD26" s="20">
        <f>STDEVP(AB26:AB31)</f>
        <v>9.1624569458170393E-2</v>
      </c>
      <c r="AE26" s="6">
        <f>AD26/2.236</f>
        <v>4.097699886322468E-2</v>
      </c>
    </row>
    <row r="27" spans="1:31" ht="14.25" x14ac:dyDescent="0.15">
      <c r="B27" s="19">
        <v>14</v>
      </c>
      <c r="C27">
        <f t="shared" si="2"/>
        <v>0.93333333333333335</v>
      </c>
      <c r="D27" s="20"/>
      <c r="E27" s="20"/>
      <c r="F27" s="6"/>
      <c r="G27" s="19">
        <v>13</v>
      </c>
      <c r="H27">
        <f t="shared" si="3"/>
        <v>0.8666666666666667</v>
      </c>
      <c r="I27" s="20"/>
      <c r="J27" s="20"/>
      <c r="K27" s="6"/>
      <c r="L27" s="19">
        <v>12</v>
      </c>
      <c r="M27">
        <f t="shared" si="4"/>
        <v>0.8</v>
      </c>
      <c r="N27" s="20"/>
      <c r="O27" s="20"/>
      <c r="P27" s="6"/>
      <c r="Q27" s="19">
        <v>12</v>
      </c>
      <c r="R27">
        <f t="shared" si="5"/>
        <v>0.8</v>
      </c>
      <c r="S27" s="20"/>
      <c r="T27" s="20"/>
      <c r="U27" s="6"/>
      <c r="V27" s="19">
        <v>12</v>
      </c>
      <c r="W27">
        <f t="shared" si="6"/>
        <v>0.8</v>
      </c>
      <c r="X27" s="20"/>
      <c r="Y27" s="20"/>
      <c r="Z27" s="6"/>
      <c r="AA27" s="19">
        <v>12</v>
      </c>
      <c r="AB27">
        <f t="shared" si="7"/>
        <v>0.8</v>
      </c>
      <c r="AC27" s="20"/>
      <c r="AD27" s="20"/>
      <c r="AE27" s="6"/>
    </row>
    <row r="28" spans="1:31" ht="14.25" x14ac:dyDescent="0.15">
      <c r="B28" s="19">
        <v>15</v>
      </c>
      <c r="C28">
        <f t="shared" si="2"/>
        <v>1</v>
      </c>
      <c r="D28" s="20"/>
      <c r="E28" s="20"/>
      <c r="F28" s="6"/>
      <c r="G28" s="19">
        <v>13</v>
      </c>
      <c r="H28">
        <f t="shared" si="3"/>
        <v>0.8666666666666667</v>
      </c>
      <c r="I28" s="20"/>
      <c r="J28" s="20"/>
      <c r="K28" s="6"/>
      <c r="L28" s="19">
        <v>12</v>
      </c>
      <c r="M28">
        <f t="shared" si="4"/>
        <v>0.8</v>
      </c>
      <c r="N28" s="20"/>
      <c r="O28" s="20"/>
      <c r="P28" s="6"/>
      <c r="Q28" s="19">
        <v>10</v>
      </c>
      <c r="R28">
        <f t="shared" si="5"/>
        <v>0.66666666666666663</v>
      </c>
      <c r="S28" s="20"/>
      <c r="T28" s="20"/>
      <c r="U28" s="6"/>
      <c r="V28" s="19">
        <v>10</v>
      </c>
      <c r="W28">
        <f t="shared" si="6"/>
        <v>0.66666666666666663</v>
      </c>
      <c r="X28" s="20"/>
      <c r="Y28" s="20"/>
      <c r="Z28" s="6"/>
      <c r="AA28" s="19">
        <v>8</v>
      </c>
      <c r="AB28">
        <f t="shared" si="7"/>
        <v>0.53333333333333333</v>
      </c>
      <c r="AC28" s="20"/>
      <c r="AD28" s="20"/>
      <c r="AE28" s="6"/>
    </row>
    <row r="29" spans="1:31" ht="14.25" x14ac:dyDescent="0.15">
      <c r="B29" s="19">
        <v>15</v>
      </c>
      <c r="C29">
        <f t="shared" si="2"/>
        <v>1</v>
      </c>
      <c r="D29" s="20"/>
      <c r="E29" s="20"/>
      <c r="F29" s="6"/>
      <c r="G29" s="19">
        <v>15</v>
      </c>
      <c r="H29">
        <f t="shared" si="3"/>
        <v>1</v>
      </c>
      <c r="I29" s="20"/>
      <c r="J29" s="20"/>
      <c r="K29" s="6"/>
      <c r="L29" s="19">
        <v>12</v>
      </c>
      <c r="M29">
        <f t="shared" si="4"/>
        <v>0.8</v>
      </c>
      <c r="N29" s="20"/>
      <c r="O29" s="20"/>
      <c r="P29" s="6"/>
      <c r="Q29" s="19">
        <v>11</v>
      </c>
      <c r="R29">
        <f t="shared" si="5"/>
        <v>0.73333333333333328</v>
      </c>
      <c r="S29" s="20"/>
      <c r="T29" s="20"/>
      <c r="U29" s="6"/>
      <c r="V29" s="19">
        <v>11</v>
      </c>
      <c r="W29">
        <f t="shared" si="6"/>
        <v>0.73333333333333328</v>
      </c>
      <c r="X29" s="20"/>
      <c r="Y29" s="20"/>
      <c r="Z29" s="6"/>
      <c r="AA29" s="19">
        <v>9</v>
      </c>
      <c r="AB29">
        <f t="shared" si="7"/>
        <v>0.6</v>
      </c>
      <c r="AC29" s="20"/>
      <c r="AD29" s="20"/>
      <c r="AE29" s="6"/>
    </row>
    <row r="30" spans="1:31" ht="14.25" x14ac:dyDescent="0.15">
      <c r="B30" s="19">
        <v>15</v>
      </c>
      <c r="C30">
        <f t="shared" si="2"/>
        <v>1</v>
      </c>
      <c r="D30" s="20"/>
      <c r="E30" s="20"/>
      <c r="F30" s="6"/>
      <c r="G30" s="19">
        <v>15</v>
      </c>
      <c r="H30">
        <f t="shared" si="3"/>
        <v>1</v>
      </c>
      <c r="I30" s="20"/>
      <c r="J30" s="20"/>
      <c r="K30" s="6"/>
      <c r="L30" s="19">
        <v>13</v>
      </c>
      <c r="M30">
        <f t="shared" si="4"/>
        <v>0.8666666666666667</v>
      </c>
      <c r="N30" s="20"/>
      <c r="O30" s="20"/>
      <c r="P30" s="6"/>
      <c r="Q30" s="19">
        <v>13</v>
      </c>
      <c r="R30">
        <f t="shared" si="5"/>
        <v>0.8666666666666667</v>
      </c>
      <c r="S30" s="20"/>
      <c r="T30" s="20"/>
      <c r="U30" s="6"/>
      <c r="V30" s="19">
        <v>13</v>
      </c>
      <c r="W30">
        <f t="shared" si="6"/>
        <v>0.8666666666666667</v>
      </c>
      <c r="X30" s="20"/>
      <c r="Y30" s="20"/>
      <c r="Z30" s="6"/>
      <c r="AA30" s="19">
        <v>10</v>
      </c>
      <c r="AB30">
        <f t="shared" si="7"/>
        <v>0.66666666666666663</v>
      </c>
      <c r="AC30" s="20"/>
      <c r="AD30" s="20"/>
      <c r="AE30" s="6"/>
    </row>
    <row r="31" spans="1:31" ht="14.25" x14ac:dyDescent="0.15">
      <c r="B31" s="19">
        <v>15</v>
      </c>
      <c r="C31">
        <f t="shared" si="2"/>
        <v>1</v>
      </c>
      <c r="D31" s="20"/>
      <c r="E31" s="20"/>
      <c r="F31" s="6"/>
      <c r="G31" s="19">
        <v>14</v>
      </c>
      <c r="H31">
        <f t="shared" si="3"/>
        <v>0.93333333333333335</v>
      </c>
      <c r="I31" s="20"/>
      <c r="J31" s="20"/>
      <c r="K31" s="6"/>
      <c r="L31" s="19">
        <v>11</v>
      </c>
      <c r="M31">
        <f t="shared" si="4"/>
        <v>0.73333333333333328</v>
      </c>
      <c r="N31" s="20"/>
      <c r="O31" s="20"/>
      <c r="P31" s="6"/>
      <c r="Q31" s="19">
        <v>11</v>
      </c>
      <c r="R31">
        <f t="shared" si="5"/>
        <v>0.73333333333333328</v>
      </c>
      <c r="S31" s="20"/>
      <c r="T31" s="20"/>
      <c r="U31" s="6"/>
      <c r="V31" s="19">
        <v>11</v>
      </c>
      <c r="W31">
        <f t="shared" si="6"/>
        <v>0.73333333333333328</v>
      </c>
      <c r="X31" s="20"/>
      <c r="Y31" s="20"/>
      <c r="Z31" s="6"/>
      <c r="AA31" s="19">
        <v>8</v>
      </c>
      <c r="AB31">
        <f t="shared" si="7"/>
        <v>0.53333333333333333</v>
      </c>
      <c r="AC31" s="20"/>
      <c r="AD31" s="20"/>
      <c r="AE31" s="6"/>
    </row>
    <row r="34" spans="1:36" ht="15" x14ac:dyDescent="0.15">
      <c r="A34" s="1" t="s">
        <v>34</v>
      </c>
    </row>
    <row r="35" spans="1:36" x14ac:dyDescent="0.15">
      <c r="A35" s="18" t="s">
        <v>35</v>
      </c>
      <c r="B35" s="21" t="s">
        <v>36</v>
      </c>
      <c r="C35" s="21"/>
      <c r="D35" s="21"/>
      <c r="E35" s="21"/>
      <c r="F35" s="21"/>
      <c r="G35" s="21" t="s">
        <v>37</v>
      </c>
      <c r="H35" s="21"/>
      <c r="I35" s="21"/>
      <c r="J35" s="21"/>
      <c r="K35" s="21"/>
      <c r="L35" s="21" t="s">
        <v>38</v>
      </c>
      <c r="M35" s="21"/>
      <c r="N35" s="21"/>
      <c r="O35" s="21"/>
      <c r="P35" s="21"/>
      <c r="Q35" s="21" t="s">
        <v>39</v>
      </c>
      <c r="R35" s="21"/>
      <c r="S35" s="21"/>
      <c r="T35" s="21"/>
      <c r="U35" s="21"/>
      <c r="V35" s="21" t="s">
        <v>40</v>
      </c>
      <c r="W35" s="21"/>
      <c r="X35" s="21"/>
      <c r="Y35" s="21"/>
      <c r="Z35" s="21"/>
      <c r="AA35" s="21" t="s">
        <v>41</v>
      </c>
      <c r="AB35" s="21"/>
      <c r="AC35" s="21"/>
      <c r="AD35" s="21"/>
      <c r="AE35" s="21"/>
      <c r="AF35" s="5"/>
      <c r="AG35" s="5"/>
      <c r="AH35" s="5"/>
      <c r="AI35" s="5"/>
      <c r="AJ35" s="5"/>
    </row>
    <row r="36" spans="1:36" ht="15" x14ac:dyDescent="0.15">
      <c r="A36" s="5"/>
      <c r="B36" s="14" t="s">
        <v>27</v>
      </c>
      <c r="C36" s="16" t="s">
        <v>28</v>
      </c>
      <c r="D36" s="17" t="s">
        <v>29</v>
      </c>
      <c r="E36" s="16" t="s">
        <v>30</v>
      </c>
      <c r="F36" s="17" t="s">
        <v>31</v>
      </c>
      <c r="G36" s="14" t="s">
        <v>27</v>
      </c>
      <c r="H36" s="16" t="s">
        <v>28</v>
      </c>
      <c r="I36" s="17" t="s">
        <v>29</v>
      </c>
      <c r="J36" s="16" t="s">
        <v>30</v>
      </c>
      <c r="K36" s="17" t="s">
        <v>31</v>
      </c>
      <c r="L36" s="14" t="s">
        <v>27</v>
      </c>
      <c r="M36" s="16" t="s">
        <v>28</v>
      </c>
      <c r="N36" s="17" t="s">
        <v>29</v>
      </c>
      <c r="O36" s="16" t="s">
        <v>30</v>
      </c>
      <c r="P36" s="17" t="s">
        <v>31</v>
      </c>
      <c r="Q36" s="14" t="s">
        <v>27</v>
      </c>
      <c r="R36" s="16" t="s">
        <v>28</v>
      </c>
      <c r="S36" s="17" t="s">
        <v>29</v>
      </c>
      <c r="T36" s="16" t="s">
        <v>30</v>
      </c>
      <c r="U36" s="17" t="s">
        <v>31</v>
      </c>
      <c r="V36" s="14" t="s">
        <v>27</v>
      </c>
      <c r="W36" s="16" t="s">
        <v>28</v>
      </c>
      <c r="X36" s="17" t="s">
        <v>29</v>
      </c>
      <c r="Y36" s="16" t="s">
        <v>30</v>
      </c>
      <c r="Z36" s="17" t="s">
        <v>31</v>
      </c>
      <c r="AA36" s="14" t="s">
        <v>27</v>
      </c>
      <c r="AB36" s="16" t="s">
        <v>28</v>
      </c>
      <c r="AC36" s="17" t="s">
        <v>29</v>
      </c>
      <c r="AD36" s="16" t="s">
        <v>30</v>
      </c>
      <c r="AE36" s="17" t="s">
        <v>31</v>
      </c>
      <c r="AF36" s="5"/>
      <c r="AG36" s="5"/>
      <c r="AH36" s="5"/>
      <c r="AI36" s="5"/>
      <c r="AJ36" s="5"/>
    </row>
    <row r="37" spans="1:36" ht="14.25" x14ac:dyDescent="0.2">
      <c r="A37" s="22" t="s">
        <v>42</v>
      </c>
      <c r="B37" s="23">
        <v>0</v>
      </c>
      <c r="C37">
        <f t="shared" ref="C37:C42" si="8">B37/15</f>
        <v>0</v>
      </c>
      <c r="D37" s="6">
        <f>AVERAGE(C37:C42)</f>
        <v>0</v>
      </c>
      <c r="E37" s="6">
        <f>STDEVP(C37:C42)</f>
        <v>0</v>
      </c>
      <c r="F37" s="6">
        <f>E37/2.236</f>
        <v>0</v>
      </c>
      <c r="G37" s="9">
        <v>5</v>
      </c>
      <c r="H37">
        <f t="shared" ref="H37:H42" si="9">G37/15</f>
        <v>0.33333333333333331</v>
      </c>
      <c r="I37" s="6">
        <f>AVERAGE(H37:H42)</f>
        <v>0.48888888888888887</v>
      </c>
      <c r="J37" s="6">
        <f>STDEVP(H37:H42)</f>
        <v>0.1196703290474337</v>
      </c>
      <c r="K37" s="6">
        <f>J37/2.236</f>
        <v>5.3519825155381791E-2</v>
      </c>
      <c r="L37" s="9">
        <v>6</v>
      </c>
      <c r="M37">
        <f t="shared" ref="M37:M42" si="10">L37/15</f>
        <v>0.4</v>
      </c>
      <c r="N37" s="6">
        <f>AVERAGE(M37:M42)</f>
        <v>0.61111111111111105</v>
      </c>
      <c r="O37" s="6">
        <f>STDEVP(M37:M42)</f>
        <v>0.14098419489388372</v>
      </c>
      <c r="P37" s="6">
        <f>O37/2.236</f>
        <v>6.3051965516048178E-2</v>
      </c>
      <c r="Q37" s="9">
        <v>6</v>
      </c>
      <c r="R37">
        <f t="shared" ref="R37:R42" si="11">Q37/15</f>
        <v>0.4</v>
      </c>
      <c r="S37" s="6">
        <f>AVERAGE(R37:R42)</f>
        <v>0.62222222222222212</v>
      </c>
      <c r="T37" s="6">
        <f>STDEVP(R37:R42)</f>
        <v>0.13146843962443625</v>
      </c>
      <c r="U37" s="6">
        <f>T37/2.236</f>
        <v>5.8796261012717455E-2</v>
      </c>
      <c r="V37" s="9">
        <v>6</v>
      </c>
      <c r="W37" s="23">
        <f t="shared" ref="W37:W42" si="12">V37/15</f>
        <v>0.4</v>
      </c>
      <c r="X37" s="6">
        <f>AVERAGE(W37:W42)</f>
        <v>0.62222222222222212</v>
      </c>
      <c r="Y37" s="6">
        <f>STDEVP(W37:W42)</f>
        <v>0.13146843962443625</v>
      </c>
      <c r="Z37" s="6">
        <f>Y37/2.236</f>
        <v>5.8796261012717455E-2</v>
      </c>
      <c r="AA37" s="9">
        <v>6</v>
      </c>
      <c r="AB37" s="5">
        <f t="shared" ref="AB37:AB42" si="13">AA37/15</f>
        <v>0.4</v>
      </c>
      <c r="AC37" s="6">
        <f>AVERAGE(AB37:AB42)</f>
        <v>0.6333333333333333</v>
      </c>
      <c r="AD37" s="6">
        <f>STDEVP(AB37:AB42)</f>
        <v>0.12619796324000598</v>
      </c>
      <c r="AE37" s="6">
        <f>AD37/2.236</f>
        <v>5.6439160661898913E-2</v>
      </c>
      <c r="AF37" s="5"/>
      <c r="AG37" s="5"/>
      <c r="AH37" s="5"/>
      <c r="AI37" s="5"/>
      <c r="AJ37" s="5"/>
    </row>
    <row r="38" spans="1:36" ht="14.25" x14ac:dyDescent="0.2">
      <c r="A38" s="5"/>
      <c r="B38" s="23">
        <v>0</v>
      </c>
      <c r="C38">
        <f t="shared" si="8"/>
        <v>0</v>
      </c>
      <c r="D38" s="6"/>
      <c r="E38" s="6"/>
      <c r="F38" s="6"/>
      <c r="G38" s="9">
        <v>8</v>
      </c>
      <c r="H38">
        <f t="shared" si="9"/>
        <v>0.53333333333333333</v>
      </c>
      <c r="I38" s="6"/>
      <c r="J38" s="6"/>
      <c r="K38" s="6"/>
      <c r="L38" s="9">
        <v>11</v>
      </c>
      <c r="M38">
        <f t="shared" si="10"/>
        <v>0.73333333333333328</v>
      </c>
      <c r="N38" s="6"/>
      <c r="O38" s="6"/>
      <c r="P38" s="6"/>
      <c r="Q38" s="9">
        <v>11</v>
      </c>
      <c r="R38">
        <f t="shared" si="11"/>
        <v>0.73333333333333328</v>
      </c>
      <c r="S38" s="6"/>
      <c r="T38" s="6"/>
      <c r="U38" s="6"/>
      <c r="V38" s="9">
        <v>11</v>
      </c>
      <c r="W38" s="23">
        <f t="shared" si="12"/>
        <v>0.73333333333333328</v>
      </c>
      <c r="X38" s="6"/>
      <c r="Y38" s="6"/>
      <c r="Z38" s="6"/>
      <c r="AA38" s="9">
        <v>11</v>
      </c>
      <c r="AB38" s="5">
        <f t="shared" si="13"/>
        <v>0.73333333333333328</v>
      </c>
      <c r="AC38" s="6"/>
      <c r="AD38" s="6"/>
      <c r="AE38" s="6"/>
      <c r="AF38" s="5"/>
      <c r="AG38" s="5"/>
      <c r="AH38" s="5"/>
      <c r="AI38" s="5"/>
      <c r="AJ38" s="5"/>
    </row>
    <row r="39" spans="1:36" ht="14.25" x14ac:dyDescent="0.2">
      <c r="A39" s="5"/>
      <c r="B39" s="23">
        <v>0</v>
      </c>
      <c r="C39">
        <f t="shared" si="8"/>
        <v>0</v>
      </c>
      <c r="D39" s="6"/>
      <c r="E39" s="6"/>
      <c r="F39" s="6"/>
      <c r="G39" s="9">
        <v>6</v>
      </c>
      <c r="H39">
        <f t="shared" si="9"/>
        <v>0.4</v>
      </c>
      <c r="I39" s="6"/>
      <c r="J39" s="6"/>
      <c r="K39" s="6"/>
      <c r="L39" s="9">
        <v>9</v>
      </c>
      <c r="M39">
        <f t="shared" si="10"/>
        <v>0.6</v>
      </c>
      <c r="N39" s="6"/>
      <c r="O39" s="6"/>
      <c r="P39" s="6"/>
      <c r="Q39" s="9">
        <v>9</v>
      </c>
      <c r="R39">
        <f t="shared" si="11"/>
        <v>0.6</v>
      </c>
      <c r="S39" s="6"/>
      <c r="T39" s="6"/>
      <c r="U39" s="6"/>
      <c r="V39" s="9">
        <v>9</v>
      </c>
      <c r="W39" s="23">
        <f t="shared" si="12"/>
        <v>0.6</v>
      </c>
      <c r="X39" s="6"/>
      <c r="Y39" s="6"/>
      <c r="Z39" s="6"/>
      <c r="AA39" s="9">
        <v>9</v>
      </c>
      <c r="AB39" s="5">
        <f t="shared" si="13"/>
        <v>0.6</v>
      </c>
      <c r="AC39" s="6"/>
      <c r="AD39" s="6"/>
      <c r="AE39" s="6"/>
      <c r="AF39" s="5"/>
      <c r="AG39" s="5"/>
      <c r="AH39" s="5"/>
      <c r="AI39" s="5"/>
      <c r="AJ39" s="5"/>
    </row>
    <row r="40" spans="1:36" ht="14.25" x14ac:dyDescent="0.2">
      <c r="A40" s="5"/>
      <c r="B40" s="23">
        <v>0</v>
      </c>
      <c r="C40">
        <f t="shared" si="8"/>
        <v>0</v>
      </c>
      <c r="D40" s="6"/>
      <c r="E40" s="6"/>
      <c r="F40" s="6"/>
      <c r="G40" s="9">
        <v>10</v>
      </c>
      <c r="H40">
        <f t="shared" si="9"/>
        <v>0.66666666666666663</v>
      </c>
      <c r="I40" s="6"/>
      <c r="J40" s="6"/>
      <c r="K40" s="6"/>
      <c r="L40" s="9">
        <v>12</v>
      </c>
      <c r="M40">
        <f t="shared" si="10"/>
        <v>0.8</v>
      </c>
      <c r="N40" s="6"/>
      <c r="O40" s="6"/>
      <c r="P40" s="6"/>
      <c r="Q40" s="9">
        <v>12</v>
      </c>
      <c r="R40">
        <f t="shared" si="11"/>
        <v>0.8</v>
      </c>
      <c r="S40" s="6"/>
      <c r="T40" s="6"/>
      <c r="U40" s="6"/>
      <c r="V40" s="9">
        <v>12</v>
      </c>
      <c r="W40" s="23">
        <f t="shared" si="12"/>
        <v>0.8</v>
      </c>
      <c r="X40" s="6"/>
      <c r="Y40" s="6"/>
      <c r="Z40" s="6"/>
      <c r="AA40" s="9">
        <v>12</v>
      </c>
      <c r="AB40" s="5">
        <f t="shared" si="13"/>
        <v>0.8</v>
      </c>
      <c r="AC40" s="6"/>
      <c r="AD40" s="6"/>
      <c r="AE40" s="6"/>
      <c r="AF40" s="5"/>
      <c r="AG40" s="5"/>
      <c r="AH40" s="5"/>
      <c r="AI40" s="5"/>
      <c r="AJ40" s="5"/>
    </row>
    <row r="41" spans="1:36" ht="14.25" x14ac:dyDescent="0.2">
      <c r="A41" s="5"/>
      <c r="B41" s="23">
        <v>0</v>
      </c>
      <c r="C41">
        <f t="shared" si="8"/>
        <v>0</v>
      </c>
      <c r="D41" s="6"/>
      <c r="E41" s="6"/>
      <c r="F41" s="6"/>
      <c r="G41" s="9">
        <v>9</v>
      </c>
      <c r="H41">
        <f t="shared" si="9"/>
        <v>0.6</v>
      </c>
      <c r="I41" s="6"/>
      <c r="J41" s="6"/>
      <c r="K41" s="6"/>
      <c r="L41" s="9">
        <v>10</v>
      </c>
      <c r="M41">
        <f t="shared" si="10"/>
        <v>0.66666666666666663</v>
      </c>
      <c r="N41" s="6"/>
      <c r="O41" s="6"/>
      <c r="P41" s="6"/>
      <c r="Q41" s="9">
        <v>10</v>
      </c>
      <c r="R41">
        <f t="shared" si="11"/>
        <v>0.66666666666666663</v>
      </c>
      <c r="S41" s="6"/>
      <c r="T41" s="6"/>
      <c r="U41" s="6"/>
      <c r="V41" s="9">
        <v>10</v>
      </c>
      <c r="W41" s="23">
        <f t="shared" si="12"/>
        <v>0.66666666666666663</v>
      </c>
      <c r="X41" s="6"/>
      <c r="Y41" s="6"/>
      <c r="Z41" s="6"/>
      <c r="AA41" s="9">
        <v>10</v>
      </c>
      <c r="AB41" s="5">
        <f t="shared" si="13"/>
        <v>0.66666666666666663</v>
      </c>
      <c r="AC41" s="6"/>
      <c r="AD41" s="6"/>
      <c r="AE41" s="6"/>
      <c r="AF41" s="5"/>
      <c r="AG41" s="5"/>
      <c r="AH41" s="5"/>
      <c r="AI41" s="5"/>
      <c r="AJ41" s="5"/>
    </row>
    <row r="42" spans="1:36" ht="14.25" x14ac:dyDescent="0.2">
      <c r="A42" s="5"/>
      <c r="B42" s="23">
        <v>0</v>
      </c>
      <c r="C42">
        <f t="shared" si="8"/>
        <v>0</v>
      </c>
      <c r="D42" s="6"/>
      <c r="E42" s="6"/>
      <c r="F42" s="6"/>
      <c r="G42" s="9">
        <v>6</v>
      </c>
      <c r="H42">
        <f t="shared" si="9"/>
        <v>0.4</v>
      </c>
      <c r="I42" s="6"/>
      <c r="J42" s="6"/>
      <c r="K42" s="6"/>
      <c r="L42" s="9">
        <v>7</v>
      </c>
      <c r="M42">
        <f t="shared" si="10"/>
        <v>0.46666666666666667</v>
      </c>
      <c r="N42" s="6"/>
      <c r="O42" s="6"/>
      <c r="P42" s="6"/>
      <c r="Q42" s="9">
        <v>8</v>
      </c>
      <c r="R42">
        <f t="shared" si="11"/>
        <v>0.53333333333333333</v>
      </c>
      <c r="S42" s="6"/>
      <c r="T42" s="6"/>
      <c r="U42" s="6"/>
      <c r="V42" s="9">
        <v>8</v>
      </c>
      <c r="W42" s="23">
        <f t="shared" si="12"/>
        <v>0.53333333333333333</v>
      </c>
      <c r="X42" s="6"/>
      <c r="Y42" s="6"/>
      <c r="Z42" s="6"/>
      <c r="AA42" s="9">
        <v>9</v>
      </c>
      <c r="AB42" s="5">
        <f t="shared" si="13"/>
        <v>0.6</v>
      </c>
      <c r="AC42" s="6"/>
      <c r="AD42" s="6"/>
      <c r="AE42" s="6"/>
      <c r="AF42" s="5"/>
      <c r="AG42" s="5"/>
      <c r="AH42" s="5"/>
      <c r="AI42" s="5"/>
      <c r="AJ42" s="5"/>
    </row>
    <row r="43" spans="1:36" x14ac:dyDescent="0.2">
      <c r="A43" s="22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3"/>
      <c r="T43" s="23"/>
      <c r="U43" s="23"/>
      <c r="V43" s="23"/>
      <c r="W43" s="23"/>
      <c r="X43" s="23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23"/>
      <c r="T44" s="23"/>
      <c r="U44" s="23"/>
      <c r="V44" s="23"/>
      <c r="W44" s="23"/>
      <c r="X44" s="23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15">
      <c r="A45" s="5"/>
      <c r="B45" s="21" t="s">
        <v>43</v>
      </c>
      <c r="C45" s="21"/>
      <c r="D45" s="21"/>
      <c r="E45" s="21"/>
      <c r="F45" s="21"/>
      <c r="G45" s="21" t="s">
        <v>44</v>
      </c>
      <c r="H45" s="21"/>
      <c r="I45" s="21"/>
      <c r="J45" s="21"/>
      <c r="K45" s="21"/>
      <c r="L45" s="21" t="s">
        <v>45</v>
      </c>
      <c r="M45" s="21"/>
      <c r="N45" s="21"/>
      <c r="O45" s="21"/>
      <c r="P45" s="21"/>
      <c r="Q45" s="21" t="s">
        <v>46</v>
      </c>
      <c r="R45" s="21"/>
      <c r="S45" s="21"/>
      <c r="T45" s="21"/>
      <c r="U45" s="21"/>
      <c r="V45" s="21" t="s">
        <v>47</v>
      </c>
      <c r="W45" s="21"/>
      <c r="X45" s="21"/>
      <c r="Y45" s="21"/>
      <c r="Z45" s="21"/>
      <c r="AA45" s="21" t="s">
        <v>48</v>
      </c>
      <c r="AB45" s="21"/>
      <c r="AC45" s="21"/>
      <c r="AD45" s="21"/>
      <c r="AE45" s="21"/>
      <c r="AF45" s="21" t="s">
        <v>49</v>
      </c>
      <c r="AG45" s="21"/>
      <c r="AH45" s="21"/>
      <c r="AI45" s="21"/>
      <c r="AJ45" s="21"/>
    </row>
    <row r="46" spans="1:36" ht="15" x14ac:dyDescent="0.15">
      <c r="A46" s="5"/>
      <c r="B46" s="14" t="s">
        <v>27</v>
      </c>
      <c r="C46" s="16" t="s">
        <v>28</v>
      </c>
      <c r="D46" s="17" t="s">
        <v>29</v>
      </c>
      <c r="E46" s="16" t="s">
        <v>30</v>
      </c>
      <c r="F46" s="17" t="s">
        <v>31</v>
      </c>
      <c r="G46" s="14" t="s">
        <v>27</v>
      </c>
      <c r="H46" s="16" t="s">
        <v>28</v>
      </c>
      <c r="I46" s="17" t="s">
        <v>29</v>
      </c>
      <c r="J46" s="16" t="s">
        <v>30</v>
      </c>
      <c r="K46" s="17" t="s">
        <v>31</v>
      </c>
      <c r="L46" s="14" t="s">
        <v>27</v>
      </c>
      <c r="M46" s="16" t="s">
        <v>28</v>
      </c>
      <c r="N46" s="17" t="s">
        <v>29</v>
      </c>
      <c r="O46" s="16" t="s">
        <v>30</v>
      </c>
      <c r="P46" s="17" t="s">
        <v>31</v>
      </c>
      <c r="Q46" s="14" t="s">
        <v>27</v>
      </c>
      <c r="R46" s="16" t="s">
        <v>28</v>
      </c>
      <c r="S46" s="17" t="s">
        <v>29</v>
      </c>
      <c r="T46" s="16" t="s">
        <v>30</v>
      </c>
      <c r="U46" s="17" t="s">
        <v>31</v>
      </c>
      <c r="V46" s="14" t="s">
        <v>27</v>
      </c>
      <c r="W46" s="16" t="s">
        <v>28</v>
      </c>
      <c r="X46" s="17" t="s">
        <v>29</v>
      </c>
      <c r="Y46" s="16" t="s">
        <v>30</v>
      </c>
      <c r="Z46" s="17" t="s">
        <v>31</v>
      </c>
      <c r="AA46" s="14" t="s">
        <v>27</v>
      </c>
      <c r="AB46" s="16" t="s">
        <v>28</v>
      </c>
      <c r="AC46" s="17" t="s">
        <v>29</v>
      </c>
      <c r="AD46" s="16" t="s">
        <v>30</v>
      </c>
      <c r="AE46" s="17" t="s">
        <v>31</v>
      </c>
      <c r="AF46" s="14" t="s">
        <v>27</v>
      </c>
      <c r="AG46" s="16" t="s">
        <v>28</v>
      </c>
      <c r="AH46" s="17" t="s">
        <v>29</v>
      </c>
      <c r="AI46" s="16" t="s">
        <v>30</v>
      </c>
      <c r="AJ46" s="17" t="s">
        <v>31</v>
      </c>
    </row>
    <row r="47" spans="1:36" x14ac:dyDescent="0.15">
      <c r="A47" s="22" t="s">
        <v>42</v>
      </c>
      <c r="B47" s="9">
        <v>6</v>
      </c>
      <c r="C47" s="5">
        <f t="shared" ref="C47:C52" si="14">B47/15</f>
        <v>0.4</v>
      </c>
      <c r="D47" s="6">
        <f>AVERAGE(C47:C52)</f>
        <v>0.62222222222222212</v>
      </c>
      <c r="E47" s="6">
        <f>STDEVP(C47:C52)</f>
        <v>0.13146843962443625</v>
      </c>
      <c r="F47" s="6">
        <f>E47/2.236</f>
        <v>5.8796261012717455E-2</v>
      </c>
      <c r="G47" s="9">
        <v>6</v>
      </c>
      <c r="H47">
        <f t="shared" ref="H47:H52" si="15">G47/15</f>
        <v>0.4</v>
      </c>
      <c r="I47" s="6">
        <f>AVERAGE(H47:H52)</f>
        <v>0.64444444444444438</v>
      </c>
      <c r="J47" s="6">
        <f>STDEVP(H47:H52)</f>
        <v>0.12570787221094218</v>
      </c>
      <c r="K47" s="6">
        <f>J47/2.236</f>
        <v>5.6219978627433886E-2</v>
      </c>
      <c r="L47" s="9">
        <v>7</v>
      </c>
      <c r="M47">
        <f t="shared" ref="M47:M52" si="16">L47/15</f>
        <v>0.46666666666666667</v>
      </c>
      <c r="N47" s="6">
        <f>AVERAGE(M47:M52)</f>
        <v>0.66666666666666663</v>
      </c>
      <c r="O47" s="6">
        <f>STDEVP(M47:M52)</f>
        <v>0.10886621079036336</v>
      </c>
      <c r="P47" s="6">
        <f>O47/2.236</f>
        <v>4.8687929691575739E-2</v>
      </c>
      <c r="Q47" s="9">
        <v>7</v>
      </c>
      <c r="R47">
        <f t="shared" ref="R47:R52" si="17">Q47/15</f>
        <v>0.46666666666666667</v>
      </c>
      <c r="S47" s="6">
        <f>AVERAGE(R47:R52)</f>
        <v>0.66666666666666663</v>
      </c>
      <c r="T47" s="6">
        <f>STDEVP(R47:R52)</f>
        <v>0.10886621079036336</v>
      </c>
      <c r="U47" s="6">
        <f>T47/2.236</f>
        <v>4.8687929691575739E-2</v>
      </c>
      <c r="V47" s="9">
        <v>7</v>
      </c>
      <c r="W47">
        <f t="shared" ref="W47:W52" si="18">V47/15</f>
        <v>0.46666666666666667</v>
      </c>
      <c r="X47" s="6">
        <f>AVERAGE(W47:W52)</f>
        <v>0.66666666666666663</v>
      </c>
      <c r="Y47" s="6">
        <f>STDEVP(W47:W52)</f>
        <v>0.10886621079036336</v>
      </c>
      <c r="Z47" s="6">
        <f>Y47/2.236</f>
        <v>4.8687929691575739E-2</v>
      </c>
      <c r="AA47" s="9">
        <v>7</v>
      </c>
      <c r="AB47">
        <f t="shared" ref="AB47:AB52" si="19">AA47/15</f>
        <v>0.46666666666666667</v>
      </c>
      <c r="AC47" s="6">
        <f>AVERAGE(AB47:AB52)</f>
        <v>0.66666666666666663</v>
      </c>
      <c r="AD47" s="6">
        <f>STDEVP(AB47:AB52)</f>
        <v>0.10886621079036336</v>
      </c>
      <c r="AE47" s="6">
        <f>AD47/2.236</f>
        <v>4.8687929691575739E-2</v>
      </c>
      <c r="AF47" s="9">
        <v>7</v>
      </c>
      <c r="AG47">
        <f t="shared" ref="AG47:AG52" si="20">AF47/15</f>
        <v>0.46666666666666667</v>
      </c>
      <c r="AH47" s="6">
        <f>AVERAGE(AG47:AG52)</f>
        <v>0.66666666666666663</v>
      </c>
      <c r="AI47" s="6">
        <f>STDEVP(AG47:AG52)</f>
        <v>0.10886621079036336</v>
      </c>
      <c r="AJ47" s="6">
        <f>AI47/2.236</f>
        <v>4.8687929691575739E-2</v>
      </c>
    </row>
    <row r="48" spans="1:36" x14ac:dyDescent="0.15">
      <c r="A48" s="5"/>
      <c r="B48" s="9">
        <v>11</v>
      </c>
      <c r="C48" s="5">
        <f t="shared" si="14"/>
        <v>0.73333333333333328</v>
      </c>
      <c r="D48" s="6"/>
      <c r="E48" s="6"/>
      <c r="F48" s="6"/>
      <c r="G48" s="9">
        <v>11</v>
      </c>
      <c r="H48">
        <f t="shared" si="15"/>
        <v>0.73333333333333328</v>
      </c>
      <c r="I48" s="6"/>
      <c r="J48" s="6"/>
      <c r="K48" s="6"/>
      <c r="L48" s="9">
        <v>11</v>
      </c>
      <c r="M48">
        <f t="shared" si="16"/>
        <v>0.73333333333333328</v>
      </c>
      <c r="N48" s="6"/>
      <c r="O48" s="6"/>
      <c r="P48" s="6"/>
      <c r="Q48" s="9">
        <v>11</v>
      </c>
      <c r="R48">
        <f t="shared" si="17"/>
        <v>0.73333333333333328</v>
      </c>
      <c r="S48" s="6"/>
      <c r="T48" s="6"/>
      <c r="U48" s="6"/>
      <c r="V48" s="9">
        <v>11</v>
      </c>
      <c r="W48">
        <f t="shared" si="18"/>
        <v>0.73333333333333328</v>
      </c>
      <c r="X48" s="6"/>
      <c r="Y48" s="6"/>
      <c r="Z48" s="6"/>
      <c r="AA48" s="9">
        <v>11</v>
      </c>
      <c r="AB48">
        <f t="shared" si="19"/>
        <v>0.73333333333333328</v>
      </c>
      <c r="AC48" s="6"/>
      <c r="AD48" s="6"/>
      <c r="AE48" s="6"/>
      <c r="AF48" s="9">
        <v>11</v>
      </c>
      <c r="AG48">
        <f t="shared" si="20"/>
        <v>0.73333333333333328</v>
      </c>
      <c r="AH48" s="6"/>
      <c r="AI48" s="6"/>
      <c r="AJ48" s="6"/>
    </row>
    <row r="49" spans="1:36" x14ac:dyDescent="0.15">
      <c r="A49" s="5"/>
      <c r="B49" s="9">
        <v>9</v>
      </c>
      <c r="C49" s="5">
        <f t="shared" si="14"/>
        <v>0.6</v>
      </c>
      <c r="D49" s="6"/>
      <c r="E49" s="6"/>
      <c r="F49" s="6"/>
      <c r="G49" s="9">
        <v>10</v>
      </c>
      <c r="H49">
        <f t="shared" si="15"/>
        <v>0.66666666666666663</v>
      </c>
      <c r="I49" s="6"/>
      <c r="J49" s="6"/>
      <c r="K49" s="6"/>
      <c r="L49" s="9">
        <v>11</v>
      </c>
      <c r="M49">
        <f t="shared" si="16"/>
        <v>0.73333333333333328</v>
      </c>
      <c r="N49" s="6"/>
      <c r="O49" s="6"/>
      <c r="P49" s="6"/>
      <c r="Q49" s="9">
        <v>11</v>
      </c>
      <c r="R49">
        <f t="shared" si="17"/>
        <v>0.73333333333333328</v>
      </c>
      <c r="S49" s="6"/>
      <c r="T49" s="6"/>
      <c r="U49" s="6"/>
      <c r="V49" s="9">
        <v>11</v>
      </c>
      <c r="W49">
        <f t="shared" si="18"/>
        <v>0.73333333333333328</v>
      </c>
      <c r="X49" s="6"/>
      <c r="Y49" s="6"/>
      <c r="Z49" s="6"/>
      <c r="AA49" s="9">
        <v>11</v>
      </c>
      <c r="AB49">
        <f t="shared" si="19"/>
        <v>0.73333333333333328</v>
      </c>
      <c r="AC49" s="6"/>
      <c r="AD49" s="6"/>
      <c r="AE49" s="6"/>
      <c r="AF49" s="9">
        <v>11</v>
      </c>
      <c r="AG49">
        <f t="shared" si="20"/>
        <v>0.73333333333333328</v>
      </c>
      <c r="AH49" s="6"/>
      <c r="AI49" s="6"/>
      <c r="AJ49" s="6"/>
    </row>
    <row r="50" spans="1:36" x14ac:dyDescent="0.15">
      <c r="A50" s="5"/>
      <c r="B50" s="9">
        <v>12</v>
      </c>
      <c r="C50" s="5">
        <f t="shared" si="14"/>
        <v>0.8</v>
      </c>
      <c r="D50" s="6"/>
      <c r="E50" s="6"/>
      <c r="F50" s="6"/>
      <c r="G50" s="9">
        <v>12</v>
      </c>
      <c r="H50">
        <f t="shared" si="15"/>
        <v>0.8</v>
      </c>
      <c r="I50" s="6"/>
      <c r="J50" s="6"/>
      <c r="K50" s="6"/>
      <c r="L50" s="9">
        <v>12</v>
      </c>
      <c r="M50">
        <f t="shared" si="16"/>
        <v>0.8</v>
      </c>
      <c r="N50" s="6"/>
      <c r="O50" s="6"/>
      <c r="P50" s="6"/>
      <c r="Q50" s="9">
        <v>12</v>
      </c>
      <c r="R50">
        <f t="shared" si="17"/>
        <v>0.8</v>
      </c>
      <c r="S50" s="6"/>
      <c r="T50" s="6"/>
      <c r="U50" s="6"/>
      <c r="V50" s="9">
        <v>12</v>
      </c>
      <c r="W50">
        <f t="shared" si="18"/>
        <v>0.8</v>
      </c>
      <c r="X50" s="6"/>
      <c r="Y50" s="6"/>
      <c r="Z50" s="6"/>
      <c r="AA50" s="9">
        <v>12</v>
      </c>
      <c r="AB50">
        <f t="shared" si="19"/>
        <v>0.8</v>
      </c>
      <c r="AC50" s="6"/>
      <c r="AD50" s="6"/>
      <c r="AE50" s="6"/>
      <c r="AF50" s="9">
        <v>12</v>
      </c>
      <c r="AG50">
        <f t="shared" si="20"/>
        <v>0.8</v>
      </c>
      <c r="AH50" s="6"/>
      <c r="AI50" s="6"/>
      <c r="AJ50" s="6"/>
    </row>
    <row r="51" spans="1:36" x14ac:dyDescent="0.15">
      <c r="A51" s="5"/>
      <c r="B51" s="9">
        <v>10</v>
      </c>
      <c r="C51" s="5">
        <f t="shared" si="14"/>
        <v>0.66666666666666663</v>
      </c>
      <c r="D51" s="6"/>
      <c r="E51" s="6"/>
      <c r="F51" s="6"/>
      <c r="G51" s="9">
        <v>10</v>
      </c>
      <c r="H51">
        <f t="shared" si="15"/>
        <v>0.66666666666666663</v>
      </c>
      <c r="I51" s="6"/>
      <c r="J51" s="6"/>
      <c r="K51" s="6"/>
      <c r="L51" s="9">
        <v>10</v>
      </c>
      <c r="M51">
        <f t="shared" si="16"/>
        <v>0.66666666666666663</v>
      </c>
      <c r="N51" s="6"/>
      <c r="O51" s="6"/>
      <c r="P51" s="6"/>
      <c r="Q51" s="9">
        <v>10</v>
      </c>
      <c r="R51">
        <f t="shared" si="17"/>
        <v>0.66666666666666663</v>
      </c>
      <c r="S51" s="6"/>
      <c r="T51" s="6"/>
      <c r="U51" s="6"/>
      <c r="V51" s="9">
        <v>10</v>
      </c>
      <c r="W51">
        <f t="shared" si="18"/>
        <v>0.66666666666666663</v>
      </c>
      <c r="X51" s="6"/>
      <c r="Y51" s="6"/>
      <c r="Z51" s="6"/>
      <c r="AA51" s="9">
        <v>10</v>
      </c>
      <c r="AB51">
        <f t="shared" si="19"/>
        <v>0.66666666666666663</v>
      </c>
      <c r="AC51" s="6"/>
      <c r="AD51" s="6"/>
      <c r="AE51" s="6"/>
      <c r="AF51" s="9">
        <v>10</v>
      </c>
      <c r="AG51">
        <f t="shared" si="20"/>
        <v>0.66666666666666663</v>
      </c>
      <c r="AH51" s="6"/>
      <c r="AI51" s="6"/>
      <c r="AJ51" s="6"/>
    </row>
    <row r="52" spans="1:36" x14ac:dyDescent="0.15">
      <c r="A52" s="5"/>
      <c r="B52" s="9">
        <v>8</v>
      </c>
      <c r="C52" s="5">
        <f t="shared" si="14"/>
        <v>0.53333333333333333</v>
      </c>
      <c r="D52" s="6"/>
      <c r="E52" s="6"/>
      <c r="F52" s="6"/>
      <c r="G52" s="9">
        <v>9</v>
      </c>
      <c r="H52">
        <f t="shared" si="15"/>
        <v>0.6</v>
      </c>
      <c r="I52" s="6"/>
      <c r="J52" s="6"/>
      <c r="K52" s="6"/>
      <c r="L52" s="9">
        <v>9</v>
      </c>
      <c r="M52">
        <f t="shared" si="16"/>
        <v>0.6</v>
      </c>
      <c r="N52" s="6"/>
      <c r="O52" s="6"/>
      <c r="P52" s="6"/>
      <c r="Q52" s="9">
        <v>9</v>
      </c>
      <c r="R52">
        <f t="shared" si="17"/>
        <v>0.6</v>
      </c>
      <c r="S52" s="6"/>
      <c r="T52" s="6"/>
      <c r="U52" s="6"/>
      <c r="V52" s="9">
        <v>9</v>
      </c>
      <c r="W52">
        <f t="shared" si="18"/>
        <v>0.6</v>
      </c>
      <c r="X52" s="6"/>
      <c r="Y52" s="6"/>
      <c r="Z52" s="6"/>
      <c r="AA52" s="9">
        <v>9</v>
      </c>
      <c r="AB52">
        <f t="shared" si="19"/>
        <v>0.6</v>
      </c>
      <c r="AC52" s="6"/>
      <c r="AD52" s="6"/>
      <c r="AE52" s="6"/>
      <c r="AF52" s="9">
        <v>9</v>
      </c>
      <c r="AG52">
        <f t="shared" si="20"/>
        <v>0.6</v>
      </c>
      <c r="AH52" s="6"/>
      <c r="AI52" s="6"/>
      <c r="AJ52" s="6"/>
    </row>
    <row r="53" spans="1:36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5" x14ac:dyDescent="0.15">
      <c r="A54" s="14"/>
      <c r="B54" s="21" t="s">
        <v>36</v>
      </c>
      <c r="C54" s="21"/>
      <c r="D54" s="21"/>
      <c r="E54" s="21"/>
      <c r="F54" s="21"/>
      <c r="G54" s="21" t="s">
        <v>37</v>
      </c>
      <c r="H54" s="21"/>
      <c r="I54" s="21"/>
      <c r="J54" s="21"/>
      <c r="K54" s="21"/>
      <c r="L54" s="21" t="s">
        <v>38</v>
      </c>
      <c r="M54" s="21"/>
      <c r="N54" s="21"/>
      <c r="O54" s="21"/>
      <c r="P54" s="21"/>
      <c r="Q54" s="21" t="s">
        <v>39</v>
      </c>
      <c r="R54" s="21"/>
      <c r="S54" s="21"/>
      <c r="T54" s="21"/>
      <c r="U54" s="21"/>
      <c r="V54" s="21" t="s">
        <v>40</v>
      </c>
      <c r="W54" s="21"/>
      <c r="X54" s="21"/>
      <c r="Y54" s="21"/>
      <c r="Z54" s="21"/>
      <c r="AA54" s="21" t="s">
        <v>41</v>
      </c>
      <c r="AB54" s="21"/>
      <c r="AC54" s="21"/>
      <c r="AD54" s="21"/>
      <c r="AE54" s="21"/>
      <c r="AF54" s="5"/>
      <c r="AG54" s="5"/>
      <c r="AH54" s="5"/>
      <c r="AI54" s="5"/>
      <c r="AJ54" s="5"/>
    </row>
    <row r="55" spans="1:36" ht="15" x14ac:dyDescent="0.15">
      <c r="A55" s="5"/>
      <c r="B55" s="14" t="s">
        <v>27</v>
      </c>
      <c r="C55" s="16" t="s">
        <v>28</v>
      </c>
      <c r="D55" s="17" t="s">
        <v>29</v>
      </c>
      <c r="E55" s="16" t="s">
        <v>30</v>
      </c>
      <c r="F55" s="17" t="s">
        <v>31</v>
      </c>
      <c r="G55" s="14" t="s">
        <v>27</v>
      </c>
      <c r="H55" s="16" t="s">
        <v>28</v>
      </c>
      <c r="I55" s="17" t="s">
        <v>29</v>
      </c>
      <c r="J55" s="16" t="s">
        <v>30</v>
      </c>
      <c r="K55" s="17" t="s">
        <v>31</v>
      </c>
      <c r="L55" s="14" t="s">
        <v>27</v>
      </c>
      <c r="M55" s="16" t="s">
        <v>28</v>
      </c>
      <c r="N55" s="17" t="s">
        <v>29</v>
      </c>
      <c r="O55" s="16" t="s">
        <v>30</v>
      </c>
      <c r="P55" s="17" t="s">
        <v>31</v>
      </c>
      <c r="Q55" s="14" t="s">
        <v>27</v>
      </c>
      <c r="R55" s="16" t="s">
        <v>28</v>
      </c>
      <c r="S55" s="17" t="s">
        <v>29</v>
      </c>
      <c r="T55" s="16" t="s">
        <v>30</v>
      </c>
      <c r="U55" s="17" t="s">
        <v>31</v>
      </c>
      <c r="V55" s="14" t="s">
        <v>27</v>
      </c>
      <c r="W55" s="16" t="s">
        <v>28</v>
      </c>
      <c r="X55" s="17" t="s">
        <v>29</v>
      </c>
      <c r="Y55" s="16" t="s">
        <v>30</v>
      </c>
      <c r="Z55" s="17" t="s">
        <v>31</v>
      </c>
      <c r="AA55" s="14" t="s">
        <v>27</v>
      </c>
      <c r="AB55" s="16" t="s">
        <v>28</v>
      </c>
      <c r="AC55" s="17" t="s">
        <v>29</v>
      </c>
      <c r="AD55" s="16" t="s">
        <v>30</v>
      </c>
      <c r="AE55" s="17" t="s">
        <v>31</v>
      </c>
      <c r="AF55" s="5"/>
      <c r="AG55" s="5"/>
      <c r="AH55" s="5"/>
      <c r="AI55" s="5"/>
      <c r="AJ55" s="5"/>
    </row>
    <row r="56" spans="1:36" ht="14.25" x14ac:dyDescent="0.2">
      <c r="A56" s="22" t="s">
        <v>50</v>
      </c>
      <c r="B56" s="23">
        <v>0</v>
      </c>
      <c r="C56">
        <f t="shared" ref="C56:C61" si="21">B56/15</f>
        <v>0</v>
      </c>
      <c r="D56" s="6">
        <f>AVERAGE(C56:C61)</f>
        <v>0</v>
      </c>
      <c r="E56" s="6">
        <f>STDEVP(C56:C61)</f>
        <v>0</v>
      </c>
      <c r="F56" s="6">
        <f>E56/2.236</f>
        <v>0</v>
      </c>
      <c r="G56" s="9">
        <v>1</v>
      </c>
      <c r="H56">
        <f t="shared" ref="H56:H61" si="22">G56/15</f>
        <v>6.6666666666666666E-2</v>
      </c>
      <c r="I56" s="6">
        <f>AVERAGE(H56:H61)</f>
        <v>0.15555555555555556</v>
      </c>
      <c r="J56" s="6">
        <f>STDEVP(H56:H61)</f>
        <v>6.2853936105470951E-2</v>
      </c>
      <c r="K56" s="6">
        <f>J56/2.236</f>
        <v>2.8109989313716881E-2</v>
      </c>
      <c r="L56" s="9">
        <v>2</v>
      </c>
      <c r="M56">
        <f t="shared" ref="M56:M61" si="23">L56/15</f>
        <v>0.13333333333333333</v>
      </c>
      <c r="N56" s="6">
        <f>AVERAGE(M56:M61)</f>
        <v>0.19999999999999998</v>
      </c>
      <c r="O56" s="6">
        <f>STDEVP(M56:M61)</f>
        <v>5.4433105395181744E-2</v>
      </c>
      <c r="P56" s="6">
        <f>O56/2.236</f>
        <v>2.4343964845787897E-2</v>
      </c>
      <c r="Q56" s="9">
        <v>3</v>
      </c>
      <c r="R56">
        <f t="shared" ref="R56:R61" si="24">Q56/15</f>
        <v>0.2</v>
      </c>
      <c r="S56" s="6">
        <f>AVERAGE(R56:R61)</f>
        <v>0.24444444444444444</v>
      </c>
      <c r="T56" s="6">
        <f>STDEVP(R56:R61)</f>
        <v>6.2853936105470992E-2</v>
      </c>
      <c r="U56" s="6">
        <f>T56/2.236</f>
        <v>2.8109989313716898E-2</v>
      </c>
      <c r="V56" s="9">
        <v>3</v>
      </c>
      <c r="W56">
        <f t="shared" ref="W56:W61" si="25">V56/15</f>
        <v>0.2</v>
      </c>
      <c r="X56" s="6">
        <f>AVERAGE(W56:W61)</f>
        <v>0.23333333333333331</v>
      </c>
      <c r="Y56" s="6">
        <f>STDEVP(W56:W61)</f>
        <v>5.0917507721731724E-2</v>
      </c>
      <c r="Z56" s="6">
        <f>Y56/2.236</f>
        <v>2.2771693972151931E-2</v>
      </c>
      <c r="AA56" s="9">
        <v>3</v>
      </c>
      <c r="AB56">
        <f t="shared" ref="AB56:AB61" si="26">AA56/15</f>
        <v>0.2</v>
      </c>
      <c r="AC56" s="6">
        <f>AVERAGE(AB56:AB61)</f>
        <v>0.23333333333333331</v>
      </c>
      <c r="AD56" s="6">
        <f>STDEVP(AB56:AB61)</f>
        <v>5.0917507721731724E-2</v>
      </c>
      <c r="AE56" s="6">
        <f>AD56/2.236</f>
        <v>2.2771693972151931E-2</v>
      </c>
      <c r="AF56" s="5"/>
      <c r="AG56" s="5"/>
      <c r="AH56" s="5"/>
      <c r="AI56" s="5"/>
      <c r="AJ56" s="5"/>
    </row>
    <row r="57" spans="1:36" ht="14.25" x14ac:dyDescent="0.2">
      <c r="A57" s="5"/>
      <c r="B57" s="23">
        <v>0</v>
      </c>
      <c r="C57">
        <f t="shared" si="21"/>
        <v>0</v>
      </c>
      <c r="D57" s="6"/>
      <c r="E57" s="6"/>
      <c r="F57" s="6"/>
      <c r="G57" s="9">
        <v>3</v>
      </c>
      <c r="H57">
        <f t="shared" si="22"/>
        <v>0.2</v>
      </c>
      <c r="I57" s="6"/>
      <c r="J57" s="6"/>
      <c r="K57" s="6"/>
      <c r="L57" s="9">
        <v>4</v>
      </c>
      <c r="M57">
        <f t="shared" si="23"/>
        <v>0.26666666666666666</v>
      </c>
      <c r="N57" s="6"/>
      <c r="O57" s="6"/>
      <c r="P57" s="6"/>
      <c r="Q57" s="9">
        <v>4</v>
      </c>
      <c r="R57">
        <f t="shared" si="24"/>
        <v>0.26666666666666666</v>
      </c>
      <c r="S57" s="6"/>
      <c r="T57" s="6"/>
      <c r="U57" s="6"/>
      <c r="V57" s="9">
        <v>4</v>
      </c>
      <c r="W57">
        <f t="shared" si="25"/>
        <v>0.26666666666666666</v>
      </c>
      <c r="X57" s="6"/>
      <c r="Y57" s="6"/>
      <c r="Z57" s="6"/>
      <c r="AA57" s="9">
        <v>4</v>
      </c>
      <c r="AB57">
        <f t="shared" si="26"/>
        <v>0.26666666666666666</v>
      </c>
      <c r="AC57" s="6"/>
      <c r="AD57" s="6"/>
      <c r="AE57" s="6"/>
      <c r="AF57" s="5"/>
      <c r="AG57" s="5"/>
      <c r="AH57" s="5"/>
      <c r="AI57" s="5"/>
      <c r="AJ57" s="5"/>
    </row>
    <row r="58" spans="1:36" ht="14.25" x14ac:dyDescent="0.2">
      <c r="A58" s="5"/>
      <c r="B58" s="23">
        <v>0</v>
      </c>
      <c r="C58">
        <f t="shared" si="21"/>
        <v>0</v>
      </c>
      <c r="D58" s="6"/>
      <c r="E58" s="6"/>
      <c r="F58" s="6"/>
      <c r="G58" s="9">
        <v>2</v>
      </c>
      <c r="H58">
        <f t="shared" si="22"/>
        <v>0.13333333333333333</v>
      </c>
      <c r="I58" s="6"/>
      <c r="J58" s="6"/>
      <c r="K58" s="6"/>
      <c r="L58" s="9">
        <v>3</v>
      </c>
      <c r="M58">
        <f t="shared" si="23"/>
        <v>0.2</v>
      </c>
      <c r="N58" s="6"/>
      <c r="O58" s="6"/>
      <c r="P58" s="6"/>
      <c r="Q58" s="9">
        <v>5</v>
      </c>
      <c r="R58">
        <f t="shared" si="24"/>
        <v>0.33333333333333331</v>
      </c>
      <c r="S58" s="6"/>
      <c r="T58" s="6"/>
      <c r="U58" s="6"/>
      <c r="V58" s="9">
        <v>4</v>
      </c>
      <c r="W58">
        <f t="shared" si="25"/>
        <v>0.26666666666666666</v>
      </c>
      <c r="X58" s="6"/>
      <c r="Y58" s="6"/>
      <c r="Z58" s="6"/>
      <c r="AA58" s="9">
        <v>4</v>
      </c>
      <c r="AB58">
        <f t="shared" si="26"/>
        <v>0.26666666666666666</v>
      </c>
      <c r="AC58" s="6"/>
      <c r="AD58" s="6"/>
      <c r="AE58" s="6"/>
      <c r="AF58" s="5"/>
      <c r="AG58" s="5"/>
      <c r="AH58" s="5"/>
      <c r="AI58" s="5"/>
      <c r="AJ58" s="5"/>
    </row>
    <row r="59" spans="1:36" ht="14.25" x14ac:dyDescent="0.2">
      <c r="A59" s="5"/>
      <c r="B59" s="23">
        <v>0</v>
      </c>
      <c r="C59">
        <f t="shared" si="21"/>
        <v>0</v>
      </c>
      <c r="D59" s="6"/>
      <c r="E59" s="6"/>
      <c r="F59" s="6"/>
      <c r="G59" s="9">
        <v>2</v>
      </c>
      <c r="H59">
        <f t="shared" si="22"/>
        <v>0.13333333333333333</v>
      </c>
      <c r="I59" s="6"/>
      <c r="J59" s="6"/>
      <c r="K59" s="6"/>
      <c r="L59" s="9">
        <v>2</v>
      </c>
      <c r="M59">
        <f t="shared" si="23"/>
        <v>0.13333333333333333</v>
      </c>
      <c r="N59" s="6"/>
      <c r="O59" s="6"/>
      <c r="P59" s="6"/>
      <c r="Q59" s="9">
        <v>2</v>
      </c>
      <c r="R59">
        <f t="shared" si="24"/>
        <v>0.13333333333333333</v>
      </c>
      <c r="S59" s="6"/>
      <c r="T59" s="6"/>
      <c r="U59" s="6"/>
      <c r="V59" s="9">
        <v>2</v>
      </c>
      <c r="W59">
        <f t="shared" si="25"/>
        <v>0.13333333333333333</v>
      </c>
      <c r="X59" s="6"/>
      <c r="Y59" s="6"/>
      <c r="Z59" s="6"/>
      <c r="AA59" s="9">
        <v>2</v>
      </c>
      <c r="AB59">
        <f t="shared" si="26"/>
        <v>0.13333333333333333</v>
      </c>
      <c r="AC59" s="6"/>
      <c r="AD59" s="6"/>
      <c r="AE59" s="6"/>
      <c r="AF59" s="5"/>
      <c r="AG59" s="5"/>
      <c r="AH59" s="5"/>
      <c r="AI59" s="5"/>
      <c r="AJ59" s="5"/>
    </row>
    <row r="60" spans="1:36" ht="14.25" x14ac:dyDescent="0.2">
      <c r="A60" s="5"/>
      <c r="B60" s="23">
        <v>0</v>
      </c>
      <c r="C60">
        <f t="shared" si="21"/>
        <v>0</v>
      </c>
      <c r="D60" s="6"/>
      <c r="E60" s="6"/>
      <c r="F60" s="6"/>
      <c r="G60" s="9">
        <v>4</v>
      </c>
      <c r="H60">
        <f t="shared" si="22"/>
        <v>0.26666666666666666</v>
      </c>
      <c r="I60" s="6"/>
      <c r="J60" s="6"/>
      <c r="K60" s="6"/>
      <c r="L60" s="9">
        <v>4</v>
      </c>
      <c r="M60">
        <f t="shared" si="23"/>
        <v>0.26666666666666666</v>
      </c>
      <c r="N60" s="6"/>
      <c r="O60" s="6"/>
      <c r="P60" s="6"/>
      <c r="Q60" s="9">
        <v>4</v>
      </c>
      <c r="R60">
        <f t="shared" si="24"/>
        <v>0.26666666666666666</v>
      </c>
      <c r="S60" s="6"/>
      <c r="T60" s="6"/>
      <c r="U60" s="6"/>
      <c r="V60" s="9">
        <v>4</v>
      </c>
      <c r="W60">
        <f t="shared" si="25"/>
        <v>0.26666666666666666</v>
      </c>
      <c r="X60" s="6"/>
      <c r="Y60" s="6"/>
      <c r="Z60" s="6"/>
      <c r="AA60" s="9">
        <v>4</v>
      </c>
      <c r="AB60">
        <f t="shared" si="26"/>
        <v>0.26666666666666666</v>
      </c>
      <c r="AC60" s="6"/>
      <c r="AD60" s="6"/>
      <c r="AE60" s="6"/>
      <c r="AF60" s="5"/>
      <c r="AG60" s="5"/>
      <c r="AH60" s="5"/>
      <c r="AI60" s="5"/>
      <c r="AJ60" s="5"/>
    </row>
    <row r="61" spans="1:36" ht="14.25" x14ac:dyDescent="0.2">
      <c r="A61" s="5"/>
      <c r="B61" s="23">
        <v>0</v>
      </c>
      <c r="C61">
        <f t="shared" si="21"/>
        <v>0</v>
      </c>
      <c r="D61" s="6"/>
      <c r="E61" s="6"/>
      <c r="F61" s="6"/>
      <c r="G61" s="9">
        <v>2</v>
      </c>
      <c r="H61">
        <f t="shared" si="22"/>
        <v>0.13333333333333333</v>
      </c>
      <c r="I61" s="6"/>
      <c r="J61" s="6"/>
      <c r="K61" s="6"/>
      <c r="L61" s="9">
        <v>3</v>
      </c>
      <c r="M61">
        <f t="shared" si="23"/>
        <v>0.2</v>
      </c>
      <c r="N61" s="6"/>
      <c r="O61" s="6"/>
      <c r="P61" s="6"/>
      <c r="Q61" s="9">
        <v>4</v>
      </c>
      <c r="R61">
        <f t="shared" si="24"/>
        <v>0.26666666666666666</v>
      </c>
      <c r="S61" s="6"/>
      <c r="T61" s="6"/>
      <c r="U61" s="6"/>
      <c r="V61" s="9">
        <v>4</v>
      </c>
      <c r="W61">
        <f t="shared" si="25"/>
        <v>0.26666666666666666</v>
      </c>
      <c r="X61" s="6"/>
      <c r="Y61" s="6"/>
      <c r="Z61" s="6"/>
      <c r="AA61" s="9">
        <v>4</v>
      </c>
      <c r="AB61">
        <f t="shared" si="26"/>
        <v>0.26666666666666666</v>
      </c>
      <c r="AC61" s="6"/>
      <c r="AD61" s="6"/>
      <c r="AE61" s="6"/>
      <c r="AF61" s="5"/>
      <c r="AG61" s="5"/>
      <c r="AH61" s="5"/>
      <c r="AI61" s="5"/>
      <c r="AJ61" s="5"/>
    </row>
    <row r="62" spans="1:36" x14ac:dyDescent="0.2">
      <c r="A62" s="22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23"/>
      <c r="T62" s="23"/>
      <c r="U62" s="23"/>
      <c r="V62" s="23"/>
      <c r="W62" s="23"/>
      <c r="X62" s="23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23"/>
      <c r="T63" s="23"/>
      <c r="U63" s="23"/>
      <c r="V63" s="23"/>
      <c r="W63" s="23"/>
      <c r="X63" s="23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15">
      <c r="A64" s="5"/>
      <c r="B64" s="21" t="s">
        <v>43</v>
      </c>
      <c r="C64" s="21"/>
      <c r="D64" s="21"/>
      <c r="E64" s="21"/>
      <c r="F64" s="21"/>
      <c r="G64" s="21" t="s">
        <v>44</v>
      </c>
      <c r="H64" s="21"/>
      <c r="I64" s="21"/>
      <c r="J64" s="21"/>
      <c r="K64" s="21"/>
      <c r="L64" s="21" t="s">
        <v>45</v>
      </c>
      <c r="M64" s="21"/>
      <c r="N64" s="21"/>
      <c r="O64" s="21"/>
      <c r="P64" s="21"/>
      <c r="Q64" s="21" t="s">
        <v>46</v>
      </c>
      <c r="R64" s="21"/>
      <c r="S64" s="21"/>
      <c r="T64" s="21"/>
      <c r="U64" s="21"/>
      <c r="V64" s="21" t="s">
        <v>47</v>
      </c>
      <c r="W64" s="21"/>
      <c r="X64" s="21"/>
      <c r="Y64" s="21"/>
      <c r="Z64" s="21"/>
      <c r="AA64" s="21" t="s">
        <v>48</v>
      </c>
      <c r="AB64" s="21"/>
      <c r="AC64" s="21"/>
      <c r="AD64" s="21"/>
      <c r="AE64" s="21"/>
      <c r="AF64" s="21" t="s">
        <v>49</v>
      </c>
      <c r="AG64" s="21"/>
      <c r="AH64" s="21"/>
      <c r="AI64" s="21"/>
      <c r="AJ64" s="21"/>
    </row>
    <row r="65" spans="1:36" ht="15" x14ac:dyDescent="0.15">
      <c r="A65" s="5"/>
      <c r="B65" s="14" t="s">
        <v>27</v>
      </c>
      <c r="C65" s="16" t="s">
        <v>28</v>
      </c>
      <c r="D65" s="17" t="s">
        <v>29</v>
      </c>
      <c r="E65" s="16" t="s">
        <v>30</v>
      </c>
      <c r="F65" s="17" t="s">
        <v>31</v>
      </c>
      <c r="G65" s="14" t="s">
        <v>27</v>
      </c>
      <c r="H65" s="16" t="s">
        <v>28</v>
      </c>
      <c r="I65" s="17" t="s">
        <v>29</v>
      </c>
      <c r="J65" s="16" t="s">
        <v>30</v>
      </c>
      <c r="K65" s="17" t="s">
        <v>31</v>
      </c>
      <c r="L65" s="14" t="s">
        <v>27</v>
      </c>
      <c r="M65" s="16" t="s">
        <v>28</v>
      </c>
      <c r="N65" s="17" t="s">
        <v>29</v>
      </c>
      <c r="O65" s="16" t="s">
        <v>30</v>
      </c>
      <c r="P65" s="17" t="s">
        <v>31</v>
      </c>
      <c r="Q65" s="14" t="s">
        <v>27</v>
      </c>
      <c r="R65" s="16" t="s">
        <v>28</v>
      </c>
      <c r="S65" s="17" t="s">
        <v>29</v>
      </c>
      <c r="T65" s="16" t="s">
        <v>30</v>
      </c>
      <c r="U65" s="17" t="s">
        <v>31</v>
      </c>
      <c r="V65" s="14" t="s">
        <v>27</v>
      </c>
      <c r="W65" s="16" t="s">
        <v>28</v>
      </c>
      <c r="X65" s="17" t="s">
        <v>29</v>
      </c>
      <c r="Y65" s="16" t="s">
        <v>30</v>
      </c>
      <c r="Z65" s="17" t="s">
        <v>31</v>
      </c>
      <c r="AA65" s="14" t="s">
        <v>27</v>
      </c>
      <c r="AB65" s="16" t="s">
        <v>28</v>
      </c>
      <c r="AC65" s="17" t="s">
        <v>29</v>
      </c>
      <c r="AD65" s="16" t="s">
        <v>30</v>
      </c>
      <c r="AE65" s="17" t="s">
        <v>31</v>
      </c>
      <c r="AF65" s="14" t="s">
        <v>27</v>
      </c>
      <c r="AG65" s="16" t="s">
        <v>28</v>
      </c>
      <c r="AH65" s="17" t="s">
        <v>29</v>
      </c>
      <c r="AI65" s="16" t="s">
        <v>30</v>
      </c>
      <c r="AJ65" s="17" t="s">
        <v>31</v>
      </c>
    </row>
    <row r="66" spans="1:36" x14ac:dyDescent="0.15">
      <c r="A66" s="22" t="s">
        <v>51</v>
      </c>
      <c r="B66" s="9">
        <v>2</v>
      </c>
      <c r="C66">
        <f t="shared" ref="C66:C71" si="27">B66/15</f>
        <v>0.13333333333333333</v>
      </c>
      <c r="D66" s="6">
        <f>AVERAGE(C66:C71)</f>
        <v>0.22222222222222221</v>
      </c>
      <c r="E66" s="6">
        <f>STDEVP(C66:C71)</f>
        <v>6.2853936105470895E-2</v>
      </c>
      <c r="F66" s="6">
        <f>E66/2.236</f>
        <v>2.8109989313716856E-2</v>
      </c>
      <c r="G66" s="9">
        <v>2</v>
      </c>
      <c r="H66">
        <f t="shared" ref="H66:H71" si="28">G66/15</f>
        <v>0.13333333333333333</v>
      </c>
      <c r="I66" s="6">
        <f>AVERAGE(H66:H71)</f>
        <v>0.23333333333333331</v>
      </c>
      <c r="J66" s="6">
        <f>STDEVP(H66:H71)</f>
        <v>7.4535599249993062E-2</v>
      </c>
      <c r="K66" s="6">
        <f>J66/2.236</f>
        <v>3.3334346712877036E-2</v>
      </c>
      <c r="L66" s="9">
        <v>2</v>
      </c>
      <c r="M66">
        <f t="shared" ref="M66:M71" si="29">L66/15</f>
        <v>0.13333333333333333</v>
      </c>
      <c r="N66" s="6">
        <f>AVERAGE(M66:M71)</f>
        <v>0.22222222222222221</v>
      </c>
      <c r="O66" s="6">
        <f>STDEVP(M66:M71)</f>
        <v>6.2853936105470895E-2</v>
      </c>
      <c r="P66" s="6">
        <f>O66/2.236</f>
        <v>2.8109989313716856E-2</v>
      </c>
      <c r="Q66" s="9">
        <v>2</v>
      </c>
      <c r="R66">
        <f t="shared" ref="R66:R71" si="30">Q66/15</f>
        <v>0.13333333333333333</v>
      </c>
      <c r="S66" s="6">
        <f>AVERAGE(R66:R71)</f>
        <v>0.22222222222222221</v>
      </c>
      <c r="T66" s="6">
        <f>STDEVP(R66:R71)</f>
        <v>6.2853936105470895E-2</v>
      </c>
      <c r="U66" s="6">
        <f>T66/2.236</f>
        <v>2.8109989313716856E-2</v>
      </c>
      <c r="V66" s="9">
        <v>2</v>
      </c>
      <c r="W66">
        <f t="shared" ref="W66:W71" si="31">V66/15</f>
        <v>0.13333333333333333</v>
      </c>
      <c r="X66" s="6">
        <f>AVERAGE(W66:W71)</f>
        <v>0.22222222222222221</v>
      </c>
      <c r="Y66" s="6">
        <f>STDEVP(W66:W71)</f>
        <v>6.2853936105470895E-2</v>
      </c>
      <c r="Z66" s="6">
        <f>Y66/2.236</f>
        <v>2.8109989313716856E-2</v>
      </c>
      <c r="AA66" s="9">
        <v>2</v>
      </c>
      <c r="AB66">
        <f t="shared" ref="AB66:AB71" si="32">AA66/15</f>
        <v>0.13333333333333333</v>
      </c>
      <c r="AC66" s="6">
        <f>AVERAGE(AB66:AB71)</f>
        <v>0.22222222222222221</v>
      </c>
      <c r="AD66" s="6">
        <f>STDEVP(AB66:AB71)</f>
        <v>6.2853936105470895E-2</v>
      </c>
      <c r="AE66" s="6">
        <f>AD66/2.236</f>
        <v>2.8109989313716856E-2</v>
      </c>
      <c r="AF66" s="9">
        <v>2</v>
      </c>
      <c r="AG66">
        <f t="shared" ref="AG66:AG71" si="33">AF66/15</f>
        <v>0.13333333333333333</v>
      </c>
      <c r="AH66" s="6">
        <f>AVERAGE(AG66:AG71)</f>
        <v>0.22222222222222221</v>
      </c>
      <c r="AI66" s="6">
        <f>STDEVP(AG66:AG71)</f>
        <v>6.2853936105470895E-2</v>
      </c>
      <c r="AJ66" s="6">
        <f>AI66/2.236</f>
        <v>2.8109989313716856E-2</v>
      </c>
    </row>
    <row r="67" spans="1:36" x14ac:dyDescent="0.15">
      <c r="A67" s="5"/>
      <c r="B67" s="9">
        <v>4</v>
      </c>
      <c r="C67">
        <f t="shared" si="27"/>
        <v>0.26666666666666666</v>
      </c>
      <c r="D67" s="6"/>
      <c r="E67" s="6"/>
      <c r="F67" s="6"/>
      <c r="G67" s="9">
        <v>4</v>
      </c>
      <c r="H67">
        <f t="shared" si="28"/>
        <v>0.26666666666666666</v>
      </c>
      <c r="I67" s="6"/>
      <c r="J67" s="6"/>
      <c r="K67" s="6"/>
      <c r="L67" s="9">
        <v>4</v>
      </c>
      <c r="M67">
        <f t="shared" si="29"/>
        <v>0.26666666666666666</v>
      </c>
      <c r="N67" s="6"/>
      <c r="O67" s="6"/>
      <c r="P67" s="6"/>
      <c r="Q67" s="9">
        <v>4</v>
      </c>
      <c r="R67">
        <f t="shared" si="30"/>
        <v>0.26666666666666666</v>
      </c>
      <c r="S67" s="6"/>
      <c r="T67" s="6"/>
      <c r="U67" s="6"/>
      <c r="V67" s="9">
        <v>4</v>
      </c>
      <c r="W67">
        <f t="shared" si="31"/>
        <v>0.26666666666666666</v>
      </c>
      <c r="X67" s="6"/>
      <c r="Y67" s="6"/>
      <c r="Z67" s="6"/>
      <c r="AA67" s="9">
        <v>4</v>
      </c>
      <c r="AB67">
        <f t="shared" si="32"/>
        <v>0.26666666666666666</v>
      </c>
      <c r="AC67" s="6"/>
      <c r="AD67" s="6"/>
      <c r="AE67" s="6"/>
      <c r="AF67" s="9">
        <v>4</v>
      </c>
      <c r="AG67">
        <f t="shared" si="33"/>
        <v>0.26666666666666666</v>
      </c>
      <c r="AH67" s="6"/>
      <c r="AI67" s="6"/>
      <c r="AJ67" s="6"/>
    </row>
    <row r="68" spans="1:36" x14ac:dyDescent="0.15">
      <c r="A68" s="5"/>
      <c r="B68" s="9">
        <v>4</v>
      </c>
      <c r="C68">
        <f t="shared" si="27"/>
        <v>0.26666666666666666</v>
      </c>
      <c r="D68" s="6"/>
      <c r="E68" s="6"/>
      <c r="F68" s="6"/>
      <c r="G68" s="9">
        <v>5</v>
      </c>
      <c r="H68">
        <f t="shared" si="28"/>
        <v>0.33333333333333331</v>
      </c>
      <c r="I68" s="6"/>
      <c r="J68" s="6"/>
      <c r="K68" s="6"/>
      <c r="L68" s="9">
        <v>4</v>
      </c>
      <c r="M68">
        <f t="shared" si="29"/>
        <v>0.26666666666666666</v>
      </c>
      <c r="N68" s="6"/>
      <c r="O68" s="6"/>
      <c r="P68" s="6"/>
      <c r="Q68" s="9">
        <v>4</v>
      </c>
      <c r="R68">
        <f t="shared" si="30"/>
        <v>0.26666666666666666</v>
      </c>
      <c r="S68" s="6"/>
      <c r="T68" s="6"/>
      <c r="U68" s="6"/>
      <c r="V68" s="9">
        <v>4</v>
      </c>
      <c r="W68">
        <f t="shared" si="31"/>
        <v>0.26666666666666666</v>
      </c>
      <c r="X68" s="6"/>
      <c r="Y68" s="6"/>
      <c r="Z68" s="6"/>
      <c r="AA68" s="9">
        <v>4</v>
      </c>
      <c r="AB68">
        <f t="shared" si="32"/>
        <v>0.26666666666666666</v>
      </c>
      <c r="AC68" s="6"/>
      <c r="AD68" s="6"/>
      <c r="AE68" s="6"/>
      <c r="AF68" s="9">
        <v>4</v>
      </c>
      <c r="AG68">
        <f t="shared" si="33"/>
        <v>0.26666666666666666</v>
      </c>
      <c r="AH68" s="6"/>
      <c r="AI68" s="6"/>
      <c r="AJ68" s="6"/>
    </row>
    <row r="69" spans="1:36" x14ac:dyDescent="0.15">
      <c r="A69" s="5"/>
      <c r="B69" s="9">
        <v>2</v>
      </c>
      <c r="C69">
        <f t="shared" si="27"/>
        <v>0.13333333333333333</v>
      </c>
      <c r="D69" s="6"/>
      <c r="E69" s="6"/>
      <c r="F69" s="6"/>
      <c r="G69" s="9">
        <v>2</v>
      </c>
      <c r="H69">
        <f t="shared" si="28"/>
        <v>0.13333333333333333</v>
      </c>
      <c r="I69" s="6"/>
      <c r="J69" s="6"/>
      <c r="K69" s="6"/>
      <c r="L69" s="9">
        <v>2</v>
      </c>
      <c r="M69">
        <f t="shared" si="29"/>
        <v>0.13333333333333333</v>
      </c>
      <c r="N69" s="6"/>
      <c r="O69" s="6"/>
      <c r="P69" s="6"/>
      <c r="Q69" s="9">
        <v>2</v>
      </c>
      <c r="R69">
        <f t="shared" si="30"/>
        <v>0.13333333333333333</v>
      </c>
      <c r="S69" s="6"/>
      <c r="T69" s="6"/>
      <c r="U69" s="6"/>
      <c r="V69" s="9">
        <v>2</v>
      </c>
      <c r="W69">
        <f t="shared" si="31"/>
        <v>0.13333333333333333</v>
      </c>
      <c r="X69" s="6"/>
      <c r="Y69" s="6"/>
      <c r="Z69" s="6"/>
      <c r="AA69" s="9">
        <v>2</v>
      </c>
      <c r="AB69">
        <f t="shared" si="32"/>
        <v>0.13333333333333333</v>
      </c>
      <c r="AC69" s="6"/>
      <c r="AD69" s="6"/>
      <c r="AE69" s="6"/>
      <c r="AF69" s="9">
        <v>2</v>
      </c>
      <c r="AG69">
        <f t="shared" si="33"/>
        <v>0.13333333333333333</v>
      </c>
      <c r="AH69" s="6"/>
      <c r="AI69" s="6"/>
      <c r="AJ69" s="6"/>
    </row>
    <row r="70" spans="1:36" x14ac:dyDescent="0.15">
      <c r="A70" s="5"/>
      <c r="B70" s="9">
        <v>4</v>
      </c>
      <c r="C70">
        <f t="shared" si="27"/>
        <v>0.26666666666666666</v>
      </c>
      <c r="D70" s="6"/>
      <c r="E70" s="6"/>
      <c r="F70" s="6"/>
      <c r="G70" s="9">
        <v>4</v>
      </c>
      <c r="H70">
        <f t="shared" si="28"/>
        <v>0.26666666666666666</v>
      </c>
      <c r="I70" s="6"/>
      <c r="J70" s="6"/>
      <c r="K70" s="6"/>
      <c r="L70" s="9">
        <v>4</v>
      </c>
      <c r="M70">
        <f t="shared" si="29"/>
        <v>0.26666666666666666</v>
      </c>
      <c r="N70" s="6"/>
      <c r="O70" s="6"/>
      <c r="P70" s="6"/>
      <c r="Q70" s="9">
        <v>4</v>
      </c>
      <c r="R70">
        <f t="shared" si="30"/>
        <v>0.26666666666666666</v>
      </c>
      <c r="S70" s="6"/>
      <c r="T70" s="6"/>
      <c r="U70" s="6"/>
      <c r="V70" s="9">
        <v>4</v>
      </c>
      <c r="W70">
        <f t="shared" si="31"/>
        <v>0.26666666666666666</v>
      </c>
      <c r="X70" s="6"/>
      <c r="Y70" s="6"/>
      <c r="Z70" s="6"/>
      <c r="AA70" s="9">
        <v>4</v>
      </c>
      <c r="AB70">
        <f t="shared" si="32"/>
        <v>0.26666666666666666</v>
      </c>
      <c r="AC70" s="6"/>
      <c r="AD70" s="6"/>
      <c r="AE70" s="6"/>
      <c r="AF70" s="9">
        <v>4</v>
      </c>
      <c r="AG70">
        <f t="shared" si="33"/>
        <v>0.26666666666666666</v>
      </c>
      <c r="AH70" s="6"/>
      <c r="AI70" s="6"/>
      <c r="AJ70" s="6"/>
    </row>
    <row r="71" spans="1:36" x14ac:dyDescent="0.15">
      <c r="A71" s="5"/>
      <c r="B71" s="9">
        <v>4</v>
      </c>
      <c r="C71">
        <f t="shared" si="27"/>
        <v>0.26666666666666666</v>
      </c>
      <c r="D71" s="6"/>
      <c r="E71" s="6"/>
      <c r="F71" s="6"/>
      <c r="G71" s="9">
        <v>4</v>
      </c>
      <c r="H71">
        <f t="shared" si="28"/>
        <v>0.26666666666666666</v>
      </c>
      <c r="I71" s="6"/>
      <c r="J71" s="6"/>
      <c r="K71" s="6"/>
      <c r="L71" s="9">
        <v>4</v>
      </c>
      <c r="M71">
        <f t="shared" si="29"/>
        <v>0.26666666666666666</v>
      </c>
      <c r="N71" s="6"/>
      <c r="O71" s="6"/>
      <c r="P71" s="6"/>
      <c r="Q71" s="9">
        <v>4</v>
      </c>
      <c r="R71">
        <f t="shared" si="30"/>
        <v>0.26666666666666666</v>
      </c>
      <c r="S71" s="6"/>
      <c r="T71" s="6"/>
      <c r="U71" s="6"/>
      <c r="V71" s="9">
        <v>4</v>
      </c>
      <c r="W71">
        <f t="shared" si="31"/>
        <v>0.26666666666666666</v>
      </c>
      <c r="X71" s="6"/>
      <c r="Y71" s="6"/>
      <c r="Z71" s="6"/>
      <c r="AA71" s="9">
        <v>4</v>
      </c>
      <c r="AB71">
        <f t="shared" si="32"/>
        <v>0.26666666666666666</v>
      </c>
      <c r="AC71" s="6"/>
      <c r="AD71" s="6"/>
      <c r="AE71" s="6"/>
      <c r="AF71" s="9">
        <v>4</v>
      </c>
      <c r="AG71">
        <f t="shared" si="33"/>
        <v>0.26666666666666666</v>
      </c>
      <c r="AH71" s="6"/>
      <c r="AI71" s="6"/>
      <c r="AJ71" s="6"/>
    </row>
    <row r="73" spans="1:36" ht="15" x14ac:dyDescent="0.15">
      <c r="A73" s="1" t="s">
        <v>52</v>
      </c>
    </row>
    <row r="74" spans="1:36" ht="15" x14ac:dyDescent="0.15">
      <c r="A74" s="14" t="s">
        <v>20</v>
      </c>
      <c r="B74" s="15" t="s">
        <v>21</v>
      </c>
      <c r="C74" s="15"/>
      <c r="D74" s="15"/>
      <c r="E74" s="15"/>
      <c r="F74" s="15"/>
      <c r="G74" s="15" t="s">
        <v>22</v>
      </c>
      <c r="H74" s="15"/>
      <c r="I74" s="15"/>
      <c r="J74" s="15"/>
      <c r="K74" s="15"/>
      <c r="L74" s="15" t="s">
        <v>53</v>
      </c>
      <c r="M74" s="15"/>
      <c r="N74" s="15"/>
      <c r="O74" s="15"/>
      <c r="P74" s="15"/>
      <c r="Q74" s="15" t="s">
        <v>54</v>
      </c>
      <c r="R74" s="15"/>
      <c r="S74" s="15"/>
      <c r="T74" s="15"/>
      <c r="U74" s="15"/>
      <c r="V74" s="15" t="s">
        <v>25</v>
      </c>
      <c r="W74" s="15"/>
      <c r="X74" s="15"/>
      <c r="Y74" s="15"/>
      <c r="Z74" s="15"/>
    </row>
    <row r="75" spans="1:36" ht="15" x14ac:dyDescent="0.15">
      <c r="B75" s="14" t="s">
        <v>27</v>
      </c>
      <c r="C75" s="16" t="s">
        <v>28</v>
      </c>
      <c r="D75" s="17" t="s">
        <v>29</v>
      </c>
      <c r="E75" s="16" t="s">
        <v>30</v>
      </c>
      <c r="F75" s="17" t="s">
        <v>31</v>
      </c>
      <c r="G75" s="14" t="s">
        <v>27</v>
      </c>
      <c r="H75" s="16" t="s">
        <v>28</v>
      </c>
      <c r="I75" s="17" t="s">
        <v>29</v>
      </c>
      <c r="J75" s="16" t="s">
        <v>30</v>
      </c>
      <c r="K75" s="17" t="s">
        <v>31</v>
      </c>
      <c r="L75" s="14" t="s">
        <v>27</v>
      </c>
      <c r="M75" s="16" t="s">
        <v>28</v>
      </c>
      <c r="N75" s="17" t="s">
        <v>29</v>
      </c>
      <c r="O75" s="16" t="s">
        <v>30</v>
      </c>
      <c r="P75" s="17" t="s">
        <v>31</v>
      </c>
      <c r="Q75" s="14" t="s">
        <v>27</v>
      </c>
      <c r="R75" s="16" t="s">
        <v>28</v>
      </c>
      <c r="S75" s="17" t="s">
        <v>29</v>
      </c>
      <c r="T75" s="16" t="s">
        <v>30</v>
      </c>
      <c r="U75" s="17" t="s">
        <v>31</v>
      </c>
      <c r="V75" s="14" t="s">
        <v>27</v>
      </c>
      <c r="W75" s="16" t="s">
        <v>28</v>
      </c>
      <c r="X75" s="17" t="s">
        <v>29</v>
      </c>
      <c r="Y75" s="16" t="s">
        <v>30</v>
      </c>
      <c r="Z75" s="17" t="s">
        <v>31</v>
      </c>
    </row>
    <row r="76" spans="1:36" x14ac:dyDescent="0.15">
      <c r="A76" s="18" t="s">
        <v>32</v>
      </c>
      <c r="B76" s="24">
        <v>15</v>
      </c>
      <c r="C76">
        <f>B76/15</f>
        <v>1</v>
      </c>
      <c r="D76" s="20">
        <f>AVERAGE(C76:C81)</f>
        <v>0.96666666666666679</v>
      </c>
      <c r="E76" s="20">
        <f>STDEVP(C76:C81)</f>
        <v>3.3333333333333326E-2</v>
      </c>
      <c r="F76" s="6">
        <f>E76/2.236</f>
        <v>1.4907573047107926E-2</v>
      </c>
      <c r="G76" s="25">
        <v>15</v>
      </c>
      <c r="H76">
        <f>G76/15</f>
        <v>1</v>
      </c>
      <c r="I76" s="20">
        <f>AVERAGE(H76:H81)</f>
        <v>0.96666666666666679</v>
      </c>
      <c r="J76" s="20">
        <f>STDEVP(H76:H81)</f>
        <v>3.3333333333333326E-2</v>
      </c>
      <c r="K76" s="6">
        <f>J76/2.236</f>
        <v>1.4907573047107926E-2</v>
      </c>
      <c r="L76" s="25">
        <v>15</v>
      </c>
      <c r="M76">
        <f>L76/15</f>
        <v>1</v>
      </c>
      <c r="N76" s="20">
        <f>AVERAGE(M76:M81)</f>
        <v>0.96666666666666679</v>
      </c>
      <c r="O76" s="20">
        <f>STDEVP(M76:M81)</f>
        <v>3.3333333333333326E-2</v>
      </c>
      <c r="P76" s="6">
        <f>O76/2.236</f>
        <v>1.4907573047107926E-2</v>
      </c>
      <c r="Q76" s="25">
        <v>12</v>
      </c>
      <c r="R76">
        <f>Q76/15</f>
        <v>0.8</v>
      </c>
      <c r="S76" s="20">
        <f>AVERAGE(R76:R81)</f>
        <v>0.91111111111111109</v>
      </c>
      <c r="T76" s="20">
        <f>STDEVP(R76:R81)</f>
        <v>8.3147941928309793E-2</v>
      </c>
      <c r="U76" s="6">
        <f>T76/2.236</f>
        <v>3.7186020540388991E-2</v>
      </c>
      <c r="V76" s="25">
        <v>12</v>
      </c>
      <c r="W76">
        <f>V76/15</f>
        <v>0.8</v>
      </c>
      <c r="X76" s="20">
        <f>AVERAGE(W76:W81)</f>
        <v>0.91111111111111109</v>
      </c>
      <c r="Y76" s="20">
        <f>STDEVP(W76:W81)</f>
        <v>8.3147941928309793E-2</v>
      </c>
      <c r="Z76" s="6">
        <f>Y76/2.236</f>
        <v>3.7186020540388991E-2</v>
      </c>
    </row>
    <row r="77" spans="1:36" x14ac:dyDescent="0.15">
      <c r="B77" s="24">
        <v>15</v>
      </c>
      <c r="C77">
        <f t="shared" ref="C77:C87" si="34">B77/15</f>
        <v>1</v>
      </c>
      <c r="D77" s="20"/>
      <c r="E77" s="20"/>
      <c r="F77" s="6"/>
      <c r="G77" s="25">
        <v>15</v>
      </c>
      <c r="H77">
        <f t="shared" ref="H77:H87" si="35">G77/15</f>
        <v>1</v>
      </c>
      <c r="I77" s="20"/>
      <c r="J77" s="20"/>
      <c r="K77" s="6"/>
      <c r="L77" s="25">
        <v>15</v>
      </c>
      <c r="M77">
        <f t="shared" ref="M77:M87" si="36">L77/15</f>
        <v>1</v>
      </c>
      <c r="N77" s="20"/>
      <c r="O77" s="20"/>
      <c r="P77" s="6"/>
      <c r="Q77" s="25">
        <v>15</v>
      </c>
      <c r="R77">
        <f t="shared" ref="R77:R87" si="37">Q77/15</f>
        <v>1</v>
      </c>
      <c r="S77" s="20"/>
      <c r="T77" s="20"/>
      <c r="U77" s="6"/>
      <c r="V77" s="25">
        <v>15</v>
      </c>
      <c r="W77">
        <f t="shared" ref="W77:W87" si="38">V77/15</f>
        <v>1</v>
      </c>
      <c r="X77" s="20"/>
      <c r="Y77" s="20"/>
      <c r="Z77" s="6"/>
    </row>
    <row r="78" spans="1:36" x14ac:dyDescent="0.15">
      <c r="B78" s="24">
        <v>15</v>
      </c>
      <c r="C78">
        <f t="shared" si="34"/>
        <v>1</v>
      </c>
      <c r="D78" s="20"/>
      <c r="E78" s="20"/>
      <c r="F78" s="6"/>
      <c r="G78" s="25">
        <v>15</v>
      </c>
      <c r="H78">
        <f t="shared" si="35"/>
        <v>1</v>
      </c>
      <c r="I78" s="20"/>
      <c r="J78" s="20"/>
      <c r="K78" s="6"/>
      <c r="L78" s="25">
        <v>15</v>
      </c>
      <c r="M78">
        <f t="shared" si="36"/>
        <v>1</v>
      </c>
      <c r="N78" s="20"/>
      <c r="O78" s="20"/>
      <c r="P78" s="6"/>
      <c r="Q78" s="25">
        <v>15</v>
      </c>
      <c r="R78">
        <f t="shared" si="37"/>
        <v>1</v>
      </c>
      <c r="S78" s="20"/>
      <c r="T78" s="20"/>
      <c r="U78" s="6"/>
      <c r="V78" s="25">
        <v>15</v>
      </c>
      <c r="W78">
        <f t="shared" si="38"/>
        <v>1</v>
      </c>
      <c r="X78" s="20"/>
      <c r="Y78" s="20"/>
      <c r="Z78" s="6"/>
    </row>
    <row r="79" spans="1:36" x14ac:dyDescent="0.15">
      <c r="B79" s="24">
        <v>14</v>
      </c>
      <c r="C79">
        <f t="shared" si="34"/>
        <v>0.93333333333333335</v>
      </c>
      <c r="D79" s="20"/>
      <c r="E79" s="20"/>
      <c r="F79" s="6"/>
      <c r="G79" s="25">
        <v>14</v>
      </c>
      <c r="H79">
        <f t="shared" si="35"/>
        <v>0.93333333333333335</v>
      </c>
      <c r="I79" s="20"/>
      <c r="J79" s="20"/>
      <c r="K79" s="6"/>
      <c r="L79" s="25">
        <v>14</v>
      </c>
      <c r="M79">
        <f t="shared" si="36"/>
        <v>0.93333333333333335</v>
      </c>
      <c r="N79" s="20"/>
      <c r="O79" s="20"/>
      <c r="P79" s="6"/>
      <c r="Q79" s="25">
        <v>12</v>
      </c>
      <c r="R79">
        <f t="shared" si="37"/>
        <v>0.8</v>
      </c>
      <c r="S79" s="20"/>
      <c r="T79" s="20"/>
      <c r="U79" s="6"/>
      <c r="V79" s="25">
        <v>12</v>
      </c>
      <c r="W79">
        <f t="shared" si="38"/>
        <v>0.8</v>
      </c>
      <c r="X79" s="20"/>
      <c r="Y79" s="20"/>
      <c r="Z79" s="6"/>
    </row>
    <row r="80" spans="1:36" x14ac:dyDescent="0.15">
      <c r="B80" s="24">
        <v>14</v>
      </c>
      <c r="C80">
        <f t="shared" si="34"/>
        <v>0.93333333333333335</v>
      </c>
      <c r="D80" s="20"/>
      <c r="E80" s="20"/>
      <c r="F80" s="6"/>
      <c r="G80" s="25">
        <v>14</v>
      </c>
      <c r="H80">
        <f t="shared" si="35"/>
        <v>0.93333333333333335</v>
      </c>
      <c r="I80" s="20"/>
      <c r="J80" s="20"/>
      <c r="K80" s="6"/>
      <c r="L80" s="25">
        <v>14</v>
      </c>
      <c r="M80">
        <f t="shared" si="36"/>
        <v>0.93333333333333335</v>
      </c>
      <c r="N80" s="20"/>
      <c r="O80" s="20"/>
      <c r="P80" s="6"/>
      <c r="Q80" s="25">
        <v>14</v>
      </c>
      <c r="R80">
        <f t="shared" si="37"/>
        <v>0.93333333333333335</v>
      </c>
      <c r="S80" s="20"/>
      <c r="T80" s="20"/>
      <c r="U80" s="6"/>
      <c r="V80" s="25">
        <v>14</v>
      </c>
      <c r="W80">
        <f t="shared" si="38"/>
        <v>0.93333333333333335</v>
      </c>
      <c r="X80" s="20"/>
      <c r="Y80" s="20"/>
      <c r="Z80" s="6"/>
    </row>
    <row r="81" spans="1:27" x14ac:dyDescent="0.15">
      <c r="B81" s="24">
        <v>14</v>
      </c>
      <c r="C81">
        <f t="shared" si="34"/>
        <v>0.93333333333333335</v>
      </c>
      <c r="D81" s="20"/>
      <c r="E81" s="20"/>
      <c r="F81" s="6"/>
      <c r="G81" s="25">
        <v>14</v>
      </c>
      <c r="H81">
        <f t="shared" si="35"/>
        <v>0.93333333333333335</v>
      </c>
      <c r="I81" s="20"/>
      <c r="J81" s="20"/>
      <c r="K81" s="6"/>
      <c r="L81" s="25">
        <v>14</v>
      </c>
      <c r="M81">
        <f t="shared" si="36"/>
        <v>0.93333333333333335</v>
      </c>
      <c r="N81" s="20"/>
      <c r="O81" s="20"/>
      <c r="P81" s="6"/>
      <c r="Q81" s="25">
        <v>14</v>
      </c>
      <c r="R81">
        <f t="shared" si="37"/>
        <v>0.93333333333333335</v>
      </c>
      <c r="S81" s="20"/>
      <c r="T81" s="20"/>
      <c r="U81" s="6"/>
      <c r="V81" s="25">
        <v>14</v>
      </c>
      <c r="W81">
        <f t="shared" si="38"/>
        <v>0.93333333333333335</v>
      </c>
      <c r="X81" s="20"/>
      <c r="Y81" s="20"/>
      <c r="Z81" s="6"/>
    </row>
    <row r="82" spans="1:27" x14ac:dyDescent="0.15">
      <c r="A82" s="18" t="s">
        <v>55</v>
      </c>
      <c r="B82" s="24">
        <v>14</v>
      </c>
      <c r="C82">
        <f t="shared" si="34"/>
        <v>0.93333333333333335</v>
      </c>
      <c r="D82" s="20">
        <f>AVERAGE(C82:C87)</f>
        <v>0.8222222222222223</v>
      </c>
      <c r="E82" s="20">
        <f>STDEVP(C82:C87)</f>
        <v>0.11331154474650648</v>
      </c>
      <c r="F82" s="6">
        <f>E82/2.236</f>
        <v>5.0676003911675524E-2</v>
      </c>
      <c r="G82" s="25">
        <v>12</v>
      </c>
      <c r="H82">
        <f t="shared" si="35"/>
        <v>0.8</v>
      </c>
      <c r="I82" s="20">
        <f>AVERAGE(H82:H87)</f>
        <v>0.72222222222222221</v>
      </c>
      <c r="J82" s="20">
        <f>STDEVP(H82:H87)</f>
        <v>0.14614384931073257</v>
      </c>
      <c r="K82" s="6">
        <f>J82/2.236</f>
        <v>6.5359503269558389E-2</v>
      </c>
      <c r="L82" s="25">
        <v>8</v>
      </c>
      <c r="M82">
        <f t="shared" si="36"/>
        <v>0.53333333333333333</v>
      </c>
      <c r="N82" s="20">
        <f>AVERAGE(M82:M87)</f>
        <v>0.64444444444444438</v>
      </c>
      <c r="O82" s="20">
        <f>STDEVP(M82:M87)</f>
        <v>0.11331154474650691</v>
      </c>
      <c r="P82" s="6">
        <f>O82/2.236</f>
        <v>5.0676003911675718E-2</v>
      </c>
      <c r="Q82" s="25">
        <v>8</v>
      </c>
      <c r="R82">
        <f t="shared" si="37"/>
        <v>0.53333333333333333</v>
      </c>
      <c r="S82" s="20">
        <f>AVERAGE(R82:R87)</f>
        <v>0.61111111111111105</v>
      </c>
      <c r="T82" s="20">
        <f>STDEVP(R82:R87)</f>
        <v>8.0890109880895178E-2</v>
      </c>
      <c r="U82" s="6">
        <f>T82/2.236</f>
        <v>3.6176256655140952E-2</v>
      </c>
      <c r="V82" s="25">
        <v>6</v>
      </c>
      <c r="W82">
        <f t="shared" si="38"/>
        <v>0.4</v>
      </c>
      <c r="X82" s="20">
        <f>AVERAGE(W82:W87)</f>
        <v>0.53333333333333333</v>
      </c>
      <c r="Y82" s="20">
        <f>STDEVP(W82:W87)</f>
        <v>0.12171612389003669</v>
      </c>
      <c r="Z82" s="6">
        <f>Y82/2.236</f>
        <v>5.4434760237046818E-2</v>
      </c>
    </row>
    <row r="83" spans="1:27" x14ac:dyDescent="0.15">
      <c r="B83" s="24">
        <v>12</v>
      </c>
      <c r="C83">
        <f t="shared" si="34"/>
        <v>0.8</v>
      </c>
      <c r="D83" s="20"/>
      <c r="E83" s="20"/>
      <c r="F83" s="6"/>
      <c r="G83" s="25">
        <v>11</v>
      </c>
      <c r="H83">
        <f t="shared" si="35"/>
        <v>0.73333333333333328</v>
      </c>
      <c r="I83" s="20"/>
      <c r="J83" s="20"/>
      <c r="K83" s="6"/>
      <c r="L83" s="25">
        <v>11</v>
      </c>
      <c r="M83">
        <f t="shared" si="36"/>
        <v>0.73333333333333328</v>
      </c>
      <c r="N83" s="20"/>
      <c r="O83" s="20"/>
      <c r="P83" s="6"/>
      <c r="Q83" s="25">
        <v>10</v>
      </c>
      <c r="R83">
        <f t="shared" si="37"/>
        <v>0.66666666666666663</v>
      </c>
      <c r="S83" s="20"/>
      <c r="T83" s="20"/>
      <c r="U83" s="6"/>
      <c r="V83" s="25">
        <v>9</v>
      </c>
      <c r="W83">
        <f t="shared" si="38"/>
        <v>0.6</v>
      </c>
      <c r="X83" s="20"/>
      <c r="Y83" s="20"/>
      <c r="Z83" s="6"/>
    </row>
    <row r="84" spans="1:27" x14ac:dyDescent="0.15">
      <c r="B84" s="24">
        <v>10</v>
      </c>
      <c r="C84">
        <f t="shared" si="34"/>
        <v>0.66666666666666663</v>
      </c>
      <c r="D84" s="20"/>
      <c r="E84" s="20"/>
      <c r="F84" s="6"/>
      <c r="G84" s="25">
        <v>8</v>
      </c>
      <c r="H84">
        <f t="shared" si="35"/>
        <v>0.53333333333333333</v>
      </c>
      <c r="I84" s="20"/>
      <c r="J84" s="20"/>
      <c r="K84" s="6"/>
      <c r="L84" s="25">
        <v>8</v>
      </c>
      <c r="M84">
        <f t="shared" si="36"/>
        <v>0.53333333333333333</v>
      </c>
      <c r="N84" s="20"/>
      <c r="O84" s="20"/>
      <c r="P84" s="6"/>
      <c r="Q84" s="25">
        <v>8</v>
      </c>
      <c r="R84">
        <f t="shared" si="37"/>
        <v>0.53333333333333333</v>
      </c>
      <c r="S84" s="20"/>
      <c r="T84" s="20"/>
      <c r="U84" s="6"/>
      <c r="V84" s="25">
        <v>7</v>
      </c>
      <c r="W84">
        <f t="shared" si="38"/>
        <v>0.46666666666666667</v>
      </c>
      <c r="X84" s="20"/>
      <c r="Y84" s="20"/>
      <c r="Z84" s="6"/>
    </row>
    <row r="85" spans="1:27" x14ac:dyDescent="0.15">
      <c r="B85" s="24">
        <v>12</v>
      </c>
      <c r="C85">
        <f t="shared" si="34"/>
        <v>0.8</v>
      </c>
      <c r="D85" s="20"/>
      <c r="E85" s="20"/>
      <c r="F85" s="6"/>
      <c r="G85" s="25">
        <v>12</v>
      </c>
      <c r="H85">
        <f t="shared" si="35"/>
        <v>0.8</v>
      </c>
      <c r="I85" s="20"/>
      <c r="J85" s="20"/>
      <c r="K85" s="6"/>
      <c r="L85" s="25">
        <v>12</v>
      </c>
      <c r="M85">
        <f t="shared" si="36"/>
        <v>0.8</v>
      </c>
      <c r="N85" s="20"/>
      <c r="O85" s="20"/>
      <c r="P85" s="6"/>
      <c r="Q85" s="25">
        <v>11</v>
      </c>
      <c r="R85">
        <f t="shared" si="37"/>
        <v>0.73333333333333328</v>
      </c>
      <c r="S85" s="20"/>
      <c r="T85" s="20"/>
      <c r="U85" s="6"/>
      <c r="V85" s="25">
        <v>11</v>
      </c>
      <c r="W85">
        <f t="shared" si="38"/>
        <v>0.73333333333333328</v>
      </c>
      <c r="X85" s="20"/>
      <c r="Y85" s="20"/>
      <c r="Z85" s="6"/>
    </row>
    <row r="86" spans="1:27" x14ac:dyDescent="0.15">
      <c r="B86" s="24">
        <v>11</v>
      </c>
      <c r="C86">
        <f t="shared" si="34"/>
        <v>0.73333333333333328</v>
      </c>
      <c r="D86" s="20"/>
      <c r="E86" s="20"/>
      <c r="F86" s="6"/>
      <c r="G86" s="25">
        <v>8</v>
      </c>
      <c r="H86">
        <f t="shared" si="35"/>
        <v>0.53333333333333333</v>
      </c>
      <c r="I86" s="20"/>
      <c r="J86" s="20"/>
      <c r="K86" s="6"/>
      <c r="L86" s="25">
        <v>8</v>
      </c>
      <c r="M86">
        <f t="shared" si="36"/>
        <v>0.53333333333333333</v>
      </c>
      <c r="N86" s="20"/>
      <c r="O86" s="20"/>
      <c r="P86" s="6"/>
      <c r="Q86" s="25">
        <v>8</v>
      </c>
      <c r="R86">
        <f t="shared" si="37"/>
        <v>0.53333333333333333</v>
      </c>
      <c r="S86" s="20"/>
      <c r="T86" s="20"/>
      <c r="U86" s="6"/>
      <c r="V86" s="25">
        <v>6</v>
      </c>
      <c r="W86">
        <f t="shared" si="38"/>
        <v>0.4</v>
      </c>
      <c r="X86" s="20"/>
      <c r="Y86" s="20"/>
      <c r="Z86" s="6"/>
    </row>
    <row r="87" spans="1:27" x14ac:dyDescent="0.15">
      <c r="B87" s="24">
        <v>15</v>
      </c>
      <c r="C87">
        <f t="shared" si="34"/>
        <v>1</v>
      </c>
      <c r="D87" s="20"/>
      <c r="E87" s="20"/>
      <c r="F87" s="6"/>
      <c r="G87" s="25">
        <v>14</v>
      </c>
      <c r="H87">
        <f t="shared" si="35"/>
        <v>0.93333333333333335</v>
      </c>
      <c r="I87" s="20"/>
      <c r="J87" s="20"/>
      <c r="K87" s="6"/>
      <c r="L87" s="25">
        <v>11</v>
      </c>
      <c r="M87">
        <f t="shared" si="36"/>
        <v>0.73333333333333328</v>
      </c>
      <c r="N87" s="20"/>
      <c r="O87" s="20"/>
      <c r="P87" s="6"/>
      <c r="Q87" s="25">
        <v>10</v>
      </c>
      <c r="R87">
        <f t="shared" si="37"/>
        <v>0.66666666666666663</v>
      </c>
      <c r="S87" s="20"/>
      <c r="T87" s="20"/>
      <c r="U87" s="6"/>
      <c r="V87" s="25">
        <v>9</v>
      </c>
      <c r="W87">
        <f t="shared" si="38"/>
        <v>0.6</v>
      </c>
      <c r="X87" s="20"/>
      <c r="Y87" s="20"/>
      <c r="Z87" s="6"/>
    </row>
    <row r="90" spans="1:27" ht="15" x14ac:dyDescent="0.15">
      <c r="A90" s="26" t="s">
        <v>56</v>
      </c>
      <c r="K90" s="1" t="s">
        <v>57</v>
      </c>
    </row>
    <row r="91" spans="1:27" x14ac:dyDescent="0.15">
      <c r="L91" s="15" t="s">
        <v>58</v>
      </c>
      <c r="M91" s="15"/>
      <c r="N91" s="15"/>
      <c r="O91" s="15"/>
      <c r="P91" s="15" t="s">
        <v>21</v>
      </c>
      <c r="Q91" s="15"/>
      <c r="R91" s="15"/>
      <c r="S91" s="15"/>
      <c r="T91" s="15" t="s">
        <v>22</v>
      </c>
      <c r="U91" s="15"/>
      <c r="V91" s="15"/>
      <c r="W91" s="15"/>
      <c r="X91" s="15" t="s">
        <v>53</v>
      </c>
      <c r="Y91" s="15"/>
      <c r="Z91" s="15"/>
      <c r="AA91" s="15"/>
    </row>
    <row r="92" spans="1:27" ht="15" x14ac:dyDescent="0.15">
      <c r="L92" s="14" t="s">
        <v>59</v>
      </c>
      <c r="M92" s="17" t="s">
        <v>29</v>
      </c>
      <c r="N92" s="16" t="s">
        <v>30</v>
      </c>
      <c r="O92" s="17" t="s">
        <v>31</v>
      </c>
      <c r="P92" s="14" t="s">
        <v>59</v>
      </c>
      <c r="Q92" s="17" t="s">
        <v>29</v>
      </c>
      <c r="R92" s="16" t="s">
        <v>30</v>
      </c>
      <c r="S92" s="17" t="s">
        <v>31</v>
      </c>
      <c r="T92" s="14" t="s">
        <v>59</v>
      </c>
      <c r="U92" s="17" t="s">
        <v>29</v>
      </c>
      <c r="V92" s="16" t="s">
        <v>30</v>
      </c>
      <c r="W92" s="17" t="s">
        <v>31</v>
      </c>
      <c r="X92" s="14" t="s">
        <v>59</v>
      </c>
      <c r="Y92" s="17" t="s">
        <v>29</v>
      </c>
      <c r="Z92" s="16" t="s">
        <v>30</v>
      </c>
      <c r="AA92" s="17" t="s">
        <v>31</v>
      </c>
    </row>
    <row r="93" spans="1:27" x14ac:dyDescent="0.15">
      <c r="K93" s="18" t="s">
        <v>32</v>
      </c>
      <c r="L93" s="27">
        <v>5.1999999999999998E-3</v>
      </c>
      <c r="M93" s="6">
        <f>AVERAGE(L93:L98)</f>
        <v>5.0333333333333332E-3</v>
      </c>
      <c r="N93" s="6">
        <f>STDEVP(L93:L98)</f>
        <v>1.4907119849998606E-4</v>
      </c>
      <c r="O93" s="6">
        <f>N93/2.236</f>
        <v>6.6668693425754038E-5</v>
      </c>
      <c r="P93">
        <v>1.2800000000000001E-2</v>
      </c>
      <c r="Q93" s="6">
        <f>AVERAGE(P93:P98)</f>
        <v>1.2383333333333335E-2</v>
      </c>
      <c r="R93" s="6">
        <f>STDEVP(P93:P98)</f>
        <v>1.3545191848852571E-3</v>
      </c>
      <c r="S93" s="6">
        <f>R93/2.236</f>
        <v>6.0577781077158176E-4</v>
      </c>
      <c r="T93">
        <v>4.7300000000000002E-2</v>
      </c>
      <c r="U93" s="6">
        <f>AVERAGE(T93:T98)</f>
        <v>4.8366666666666669E-2</v>
      </c>
      <c r="V93" s="6">
        <f>STDEVP(T93:T98)</f>
        <v>4.9697976708200989E-3</v>
      </c>
      <c r="W93" s="6">
        <f>V93/2.236</f>
        <v>2.2226286542129242E-3</v>
      </c>
      <c r="X93">
        <v>0.13320000000000001</v>
      </c>
      <c r="Y93" s="6">
        <f>AVERAGE(X93:X98)</f>
        <v>0.13983333333333334</v>
      </c>
      <c r="Z93" s="6">
        <f>STDEVP(X93:X98)</f>
        <v>9.3795285358889719E-3</v>
      </c>
      <c r="AA93" s="6">
        <f>Z93/2.236</f>
        <v>4.1947802038859441E-3</v>
      </c>
    </row>
    <row r="94" spans="1:27" x14ac:dyDescent="0.15">
      <c r="K94" s="28"/>
      <c r="L94" s="27">
        <v>5.1000000000000004E-3</v>
      </c>
      <c r="M94" s="6"/>
      <c r="N94" s="6"/>
      <c r="O94" s="6"/>
      <c r="P94">
        <v>1.12E-2</v>
      </c>
      <c r="Q94" s="6"/>
      <c r="R94" s="6"/>
      <c r="S94" s="6"/>
      <c r="T94">
        <v>4.6699999999999998E-2</v>
      </c>
      <c r="U94" s="6"/>
      <c r="V94" s="6"/>
      <c r="W94" s="6"/>
      <c r="X94">
        <v>0.14860000000000001</v>
      </c>
      <c r="Y94" s="6"/>
      <c r="Z94" s="6"/>
      <c r="AA94" s="6"/>
    </row>
    <row r="95" spans="1:27" x14ac:dyDescent="0.15">
      <c r="K95" s="28"/>
      <c r="L95" s="27">
        <v>5.1999999999999998E-3</v>
      </c>
      <c r="M95" s="6"/>
      <c r="N95" s="6"/>
      <c r="O95" s="6"/>
      <c r="P95" s="27">
        <v>1.44E-2</v>
      </c>
      <c r="Q95" s="6"/>
      <c r="R95" s="6"/>
      <c r="S95" s="6"/>
      <c r="T95" s="27">
        <v>5.45E-2</v>
      </c>
      <c r="U95" s="6"/>
      <c r="V95" s="6"/>
      <c r="W95" s="6"/>
      <c r="X95">
        <v>0.1502</v>
      </c>
      <c r="Y95" s="6"/>
      <c r="Z95" s="6"/>
      <c r="AA95" s="6"/>
    </row>
    <row r="96" spans="1:27" x14ac:dyDescent="0.15">
      <c r="K96" s="28"/>
      <c r="L96" s="27">
        <v>4.8999999999999998E-3</v>
      </c>
      <c r="M96" s="6"/>
      <c r="N96" s="6"/>
      <c r="O96" s="6"/>
      <c r="P96" s="27">
        <v>1.0500000000000001E-2</v>
      </c>
      <c r="Q96" s="6"/>
      <c r="R96" s="6"/>
      <c r="S96" s="6"/>
      <c r="T96" s="27">
        <v>4.1300000000000003E-2</v>
      </c>
      <c r="U96" s="6"/>
      <c r="V96" s="6"/>
      <c r="W96" s="6"/>
      <c r="X96" s="27">
        <v>0.1288</v>
      </c>
      <c r="Y96" s="6"/>
      <c r="Z96" s="6"/>
      <c r="AA96" s="6"/>
    </row>
    <row r="97" spans="1:27" x14ac:dyDescent="0.15">
      <c r="K97" s="28"/>
      <c r="L97" s="27">
        <v>5.0000000000000001E-3</v>
      </c>
      <c r="M97" s="6"/>
      <c r="N97" s="6"/>
      <c r="O97" s="6"/>
      <c r="P97" s="27">
        <v>1.3599999999999999E-2</v>
      </c>
      <c r="Q97" s="6"/>
      <c r="R97" s="6"/>
      <c r="S97" s="6"/>
      <c r="T97" s="27">
        <v>5.5199999999999999E-2</v>
      </c>
      <c r="U97" s="6"/>
      <c r="V97" s="6"/>
      <c r="W97" s="6"/>
      <c r="X97" s="27">
        <v>0.14849999999999999</v>
      </c>
      <c r="Y97" s="6"/>
      <c r="Z97" s="6"/>
      <c r="AA97" s="6"/>
    </row>
    <row r="98" spans="1:27" x14ac:dyDescent="0.15">
      <c r="K98" s="28"/>
      <c r="L98" s="27">
        <v>4.7999999999999996E-3</v>
      </c>
      <c r="M98" s="6"/>
      <c r="N98" s="6"/>
      <c r="O98" s="6"/>
      <c r="P98" s="27">
        <v>1.18E-2</v>
      </c>
      <c r="Q98" s="6"/>
      <c r="R98" s="6"/>
      <c r="S98" s="6"/>
      <c r="T98" s="27">
        <v>4.5199999999999997E-2</v>
      </c>
      <c r="U98" s="6"/>
      <c r="V98" s="6"/>
      <c r="W98" s="6"/>
      <c r="X98" s="27">
        <v>0.12970000000000001</v>
      </c>
      <c r="Y98" s="6"/>
      <c r="Z98" s="6"/>
      <c r="AA98" s="6"/>
    </row>
    <row r="99" spans="1:27" x14ac:dyDescent="0.15">
      <c r="K99" s="18" t="s">
        <v>55</v>
      </c>
      <c r="L99" s="27">
        <v>4.8999999999999998E-3</v>
      </c>
      <c r="M99" s="6">
        <f>AVERAGE(L99:L104)</f>
        <v>4.933333333333333E-3</v>
      </c>
      <c r="N99" s="6">
        <f>STDEVP(L99:L104)</f>
        <v>1.3743685418725544E-4</v>
      </c>
      <c r="O99" s="6">
        <f>N99/2.236</f>
        <v>6.1465498294836947E-5</v>
      </c>
      <c r="P99" s="29">
        <v>9.7999999999999997E-3</v>
      </c>
      <c r="Q99" s="6">
        <f>AVERAGE(P99:P104)</f>
        <v>7.0999999999999995E-3</v>
      </c>
      <c r="R99" s="6">
        <f>STDEVP(P99:P104)</f>
        <v>1.5121728296285007E-3</v>
      </c>
      <c r="S99" s="6">
        <f>R99/2.236</f>
        <v>6.76284807526163E-4</v>
      </c>
      <c r="T99" s="27">
        <v>2.1700000000000001E-2</v>
      </c>
      <c r="U99" s="6">
        <f>AVERAGE(T99:T104)</f>
        <v>2.2449999999999998E-2</v>
      </c>
      <c r="V99" s="6">
        <f>STDEVP(T99:T104)</f>
        <v>5.0294963299850814E-3</v>
      </c>
      <c r="W99" s="6">
        <f>V99/2.236</f>
        <v>2.2493275178824155E-3</v>
      </c>
      <c r="X99">
        <v>3.1300000000000001E-2</v>
      </c>
      <c r="Y99" s="6">
        <f>AVERAGE(X99:X104)</f>
        <v>4.3516666666666669E-2</v>
      </c>
      <c r="Z99" s="6">
        <f>STDEVP(X99:X104)</f>
        <v>1.5843549335788222E-2</v>
      </c>
      <c r="AA99" s="6">
        <f>Z99/2.236</f>
        <v>7.085666071461637E-3</v>
      </c>
    </row>
    <row r="100" spans="1:27" x14ac:dyDescent="0.15">
      <c r="K100" s="28"/>
      <c r="L100" s="27">
        <v>4.7999999999999996E-3</v>
      </c>
      <c r="M100" s="6"/>
      <c r="N100" s="6"/>
      <c r="O100" s="6"/>
      <c r="P100">
        <v>7.9000000000000008E-3</v>
      </c>
      <c r="Q100" s="6"/>
      <c r="R100" s="6"/>
      <c r="S100" s="6"/>
      <c r="T100" s="27">
        <v>2.8400000000000002E-2</v>
      </c>
      <c r="U100" s="6"/>
      <c r="V100" s="6"/>
      <c r="W100" s="6"/>
      <c r="X100">
        <v>7.1599999999999997E-2</v>
      </c>
      <c r="Y100" s="6"/>
      <c r="Z100" s="6"/>
      <c r="AA100" s="6"/>
    </row>
    <row r="101" spans="1:27" x14ac:dyDescent="0.15">
      <c r="K101" s="28"/>
      <c r="L101" s="27">
        <v>4.7999999999999996E-3</v>
      </c>
      <c r="M101" s="6"/>
      <c r="N101" s="6"/>
      <c r="O101" s="6"/>
      <c r="P101" s="27">
        <v>5.1000000000000004E-3</v>
      </c>
      <c r="Q101" s="6"/>
      <c r="R101" s="6"/>
      <c r="S101" s="6"/>
      <c r="T101" s="27">
        <v>1.6199999999999999E-2</v>
      </c>
      <c r="U101" s="6"/>
      <c r="V101" s="6"/>
      <c r="W101" s="6"/>
      <c r="X101" s="27">
        <v>3.8199999999999998E-2</v>
      </c>
      <c r="Y101" s="6"/>
      <c r="Z101" s="6"/>
      <c r="AA101" s="6"/>
    </row>
    <row r="102" spans="1:27" x14ac:dyDescent="0.15">
      <c r="K102" s="28"/>
      <c r="L102" s="27">
        <v>5.1999999999999998E-3</v>
      </c>
      <c r="M102" s="6"/>
      <c r="N102" s="6"/>
      <c r="O102" s="6"/>
      <c r="P102" s="27">
        <v>7.4000000000000003E-3</v>
      </c>
      <c r="Q102" s="6"/>
      <c r="R102" s="6"/>
      <c r="S102" s="6"/>
      <c r="T102" s="27">
        <v>2.86E-2</v>
      </c>
      <c r="U102" s="6"/>
      <c r="V102" s="6"/>
      <c r="W102" s="6"/>
      <c r="X102" s="27">
        <v>5.8000000000000003E-2</v>
      </c>
      <c r="Y102" s="6"/>
      <c r="Z102" s="6"/>
      <c r="AA102" s="6"/>
    </row>
    <row r="103" spans="1:27" x14ac:dyDescent="0.15">
      <c r="K103" s="28"/>
      <c r="L103" s="27">
        <v>4.8999999999999998E-3</v>
      </c>
      <c r="M103" s="6"/>
      <c r="N103" s="6"/>
      <c r="O103" s="6"/>
      <c r="P103" s="27">
        <v>6.4000000000000003E-3</v>
      </c>
      <c r="Q103" s="6"/>
      <c r="R103" s="6"/>
      <c r="S103" s="6"/>
      <c r="T103" s="27">
        <v>1.6299999999999999E-2</v>
      </c>
      <c r="U103" s="6"/>
      <c r="V103" s="6"/>
      <c r="W103" s="6"/>
      <c r="X103" s="27">
        <v>2.81E-2</v>
      </c>
      <c r="Y103" s="6"/>
      <c r="Z103" s="6"/>
      <c r="AA103" s="6"/>
    </row>
    <row r="104" spans="1:27" x14ac:dyDescent="0.15">
      <c r="K104" s="28"/>
      <c r="L104" s="27">
        <v>5.0000000000000001E-3</v>
      </c>
      <c r="M104" s="6"/>
      <c r="N104" s="6"/>
      <c r="O104" s="6"/>
      <c r="P104" s="27">
        <v>6.0000000000000001E-3</v>
      </c>
      <c r="Q104" s="6"/>
      <c r="R104" s="6"/>
      <c r="S104" s="6"/>
      <c r="T104" s="27">
        <v>2.35E-2</v>
      </c>
      <c r="U104" s="6"/>
      <c r="V104" s="6"/>
      <c r="W104" s="6"/>
      <c r="X104" s="27">
        <v>3.39E-2</v>
      </c>
      <c r="Y104" s="6"/>
      <c r="Z104" s="6"/>
      <c r="AA104" s="6"/>
    </row>
    <row r="107" spans="1:27" ht="15" x14ac:dyDescent="0.15">
      <c r="A107" s="1" t="s">
        <v>60</v>
      </c>
    </row>
    <row r="108" spans="1:27" x14ac:dyDescent="0.2">
      <c r="B108" s="15" t="s">
        <v>61</v>
      </c>
      <c r="C108" s="15"/>
      <c r="D108" s="15"/>
      <c r="E108" s="15"/>
      <c r="F108" s="15"/>
      <c r="J108" s="30"/>
      <c r="K108" s="30"/>
      <c r="L108" s="30"/>
      <c r="M108" s="30"/>
      <c r="N108" s="30"/>
      <c r="O108" s="30"/>
    </row>
    <row r="109" spans="1:27" ht="15" x14ac:dyDescent="0.2">
      <c r="B109" s="14" t="s">
        <v>27</v>
      </c>
      <c r="C109" s="16" t="s">
        <v>28</v>
      </c>
      <c r="D109" s="17" t="s">
        <v>29</v>
      </c>
      <c r="E109" s="16" t="s">
        <v>30</v>
      </c>
      <c r="F109" s="17" t="s">
        <v>31</v>
      </c>
      <c r="J109" s="30"/>
      <c r="K109" s="30"/>
      <c r="L109" s="30"/>
      <c r="M109" s="30"/>
      <c r="N109" s="30"/>
      <c r="O109" s="30"/>
    </row>
    <row r="110" spans="1:27" x14ac:dyDescent="0.2">
      <c r="A110" s="18" t="s">
        <v>32</v>
      </c>
      <c r="B110">
        <v>12</v>
      </c>
      <c r="C110">
        <f>B110/15</f>
        <v>0.8</v>
      </c>
      <c r="D110" s="6">
        <f>AVERAGE(C110:C115)</f>
        <v>0.91111111111111109</v>
      </c>
      <c r="E110" s="6">
        <f>STDEVP(C110:C115)</f>
        <v>8.3147941928309793E-2</v>
      </c>
      <c r="F110" s="6">
        <f>E110/2.236</f>
        <v>3.7186020540388991E-2</v>
      </c>
      <c r="J110" s="30"/>
      <c r="K110" s="30"/>
      <c r="L110" s="30"/>
      <c r="M110" s="30"/>
      <c r="N110" s="30"/>
      <c r="O110" s="30"/>
    </row>
    <row r="111" spans="1:27" x14ac:dyDescent="0.15">
      <c r="B111">
        <v>15</v>
      </c>
      <c r="C111">
        <f t="shared" ref="C111:C121" si="39">B111/15</f>
        <v>1</v>
      </c>
      <c r="D111" s="6"/>
      <c r="E111" s="6"/>
      <c r="F111" s="6"/>
    </row>
    <row r="112" spans="1:27" x14ac:dyDescent="0.15">
      <c r="B112">
        <v>15</v>
      </c>
      <c r="C112">
        <f t="shared" si="39"/>
        <v>1</v>
      </c>
      <c r="D112" s="6"/>
      <c r="E112" s="6"/>
      <c r="F112" s="6"/>
    </row>
    <row r="113" spans="1:13" x14ac:dyDescent="0.15">
      <c r="B113">
        <v>12</v>
      </c>
      <c r="C113">
        <f t="shared" si="39"/>
        <v>0.8</v>
      </c>
      <c r="D113" s="6"/>
      <c r="E113" s="6"/>
      <c r="F113" s="6"/>
    </row>
    <row r="114" spans="1:13" x14ac:dyDescent="0.15">
      <c r="B114">
        <v>14</v>
      </c>
      <c r="C114">
        <f t="shared" si="39"/>
        <v>0.93333333333333335</v>
      </c>
      <c r="D114" s="6"/>
      <c r="E114" s="6"/>
      <c r="F114" s="6"/>
    </row>
    <row r="115" spans="1:13" x14ac:dyDescent="0.15">
      <c r="B115">
        <v>14</v>
      </c>
      <c r="C115">
        <f t="shared" si="39"/>
        <v>0.93333333333333335</v>
      </c>
      <c r="D115" s="6"/>
      <c r="E115" s="6"/>
      <c r="F115" s="6"/>
    </row>
    <row r="116" spans="1:13" x14ac:dyDescent="0.15">
      <c r="A116" s="18" t="s">
        <v>33</v>
      </c>
      <c r="B116">
        <v>5</v>
      </c>
      <c r="C116">
        <f t="shared" si="39"/>
        <v>0.33333333333333331</v>
      </c>
      <c r="D116" s="6">
        <f>AVERAGE(C116:C121)</f>
        <v>0.43333333333333335</v>
      </c>
      <c r="E116" s="6">
        <f>STDEVP(C116:C121)</f>
        <v>0.12619796324000607</v>
      </c>
      <c r="F116" s="6">
        <f>E116/2.236</f>
        <v>5.6439160661898954E-2</v>
      </c>
    </row>
    <row r="117" spans="1:13" x14ac:dyDescent="0.15">
      <c r="B117">
        <v>9</v>
      </c>
      <c r="C117">
        <f t="shared" si="39"/>
        <v>0.6</v>
      </c>
      <c r="D117" s="6"/>
      <c r="E117" s="6"/>
      <c r="F117" s="6"/>
    </row>
    <row r="118" spans="1:13" x14ac:dyDescent="0.15">
      <c r="B118">
        <v>6</v>
      </c>
      <c r="C118">
        <f t="shared" si="39"/>
        <v>0.4</v>
      </c>
      <c r="D118" s="6"/>
      <c r="E118" s="6"/>
      <c r="F118" s="6"/>
    </row>
    <row r="119" spans="1:13" x14ac:dyDescent="0.2">
      <c r="B119">
        <v>9</v>
      </c>
      <c r="C119">
        <f t="shared" si="39"/>
        <v>0.6</v>
      </c>
      <c r="D119" s="6"/>
      <c r="E119" s="6"/>
      <c r="F119" s="6"/>
      <c r="H119" s="30"/>
      <c r="I119" s="30"/>
      <c r="J119" s="30"/>
      <c r="K119" s="30"/>
      <c r="L119" s="30"/>
      <c r="M119" s="30"/>
    </row>
    <row r="120" spans="1:13" x14ac:dyDescent="0.2">
      <c r="B120">
        <v>4</v>
      </c>
      <c r="C120">
        <f t="shared" si="39"/>
        <v>0.26666666666666666</v>
      </c>
      <c r="D120" s="6"/>
      <c r="E120" s="6"/>
      <c r="F120" s="6"/>
      <c r="H120" s="30"/>
      <c r="I120" s="30"/>
      <c r="J120" s="30"/>
      <c r="K120" s="30"/>
      <c r="L120" s="30"/>
      <c r="M120" s="30"/>
    </row>
    <row r="121" spans="1:13" x14ac:dyDescent="0.2">
      <c r="B121">
        <v>6</v>
      </c>
      <c r="C121">
        <f t="shared" si="39"/>
        <v>0.4</v>
      </c>
      <c r="D121" s="6"/>
      <c r="E121" s="6"/>
      <c r="F121" s="6"/>
      <c r="H121" s="30"/>
      <c r="I121" s="30"/>
      <c r="J121" s="30"/>
      <c r="K121" s="30"/>
      <c r="L121" s="30"/>
      <c r="M121" s="30"/>
    </row>
  </sheetData>
  <mergeCells count="234">
    <mergeCell ref="B108:F108"/>
    <mergeCell ref="D110:D115"/>
    <mergeCell ref="E110:E115"/>
    <mergeCell ref="F110:F115"/>
    <mergeCell ref="D116:D121"/>
    <mergeCell ref="E116:E121"/>
    <mergeCell ref="F116:F121"/>
    <mergeCell ref="U99:U104"/>
    <mergeCell ref="V99:V104"/>
    <mergeCell ref="W99:W104"/>
    <mergeCell ref="Y99:Y104"/>
    <mergeCell ref="Z99:Z104"/>
    <mergeCell ref="AA99:AA104"/>
    <mergeCell ref="M99:M104"/>
    <mergeCell ref="N99:N104"/>
    <mergeCell ref="O99:O104"/>
    <mergeCell ref="Q99:Q104"/>
    <mergeCell ref="R99:R104"/>
    <mergeCell ref="S99:S104"/>
    <mergeCell ref="U93:U98"/>
    <mergeCell ref="V93:V98"/>
    <mergeCell ref="W93:W98"/>
    <mergeCell ref="Y93:Y98"/>
    <mergeCell ref="Z93:Z98"/>
    <mergeCell ref="AA93:AA98"/>
    <mergeCell ref="M93:M98"/>
    <mergeCell ref="N93:N98"/>
    <mergeCell ref="O93:O98"/>
    <mergeCell ref="Q93:Q98"/>
    <mergeCell ref="R93:R98"/>
    <mergeCell ref="S93:S98"/>
    <mergeCell ref="X82:X87"/>
    <mergeCell ref="Y82:Y87"/>
    <mergeCell ref="Z82:Z87"/>
    <mergeCell ref="L91:O91"/>
    <mergeCell ref="P91:S91"/>
    <mergeCell ref="T91:W91"/>
    <mergeCell ref="X91:AA91"/>
    <mergeCell ref="N82:N87"/>
    <mergeCell ref="O82:O87"/>
    <mergeCell ref="P82:P87"/>
    <mergeCell ref="S82:S87"/>
    <mergeCell ref="T82:T87"/>
    <mergeCell ref="U82:U87"/>
    <mergeCell ref="U76:U81"/>
    <mergeCell ref="X76:X81"/>
    <mergeCell ref="Y76:Y81"/>
    <mergeCell ref="Z76:Z81"/>
    <mergeCell ref="D82:D87"/>
    <mergeCell ref="E82:E87"/>
    <mergeCell ref="F82:F87"/>
    <mergeCell ref="I82:I87"/>
    <mergeCell ref="J82:J87"/>
    <mergeCell ref="K82:K87"/>
    <mergeCell ref="K76:K81"/>
    <mergeCell ref="N76:N81"/>
    <mergeCell ref="O76:O81"/>
    <mergeCell ref="P76:P81"/>
    <mergeCell ref="S76:S81"/>
    <mergeCell ref="T76:T81"/>
    <mergeCell ref="B74:F74"/>
    <mergeCell ref="G74:K74"/>
    <mergeCell ref="L74:P74"/>
    <mergeCell ref="Q74:U74"/>
    <mergeCell ref="V74:Z74"/>
    <mergeCell ref="D76:D81"/>
    <mergeCell ref="E76:E81"/>
    <mergeCell ref="F76:F81"/>
    <mergeCell ref="I76:I81"/>
    <mergeCell ref="J76:J81"/>
    <mergeCell ref="AC66:AC71"/>
    <mergeCell ref="AD66:AD71"/>
    <mergeCell ref="AE66:AE71"/>
    <mergeCell ref="AH66:AH71"/>
    <mergeCell ref="AI66:AI71"/>
    <mergeCell ref="AJ66:AJ71"/>
    <mergeCell ref="S66:S71"/>
    <mergeCell ref="T66:T71"/>
    <mergeCell ref="U66:U71"/>
    <mergeCell ref="X66:X71"/>
    <mergeCell ref="Y66:Y71"/>
    <mergeCell ref="Z66:Z71"/>
    <mergeCell ref="AF64:AJ64"/>
    <mergeCell ref="D66:D71"/>
    <mergeCell ref="E66:E71"/>
    <mergeCell ref="F66:F71"/>
    <mergeCell ref="I66:I71"/>
    <mergeCell ref="J66:J71"/>
    <mergeCell ref="K66:K71"/>
    <mergeCell ref="N66:N71"/>
    <mergeCell ref="O66:O71"/>
    <mergeCell ref="P66:P71"/>
    <mergeCell ref="B64:F64"/>
    <mergeCell ref="G64:K64"/>
    <mergeCell ref="L64:P64"/>
    <mergeCell ref="Q64:U64"/>
    <mergeCell ref="V64:Z64"/>
    <mergeCell ref="AA64:AE64"/>
    <mergeCell ref="X56:X61"/>
    <mergeCell ref="Y56:Y61"/>
    <mergeCell ref="Z56:Z61"/>
    <mergeCell ref="AC56:AC61"/>
    <mergeCell ref="AD56:AD61"/>
    <mergeCell ref="AE56:AE61"/>
    <mergeCell ref="N56:N61"/>
    <mergeCell ref="O56:O61"/>
    <mergeCell ref="P56:P61"/>
    <mergeCell ref="S56:S61"/>
    <mergeCell ref="T56:T61"/>
    <mergeCell ref="U56:U61"/>
    <mergeCell ref="D56:D61"/>
    <mergeCell ref="E56:E61"/>
    <mergeCell ref="F56:F61"/>
    <mergeCell ref="I56:I61"/>
    <mergeCell ref="J56:J61"/>
    <mergeCell ref="K56:K61"/>
    <mergeCell ref="B54:F54"/>
    <mergeCell ref="G54:K54"/>
    <mergeCell ref="L54:P54"/>
    <mergeCell ref="Q54:U54"/>
    <mergeCell ref="V54:Z54"/>
    <mergeCell ref="AA54:AE54"/>
    <mergeCell ref="AC47:AC52"/>
    <mergeCell ref="AD47:AD52"/>
    <mergeCell ref="AE47:AE52"/>
    <mergeCell ref="AH47:AH52"/>
    <mergeCell ref="AI47:AI52"/>
    <mergeCell ref="AJ47:AJ52"/>
    <mergeCell ref="S47:S52"/>
    <mergeCell ref="T47:T52"/>
    <mergeCell ref="U47:U52"/>
    <mergeCell ref="X47:X52"/>
    <mergeCell ref="Y47:Y52"/>
    <mergeCell ref="Z47:Z52"/>
    <mergeCell ref="AF45:AJ45"/>
    <mergeCell ref="D47:D52"/>
    <mergeCell ref="E47:E52"/>
    <mergeCell ref="F47:F52"/>
    <mergeCell ref="I47:I52"/>
    <mergeCell ref="J47:J52"/>
    <mergeCell ref="K47:K52"/>
    <mergeCell ref="N47:N52"/>
    <mergeCell ref="O47:O52"/>
    <mergeCell ref="P47:P52"/>
    <mergeCell ref="B45:F45"/>
    <mergeCell ref="G45:K45"/>
    <mergeCell ref="L45:P45"/>
    <mergeCell ref="Q45:U45"/>
    <mergeCell ref="V45:Z45"/>
    <mergeCell ref="AA45:AE45"/>
    <mergeCell ref="X37:X42"/>
    <mergeCell ref="Y37:Y42"/>
    <mergeCell ref="Z37:Z42"/>
    <mergeCell ref="AC37:AC42"/>
    <mergeCell ref="AD37:AD42"/>
    <mergeCell ref="AE37:AE42"/>
    <mergeCell ref="N37:N42"/>
    <mergeCell ref="O37:O42"/>
    <mergeCell ref="P37:P42"/>
    <mergeCell ref="S37:S42"/>
    <mergeCell ref="T37:T42"/>
    <mergeCell ref="U37:U42"/>
    <mergeCell ref="D37:D42"/>
    <mergeCell ref="E37:E42"/>
    <mergeCell ref="F37:F42"/>
    <mergeCell ref="I37:I42"/>
    <mergeCell ref="J37:J42"/>
    <mergeCell ref="K37:K42"/>
    <mergeCell ref="B35:F35"/>
    <mergeCell ref="G35:K35"/>
    <mergeCell ref="L35:P35"/>
    <mergeCell ref="Q35:U35"/>
    <mergeCell ref="V35:Z35"/>
    <mergeCell ref="AA35:AE35"/>
    <mergeCell ref="X26:X31"/>
    <mergeCell ref="Y26:Y31"/>
    <mergeCell ref="Z26:Z31"/>
    <mergeCell ref="AC26:AC31"/>
    <mergeCell ref="AD26:AD31"/>
    <mergeCell ref="AE26:AE31"/>
    <mergeCell ref="N26:N31"/>
    <mergeCell ref="O26:O31"/>
    <mergeCell ref="P26:P31"/>
    <mergeCell ref="S26:S31"/>
    <mergeCell ref="T26:T31"/>
    <mergeCell ref="U26:U31"/>
    <mergeCell ref="D26:D31"/>
    <mergeCell ref="E26:E31"/>
    <mergeCell ref="F26:F31"/>
    <mergeCell ref="I26:I31"/>
    <mergeCell ref="J26:J31"/>
    <mergeCell ref="K26:K31"/>
    <mergeCell ref="X20:X25"/>
    <mergeCell ref="Y20:Y25"/>
    <mergeCell ref="Z20:Z25"/>
    <mergeCell ref="AC20:AC25"/>
    <mergeCell ref="AD20:AD25"/>
    <mergeCell ref="AE20:AE25"/>
    <mergeCell ref="N20:N25"/>
    <mergeCell ref="O20:O25"/>
    <mergeCell ref="P20:P25"/>
    <mergeCell ref="S20:S25"/>
    <mergeCell ref="T20:T25"/>
    <mergeCell ref="U20:U25"/>
    <mergeCell ref="L18:P18"/>
    <mergeCell ref="Q18:U18"/>
    <mergeCell ref="V18:Z18"/>
    <mergeCell ref="AA18:AE18"/>
    <mergeCell ref="D20:D25"/>
    <mergeCell ref="E20:E25"/>
    <mergeCell ref="F20:F25"/>
    <mergeCell ref="I20:I25"/>
    <mergeCell ref="J20:J25"/>
    <mergeCell ref="K20:K25"/>
    <mergeCell ref="C11:C12"/>
    <mergeCell ref="E11:E12"/>
    <mergeCell ref="C13:C14"/>
    <mergeCell ref="E13:E14"/>
    <mergeCell ref="B18:F18"/>
    <mergeCell ref="G18:K18"/>
    <mergeCell ref="C7:C8"/>
    <mergeCell ref="E7:E8"/>
    <mergeCell ref="L7:L9"/>
    <mergeCell ref="M7:M9"/>
    <mergeCell ref="N7:N9"/>
    <mergeCell ref="C9:C10"/>
    <mergeCell ref="E9:E10"/>
    <mergeCell ref="C3:C4"/>
    <mergeCell ref="E3:E4"/>
    <mergeCell ref="L4:L6"/>
    <mergeCell ref="M4:M6"/>
    <mergeCell ref="N4:N6"/>
    <mergeCell ref="C5:C6"/>
    <mergeCell ref="E5:E6"/>
  </mergeCells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李培金</dc:creator>
  <cp:lastModifiedBy>李培金</cp:lastModifiedBy>
  <dcterms:created xsi:type="dcterms:W3CDTF">2021-02-12T23:58:54Z</dcterms:created>
  <dcterms:modified xsi:type="dcterms:W3CDTF">2021-02-13T00:01:07Z</dcterms:modified>
</cp:coreProperties>
</file>