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75" windowWidth="27795" windowHeight="12060"/>
  </bookViews>
  <sheets>
    <sheet name="Sheet1" sheetId="1" r:id="rId1"/>
    <sheet name="Sheet2" sheetId="2" r:id="rId2"/>
    <sheet name="Sheet3" sheetId="3" r:id="rId3"/>
  </sheets>
  <calcPr calcId="145621" refMode="R1C1"/>
</workbook>
</file>

<file path=xl/calcChain.xml><?xml version="1.0" encoding="utf-8"?>
<calcChain xmlns="http://schemas.openxmlformats.org/spreadsheetml/2006/main">
  <c r="D51" i="1" l="1"/>
  <c r="D50" i="1"/>
  <c r="F46" i="1" s="1"/>
  <c r="G46" i="1" s="1"/>
  <c r="D49" i="1"/>
  <c r="E46" i="1" s="1"/>
  <c r="D48" i="1"/>
  <c r="D47" i="1"/>
  <c r="D46" i="1"/>
  <c r="D45" i="1"/>
  <c r="D44" i="1"/>
  <c r="D43" i="1"/>
  <c r="D42" i="1"/>
  <c r="D41" i="1"/>
  <c r="D40" i="1"/>
  <c r="E40" i="1" s="1"/>
  <c r="E31" i="1"/>
  <c r="D31" i="1"/>
  <c r="C31" i="1"/>
  <c r="D25" i="1"/>
  <c r="E25" i="1" s="1"/>
  <c r="C25" i="1"/>
  <c r="M21" i="1"/>
  <c r="H21" i="1"/>
  <c r="C21" i="1"/>
  <c r="M20" i="1"/>
  <c r="H20" i="1"/>
  <c r="C20" i="1"/>
  <c r="M19" i="1"/>
  <c r="H19" i="1"/>
  <c r="C19" i="1"/>
  <c r="M18" i="1"/>
  <c r="H18" i="1"/>
  <c r="C18" i="1"/>
  <c r="M17" i="1"/>
  <c r="H17" i="1"/>
  <c r="C17" i="1"/>
  <c r="M16" i="1"/>
  <c r="O16" i="1" s="1"/>
  <c r="P16" i="1" s="1"/>
  <c r="H16" i="1"/>
  <c r="J16" i="1" s="1"/>
  <c r="K16" i="1" s="1"/>
  <c r="D16" i="1"/>
  <c r="C16" i="1"/>
  <c r="E16" i="1" s="1"/>
  <c r="F16" i="1" s="1"/>
  <c r="M15" i="1"/>
  <c r="H15" i="1"/>
  <c r="C15" i="1"/>
  <c r="M14" i="1"/>
  <c r="H14" i="1"/>
  <c r="C14" i="1"/>
  <c r="M13" i="1"/>
  <c r="H13" i="1"/>
  <c r="C13" i="1"/>
  <c r="M12" i="1"/>
  <c r="H12" i="1"/>
  <c r="C12" i="1"/>
  <c r="M11" i="1"/>
  <c r="H11" i="1"/>
  <c r="C11" i="1"/>
  <c r="M10" i="1"/>
  <c r="N10" i="1" s="1"/>
  <c r="H10" i="1"/>
  <c r="I10" i="1" s="1"/>
  <c r="C10" i="1"/>
  <c r="D10" i="1" s="1"/>
  <c r="M9" i="1"/>
  <c r="H9" i="1"/>
  <c r="C9" i="1"/>
  <c r="M8" i="1"/>
  <c r="H8" i="1"/>
  <c r="C8" i="1"/>
  <c r="M7" i="1"/>
  <c r="H7" i="1"/>
  <c r="I4" i="1" s="1"/>
  <c r="C7" i="1"/>
  <c r="M6" i="1"/>
  <c r="H6" i="1"/>
  <c r="C6" i="1"/>
  <c r="D4" i="1" s="1"/>
  <c r="M5" i="1"/>
  <c r="N4" i="1" s="1"/>
  <c r="H5" i="1"/>
  <c r="C5" i="1"/>
  <c r="P4" i="1"/>
  <c r="O4" i="1"/>
  <c r="M4" i="1"/>
  <c r="J4" i="1"/>
  <c r="K4" i="1" s="1"/>
  <c r="H4" i="1"/>
  <c r="E4" i="1"/>
  <c r="F4" i="1" s="1"/>
  <c r="C4" i="1"/>
  <c r="E10" i="1" l="1"/>
  <c r="F10" i="1" s="1"/>
  <c r="J10" i="1"/>
  <c r="K10" i="1" s="1"/>
  <c r="O10" i="1"/>
  <c r="P10" i="1" s="1"/>
  <c r="F40" i="1"/>
  <c r="G40" i="1" s="1"/>
  <c r="I16" i="1"/>
  <c r="N16" i="1"/>
</calcChain>
</file>

<file path=xl/sharedStrings.xml><?xml version="1.0" encoding="utf-8"?>
<sst xmlns="http://schemas.openxmlformats.org/spreadsheetml/2006/main" count="39" uniqueCount="20">
  <si>
    <t>Figure 2A Larvae die earlier from treatment with DMNT than from starvation</t>
    <phoneticPr fontId="3" type="noConversion"/>
  </si>
  <si>
    <t>Mortality (%)</t>
    <phoneticPr fontId="3" type="noConversion"/>
  </si>
  <si>
    <t>12h</t>
    <phoneticPr fontId="3" type="noConversion"/>
  </si>
  <si>
    <t>24h</t>
    <phoneticPr fontId="3" type="noConversion"/>
  </si>
  <si>
    <t>36h</t>
    <phoneticPr fontId="3" type="noConversion"/>
  </si>
  <si>
    <t>number</t>
  </si>
  <si>
    <t>percentage</t>
  </si>
  <si>
    <t xml:space="preserve">average </t>
  </si>
  <si>
    <t>SD</t>
  </si>
  <si>
    <t>SE</t>
  </si>
  <si>
    <t>Control</t>
    <phoneticPr fontId="3" type="noConversion"/>
  </si>
  <si>
    <t>DMNT</t>
    <phoneticPr fontId="3" type="noConversion"/>
  </si>
  <si>
    <t>Starvation</t>
    <phoneticPr fontId="3" type="noConversion"/>
  </si>
  <si>
    <r>
      <t xml:space="preserve">Figure 2B Decreased lipase activity in the midgut of </t>
    </r>
    <r>
      <rPr>
        <b/>
        <i/>
        <sz val="11"/>
        <color indexed="8"/>
        <rFont val="Arial"/>
        <family val="2"/>
      </rPr>
      <t>P. xylostella</t>
    </r>
    <r>
      <rPr>
        <b/>
        <sz val="11"/>
        <color indexed="8"/>
        <rFont val="Arial"/>
        <family val="2"/>
      </rPr>
      <t xml:space="preserve"> larvae upon DMNT treatment</t>
    </r>
    <phoneticPr fontId="3" type="noConversion"/>
  </si>
  <si>
    <t>Lipase activity (U/mg)</t>
  </si>
  <si>
    <t>Control</t>
    <phoneticPr fontId="3" type="noConversion"/>
  </si>
  <si>
    <t>DMNT</t>
    <phoneticPr fontId="3" type="noConversion"/>
  </si>
  <si>
    <t>Figure 2E Quantification of "Smurf"</t>
    <phoneticPr fontId="3" type="noConversion"/>
  </si>
  <si>
    <t>Survival number</t>
    <phoneticPr fontId="3" type="noConversion"/>
  </si>
  <si>
    <t>Smurf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</si>
</sst>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charset val="134"/>
      <scheme val="minor"/>
    </font>
    <font>
      <b/>
      <sz val="11"/>
      <color theme="1"/>
      <name val="Arial"/>
      <family val="2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theme="1"/>
      <name val="宋体"/>
      <charset val="134"/>
      <scheme val="minor"/>
    </font>
    <font>
      <b/>
      <i/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1"/>
    <xf numFmtId="0" fontId="7" fillId="0" borderId="0" xfId="2"/>
    <xf numFmtId="0" fontId="0" fillId="0" borderId="0" xfId="0" applyAlignment="1">
      <alignment horizontal="center" vertical="center"/>
    </xf>
    <xf numFmtId="0" fontId="10" fillId="0" borderId="0" xfId="0" applyFont="1" applyAlignment="1"/>
    <xf numFmtId="0" fontId="0" fillId="0" borderId="0" xfId="0" applyAlignment="1">
      <alignment horizontal="center" vertical="center"/>
    </xf>
    <xf numFmtId="0" fontId="7" fillId="0" borderId="0" xfId="3">
      <alignment vertical="center"/>
    </xf>
    <xf numFmtId="0" fontId="7" fillId="0" borderId="0" xfId="4">
      <alignment vertical="center"/>
    </xf>
  </cellXfs>
  <cellStyles count="5">
    <cellStyle name="常规" xfId="0" builtinId="0"/>
    <cellStyle name="常规 19" xfId="2"/>
    <cellStyle name="常规 2" xfId="1"/>
    <cellStyle name="常规 2 2" xfId="4"/>
    <cellStyle name="常规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tabSelected="1" workbookViewId="0">
      <selection sqref="A1:XFD1048576"/>
    </sheetView>
  </sheetViews>
  <sheetFormatPr defaultRowHeight="13.5" x14ac:dyDescent="0.15"/>
  <cols>
    <col min="1" max="1" width="15.375" customWidth="1"/>
    <col min="4" max="4" width="9.625" customWidth="1"/>
    <col min="257" max="257" width="15.375" customWidth="1"/>
    <col min="260" max="260" width="9.625" customWidth="1"/>
    <col min="513" max="513" width="15.375" customWidth="1"/>
    <col min="516" max="516" width="9.625" customWidth="1"/>
    <col min="769" max="769" width="15.375" customWidth="1"/>
    <col min="772" max="772" width="9.625" customWidth="1"/>
    <col min="1025" max="1025" width="15.375" customWidth="1"/>
    <col min="1028" max="1028" width="9.625" customWidth="1"/>
    <col min="1281" max="1281" width="15.375" customWidth="1"/>
    <col min="1284" max="1284" width="9.625" customWidth="1"/>
    <col min="1537" max="1537" width="15.375" customWidth="1"/>
    <col min="1540" max="1540" width="9.625" customWidth="1"/>
    <col min="1793" max="1793" width="15.375" customWidth="1"/>
    <col min="1796" max="1796" width="9.625" customWidth="1"/>
    <col min="2049" max="2049" width="15.375" customWidth="1"/>
    <col min="2052" max="2052" width="9.625" customWidth="1"/>
    <col min="2305" max="2305" width="15.375" customWidth="1"/>
    <col min="2308" max="2308" width="9.625" customWidth="1"/>
    <col min="2561" max="2561" width="15.375" customWidth="1"/>
    <col min="2564" max="2564" width="9.625" customWidth="1"/>
    <col min="2817" max="2817" width="15.375" customWidth="1"/>
    <col min="2820" max="2820" width="9.625" customWidth="1"/>
    <col min="3073" max="3073" width="15.375" customWidth="1"/>
    <col min="3076" max="3076" width="9.625" customWidth="1"/>
    <col min="3329" max="3329" width="15.375" customWidth="1"/>
    <col min="3332" max="3332" width="9.625" customWidth="1"/>
    <col min="3585" max="3585" width="15.375" customWidth="1"/>
    <col min="3588" max="3588" width="9.625" customWidth="1"/>
    <col min="3841" max="3841" width="15.375" customWidth="1"/>
    <col min="3844" max="3844" width="9.625" customWidth="1"/>
    <col min="4097" max="4097" width="15.375" customWidth="1"/>
    <col min="4100" max="4100" width="9.625" customWidth="1"/>
    <col min="4353" max="4353" width="15.375" customWidth="1"/>
    <col min="4356" max="4356" width="9.625" customWidth="1"/>
    <col min="4609" max="4609" width="15.375" customWidth="1"/>
    <col min="4612" max="4612" width="9.625" customWidth="1"/>
    <col min="4865" max="4865" width="15.375" customWidth="1"/>
    <col min="4868" max="4868" width="9.625" customWidth="1"/>
    <col min="5121" max="5121" width="15.375" customWidth="1"/>
    <col min="5124" max="5124" width="9.625" customWidth="1"/>
    <col min="5377" max="5377" width="15.375" customWidth="1"/>
    <col min="5380" max="5380" width="9.625" customWidth="1"/>
    <col min="5633" max="5633" width="15.375" customWidth="1"/>
    <col min="5636" max="5636" width="9.625" customWidth="1"/>
    <col min="5889" max="5889" width="15.375" customWidth="1"/>
    <col min="5892" max="5892" width="9.625" customWidth="1"/>
    <col min="6145" max="6145" width="15.375" customWidth="1"/>
    <col min="6148" max="6148" width="9.625" customWidth="1"/>
    <col min="6401" max="6401" width="15.375" customWidth="1"/>
    <col min="6404" max="6404" width="9.625" customWidth="1"/>
    <col min="6657" max="6657" width="15.375" customWidth="1"/>
    <col min="6660" max="6660" width="9.625" customWidth="1"/>
    <col min="6913" max="6913" width="15.375" customWidth="1"/>
    <col min="6916" max="6916" width="9.625" customWidth="1"/>
    <col min="7169" max="7169" width="15.375" customWidth="1"/>
    <col min="7172" max="7172" width="9.625" customWidth="1"/>
    <col min="7425" max="7425" width="15.375" customWidth="1"/>
    <col min="7428" max="7428" width="9.625" customWidth="1"/>
    <col min="7681" max="7681" width="15.375" customWidth="1"/>
    <col min="7684" max="7684" width="9.625" customWidth="1"/>
    <col min="7937" max="7937" width="15.375" customWidth="1"/>
    <col min="7940" max="7940" width="9.625" customWidth="1"/>
    <col min="8193" max="8193" width="15.375" customWidth="1"/>
    <col min="8196" max="8196" width="9.625" customWidth="1"/>
    <col min="8449" max="8449" width="15.375" customWidth="1"/>
    <col min="8452" max="8452" width="9.625" customWidth="1"/>
    <col min="8705" max="8705" width="15.375" customWidth="1"/>
    <col min="8708" max="8708" width="9.625" customWidth="1"/>
    <col min="8961" max="8961" width="15.375" customWidth="1"/>
    <col min="8964" max="8964" width="9.625" customWidth="1"/>
    <col min="9217" max="9217" width="15.375" customWidth="1"/>
    <col min="9220" max="9220" width="9.625" customWidth="1"/>
    <col min="9473" max="9473" width="15.375" customWidth="1"/>
    <col min="9476" max="9476" width="9.625" customWidth="1"/>
    <col min="9729" max="9729" width="15.375" customWidth="1"/>
    <col min="9732" max="9732" width="9.625" customWidth="1"/>
    <col min="9985" max="9985" width="15.375" customWidth="1"/>
    <col min="9988" max="9988" width="9.625" customWidth="1"/>
    <col min="10241" max="10241" width="15.375" customWidth="1"/>
    <col min="10244" max="10244" width="9.625" customWidth="1"/>
    <col min="10497" max="10497" width="15.375" customWidth="1"/>
    <col min="10500" max="10500" width="9.625" customWidth="1"/>
    <col min="10753" max="10753" width="15.375" customWidth="1"/>
    <col min="10756" max="10756" width="9.625" customWidth="1"/>
    <col min="11009" max="11009" width="15.375" customWidth="1"/>
    <col min="11012" max="11012" width="9.625" customWidth="1"/>
    <col min="11265" max="11265" width="15.375" customWidth="1"/>
    <col min="11268" max="11268" width="9.625" customWidth="1"/>
    <col min="11521" max="11521" width="15.375" customWidth="1"/>
    <col min="11524" max="11524" width="9.625" customWidth="1"/>
    <col min="11777" max="11777" width="15.375" customWidth="1"/>
    <col min="11780" max="11780" width="9.625" customWidth="1"/>
    <col min="12033" max="12033" width="15.375" customWidth="1"/>
    <col min="12036" max="12036" width="9.625" customWidth="1"/>
    <col min="12289" max="12289" width="15.375" customWidth="1"/>
    <col min="12292" max="12292" width="9.625" customWidth="1"/>
    <col min="12545" max="12545" width="15.375" customWidth="1"/>
    <col min="12548" max="12548" width="9.625" customWidth="1"/>
    <col min="12801" max="12801" width="15.375" customWidth="1"/>
    <col min="12804" max="12804" width="9.625" customWidth="1"/>
    <col min="13057" max="13057" width="15.375" customWidth="1"/>
    <col min="13060" max="13060" width="9.625" customWidth="1"/>
    <col min="13313" max="13313" width="15.375" customWidth="1"/>
    <col min="13316" max="13316" width="9.625" customWidth="1"/>
    <col min="13569" max="13569" width="15.375" customWidth="1"/>
    <col min="13572" max="13572" width="9.625" customWidth="1"/>
    <col min="13825" max="13825" width="15.375" customWidth="1"/>
    <col min="13828" max="13828" width="9.625" customWidth="1"/>
    <col min="14081" max="14081" width="15.375" customWidth="1"/>
    <col min="14084" max="14084" width="9.625" customWidth="1"/>
    <col min="14337" max="14337" width="15.375" customWidth="1"/>
    <col min="14340" max="14340" width="9.625" customWidth="1"/>
    <col min="14593" max="14593" width="15.375" customWidth="1"/>
    <col min="14596" max="14596" width="9.625" customWidth="1"/>
    <col min="14849" max="14849" width="15.375" customWidth="1"/>
    <col min="14852" max="14852" width="9.625" customWidth="1"/>
    <col min="15105" max="15105" width="15.375" customWidth="1"/>
    <col min="15108" max="15108" width="9.625" customWidth="1"/>
    <col min="15361" max="15361" width="15.375" customWidth="1"/>
    <col min="15364" max="15364" width="9.625" customWidth="1"/>
    <col min="15617" max="15617" width="15.375" customWidth="1"/>
    <col min="15620" max="15620" width="9.625" customWidth="1"/>
    <col min="15873" max="15873" width="15.375" customWidth="1"/>
    <col min="15876" max="15876" width="9.625" customWidth="1"/>
    <col min="16129" max="16129" width="15.375" customWidth="1"/>
    <col min="16132" max="16132" width="9.625" customWidth="1"/>
  </cols>
  <sheetData>
    <row r="1" spans="1:23" ht="15" x14ac:dyDescent="0.15">
      <c r="A1" s="1" t="s">
        <v>0</v>
      </c>
    </row>
    <row r="2" spans="1:23" x14ac:dyDescent="0.15">
      <c r="A2" s="2" t="s">
        <v>1</v>
      </c>
      <c r="B2" s="3" t="s">
        <v>2</v>
      </c>
      <c r="C2" s="3"/>
      <c r="D2" s="3"/>
      <c r="E2" s="3"/>
      <c r="F2" s="3"/>
      <c r="G2" s="3" t="s">
        <v>3</v>
      </c>
      <c r="H2" s="3"/>
      <c r="I2" s="3"/>
      <c r="J2" s="3"/>
      <c r="K2" s="3"/>
      <c r="L2" s="3" t="s">
        <v>4</v>
      </c>
      <c r="M2" s="3"/>
      <c r="N2" s="3"/>
      <c r="O2" s="3"/>
      <c r="P2" s="3"/>
    </row>
    <row r="3" spans="1:23" ht="15" x14ac:dyDescent="0.15">
      <c r="B3" s="4" t="s">
        <v>5</v>
      </c>
      <c r="C3" s="5" t="s">
        <v>6</v>
      </c>
      <c r="D3" s="6" t="s">
        <v>7</v>
      </c>
      <c r="E3" s="5" t="s">
        <v>8</v>
      </c>
      <c r="F3" s="6" t="s">
        <v>9</v>
      </c>
      <c r="G3" s="4" t="s">
        <v>5</v>
      </c>
      <c r="H3" s="5" t="s">
        <v>6</v>
      </c>
      <c r="I3" s="6" t="s">
        <v>7</v>
      </c>
      <c r="J3" s="5" t="s">
        <v>8</v>
      </c>
      <c r="K3" s="6" t="s">
        <v>9</v>
      </c>
      <c r="L3" s="4" t="s">
        <v>5</v>
      </c>
      <c r="M3" s="5" t="s">
        <v>6</v>
      </c>
      <c r="N3" s="6" t="s">
        <v>7</v>
      </c>
      <c r="O3" s="5" t="s">
        <v>8</v>
      </c>
      <c r="P3" s="6" t="s">
        <v>9</v>
      </c>
      <c r="Q3" s="7"/>
      <c r="S3" s="7"/>
      <c r="T3" s="7"/>
      <c r="V3" s="7"/>
      <c r="W3" s="7"/>
    </row>
    <row r="4" spans="1:23" x14ac:dyDescent="0.15">
      <c r="A4" s="2" t="s">
        <v>10</v>
      </c>
      <c r="B4" s="8">
        <v>0</v>
      </c>
      <c r="C4">
        <f>B4/15</f>
        <v>0</v>
      </c>
      <c r="D4" s="9">
        <f>AVERAGE(C4:C9)</f>
        <v>0</v>
      </c>
      <c r="E4" s="9">
        <f>STDEVP(C4:C9)</f>
        <v>0</v>
      </c>
      <c r="F4" s="9">
        <f>E4/2.236</f>
        <v>0</v>
      </c>
      <c r="G4" s="8">
        <v>0</v>
      </c>
      <c r="H4">
        <f>G4/15</f>
        <v>0</v>
      </c>
      <c r="I4" s="9">
        <f>AVERAGE(H4:H9)</f>
        <v>0</v>
      </c>
      <c r="J4" s="9">
        <f>STDEVP(H4:H9)</f>
        <v>0</v>
      </c>
      <c r="K4" s="9">
        <f>J4/2.236</f>
        <v>0</v>
      </c>
      <c r="L4" s="8">
        <v>0</v>
      </c>
      <c r="M4">
        <f>L4/15</f>
        <v>0</v>
      </c>
      <c r="N4" s="9">
        <f>AVERAGE(M4:M9)</f>
        <v>1.1111111111111112E-2</v>
      </c>
      <c r="O4" s="9">
        <f>STDEVP(M4:M9)</f>
        <v>2.484519974999766E-2</v>
      </c>
      <c r="P4" s="9">
        <f>O4/2.236</f>
        <v>1.1111448904292333E-2</v>
      </c>
      <c r="Q4" s="7"/>
      <c r="S4" s="7"/>
      <c r="T4" s="7"/>
      <c r="V4" s="7"/>
      <c r="W4" s="7"/>
    </row>
    <row r="5" spans="1:23" x14ac:dyDescent="0.15">
      <c r="B5" s="8">
        <v>0</v>
      </c>
      <c r="C5">
        <f t="shared" ref="C5:C21" si="0">B5/15</f>
        <v>0</v>
      </c>
      <c r="D5" s="9"/>
      <c r="E5" s="9"/>
      <c r="F5" s="9"/>
      <c r="G5" s="8">
        <v>0</v>
      </c>
      <c r="H5">
        <f t="shared" ref="H5:H21" si="1">G5/15</f>
        <v>0</v>
      </c>
      <c r="I5" s="9"/>
      <c r="J5" s="9"/>
      <c r="K5" s="9"/>
      <c r="L5" s="8">
        <v>0</v>
      </c>
      <c r="M5">
        <f t="shared" ref="M5:M21" si="2">L5/15</f>
        <v>0</v>
      </c>
      <c r="N5" s="9"/>
      <c r="O5" s="9"/>
      <c r="P5" s="9"/>
      <c r="Q5" s="7"/>
      <c r="S5" s="7"/>
      <c r="T5" s="7"/>
      <c r="V5" s="7"/>
      <c r="W5" s="7"/>
    </row>
    <row r="6" spans="1:23" x14ac:dyDescent="0.15">
      <c r="B6" s="8">
        <v>0</v>
      </c>
      <c r="C6">
        <f t="shared" si="0"/>
        <v>0</v>
      </c>
      <c r="D6" s="9"/>
      <c r="E6" s="9"/>
      <c r="F6" s="9"/>
      <c r="G6" s="8">
        <v>0</v>
      </c>
      <c r="H6">
        <f t="shared" si="1"/>
        <v>0</v>
      </c>
      <c r="I6" s="9"/>
      <c r="J6" s="9"/>
      <c r="K6" s="9"/>
      <c r="L6" s="8">
        <v>0</v>
      </c>
      <c r="M6">
        <f t="shared" si="2"/>
        <v>0</v>
      </c>
      <c r="N6" s="9"/>
      <c r="O6" s="9"/>
      <c r="P6" s="9"/>
      <c r="Q6" s="7"/>
      <c r="S6" s="7"/>
      <c r="T6" s="7"/>
      <c r="V6" s="7"/>
      <c r="W6" s="7"/>
    </row>
    <row r="7" spans="1:23" x14ac:dyDescent="0.15">
      <c r="B7" s="8">
        <v>0</v>
      </c>
      <c r="C7">
        <f t="shared" si="0"/>
        <v>0</v>
      </c>
      <c r="D7" s="9"/>
      <c r="E7" s="9"/>
      <c r="F7" s="9"/>
      <c r="G7" s="8">
        <v>0</v>
      </c>
      <c r="H7">
        <f t="shared" si="1"/>
        <v>0</v>
      </c>
      <c r="I7" s="9"/>
      <c r="J7" s="9"/>
      <c r="K7" s="9"/>
      <c r="L7" s="8">
        <v>1</v>
      </c>
      <c r="M7">
        <f t="shared" si="2"/>
        <v>6.6666666666666666E-2</v>
      </c>
      <c r="N7" s="9"/>
      <c r="O7" s="9"/>
      <c r="P7" s="9"/>
      <c r="Q7" s="7"/>
      <c r="S7" s="7"/>
      <c r="T7" s="7"/>
      <c r="V7" s="7"/>
      <c r="W7" s="7"/>
    </row>
    <row r="8" spans="1:23" x14ac:dyDescent="0.15">
      <c r="B8" s="8">
        <v>0</v>
      </c>
      <c r="C8">
        <f t="shared" si="0"/>
        <v>0</v>
      </c>
      <c r="D8" s="9"/>
      <c r="E8" s="9"/>
      <c r="F8" s="9"/>
      <c r="G8" s="8">
        <v>0</v>
      </c>
      <c r="H8">
        <f t="shared" si="1"/>
        <v>0</v>
      </c>
      <c r="I8" s="9"/>
      <c r="J8" s="9"/>
      <c r="K8" s="9"/>
      <c r="L8" s="8">
        <v>0</v>
      </c>
      <c r="M8">
        <f t="shared" si="2"/>
        <v>0</v>
      </c>
      <c r="N8" s="9"/>
      <c r="O8" s="9"/>
      <c r="P8" s="9"/>
      <c r="Q8" s="7"/>
      <c r="S8" s="7"/>
      <c r="T8" s="7"/>
      <c r="V8" s="7"/>
      <c r="W8" s="7"/>
    </row>
    <row r="9" spans="1:23" x14ac:dyDescent="0.15">
      <c r="B9" s="8">
        <v>0</v>
      </c>
      <c r="C9">
        <f t="shared" si="0"/>
        <v>0</v>
      </c>
      <c r="D9" s="9"/>
      <c r="E9" s="9"/>
      <c r="F9" s="9"/>
      <c r="G9" s="8">
        <v>0</v>
      </c>
      <c r="H9">
        <f t="shared" si="1"/>
        <v>0</v>
      </c>
      <c r="I9" s="9"/>
      <c r="J9" s="9"/>
      <c r="K9" s="9"/>
      <c r="L9" s="8">
        <v>0</v>
      </c>
      <c r="M9">
        <f t="shared" si="2"/>
        <v>0</v>
      </c>
      <c r="N9" s="9"/>
      <c r="O9" s="9"/>
      <c r="P9" s="9"/>
      <c r="Q9" s="7"/>
      <c r="S9" s="7"/>
      <c r="T9" s="7"/>
      <c r="V9" s="7"/>
      <c r="W9" s="7"/>
    </row>
    <row r="10" spans="1:23" x14ac:dyDescent="0.15">
      <c r="A10" s="2" t="s">
        <v>11</v>
      </c>
      <c r="B10" s="8">
        <v>0</v>
      </c>
      <c r="C10">
        <f t="shared" si="0"/>
        <v>0</v>
      </c>
      <c r="D10" s="9">
        <f>AVERAGE(C10:C15)</f>
        <v>1.1111111111111112E-2</v>
      </c>
      <c r="E10" s="9">
        <f>STDEVP(C10:C15)</f>
        <v>2.484519974999766E-2</v>
      </c>
      <c r="F10" s="9">
        <f>E10/2.236</f>
        <v>1.1111448904292333E-2</v>
      </c>
      <c r="G10" s="8">
        <v>1</v>
      </c>
      <c r="H10">
        <f t="shared" si="1"/>
        <v>6.6666666666666666E-2</v>
      </c>
      <c r="I10" s="9">
        <f>AVERAGE(H10:H15)</f>
        <v>5.5555555555555552E-2</v>
      </c>
      <c r="J10" s="9">
        <f>STDEVP(H10:H15)</f>
        <v>4.5812284729085113E-2</v>
      </c>
      <c r="K10" s="9">
        <f>J10/2.236</f>
        <v>2.0488499431612302E-2</v>
      </c>
      <c r="L10" s="8">
        <v>2</v>
      </c>
      <c r="M10">
        <f t="shared" si="2"/>
        <v>0.13333333333333333</v>
      </c>
      <c r="N10" s="9">
        <f>AVERAGE(M10:M15)</f>
        <v>0.13333333333333333</v>
      </c>
      <c r="O10" s="9">
        <f>STDEVP(M10:M15)</f>
        <v>3.8490017945975015E-2</v>
      </c>
      <c r="P10" s="9">
        <f>O10/2.236</f>
        <v>1.7213782623423528E-2</v>
      </c>
      <c r="Q10" s="7"/>
      <c r="S10" s="7"/>
      <c r="T10" s="7"/>
      <c r="V10" s="7"/>
      <c r="W10" s="7"/>
    </row>
    <row r="11" spans="1:23" x14ac:dyDescent="0.15">
      <c r="B11" s="8">
        <v>0</v>
      </c>
      <c r="C11">
        <f t="shared" si="0"/>
        <v>0</v>
      </c>
      <c r="D11" s="9"/>
      <c r="E11" s="9"/>
      <c r="F11" s="9"/>
      <c r="G11" s="8">
        <v>1</v>
      </c>
      <c r="H11">
        <f t="shared" si="1"/>
        <v>6.6666666666666666E-2</v>
      </c>
      <c r="I11" s="9"/>
      <c r="J11" s="9"/>
      <c r="K11" s="9"/>
      <c r="L11" s="8">
        <v>1</v>
      </c>
      <c r="M11">
        <f t="shared" si="2"/>
        <v>6.6666666666666666E-2</v>
      </c>
      <c r="N11" s="9"/>
      <c r="O11" s="9"/>
      <c r="P11" s="9"/>
      <c r="Q11" s="7"/>
      <c r="S11" s="7"/>
      <c r="T11" s="7"/>
      <c r="V11" s="7"/>
      <c r="W11" s="7"/>
    </row>
    <row r="12" spans="1:23" x14ac:dyDescent="0.15">
      <c r="B12" s="8">
        <v>0</v>
      </c>
      <c r="C12">
        <f t="shared" si="0"/>
        <v>0</v>
      </c>
      <c r="D12" s="9"/>
      <c r="E12" s="9"/>
      <c r="F12" s="9"/>
      <c r="G12" s="8">
        <v>0</v>
      </c>
      <c r="H12">
        <f t="shared" si="1"/>
        <v>0</v>
      </c>
      <c r="I12" s="9"/>
      <c r="J12" s="9"/>
      <c r="K12" s="9"/>
      <c r="L12" s="8">
        <v>2</v>
      </c>
      <c r="M12">
        <f t="shared" si="2"/>
        <v>0.13333333333333333</v>
      </c>
      <c r="N12" s="9"/>
      <c r="O12" s="9"/>
      <c r="P12" s="9"/>
      <c r="Q12" s="7"/>
      <c r="S12" s="7"/>
      <c r="T12" s="7"/>
      <c r="V12" s="7"/>
      <c r="W12" s="7"/>
    </row>
    <row r="13" spans="1:23" x14ac:dyDescent="0.15">
      <c r="B13" s="8">
        <v>0</v>
      </c>
      <c r="C13">
        <f t="shared" si="0"/>
        <v>0</v>
      </c>
      <c r="D13" s="9"/>
      <c r="E13" s="9"/>
      <c r="F13" s="9"/>
      <c r="G13" s="8">
        <v>0</v>
      </c>
      <c r="H13">
        <f t="shared" si="1"/>
        <v>0</v>
      </c>
      <c r="I13" s="9"/>
      <c r="J13" s="9"/>
      <c r="K13" s="9"/>
      <c r="L13" s="8">
        <v>2</v>
      </c>
      <c r="M13">
        <f t="shared" si="2"/>
        <v>0.13333333333333333</v>
      </c>
      <c r="N13" s="9"/>
      <c r="O13" s="9"/>
      <c r="P13" s="9"/>
      <c r="Q13" s="7"/>
      <c r="S13" s="7"/>
      <c r="T13" s="7"/>
      <c r="V13" s="7"/>
      <c r="W13" s="7"/>
    </row>
    <row r="14" spans="1:23" x14ac:dyDescent="0.15">
      <c r="B14" s="8">
        <v>1</v>
      </c>
      <c r="C14">
        <f t="shared" si="0"/>
        <v>6.6666666666666666E-2</v>
      </c>
      <c r="D14" s="9"/>
      <c r="E14" s="9"/>
      <c r="F14" s="9"/>
      <c r="G14" s="8">
        <v>2</v>
      </c>
      <c r="H14">
        <f t="shared" si="1"/>
        <v>0.13333333333333333</v>
      </c>
      <c r="I14" s="9"/>
      <c r="J14" s="9"/>
      <c r="K14" s="9"/>
      <c r="L14" s="8">
        <v>3</v>
      </c>
      <c r="M14">
        <f t="shared" si="2"/>
        <v>0.2</v>
      </c>
      <c r="N14" s="9"/>
      <c r="O14" s="9"/>
      <c r="P14" s="9"/>
      <c r="Q14" s="7"/>
      <c r="S14" s="7"/>
      <c r="T14" s="7"/>
      <c r="V14" s="7"/>
      <c r="W14" s="7"/>
    </row>
    <row r="15" spans="1:23" x14ac:dyDescent="0.15">
      <c r="B15" s="8">
        <v>0</v>
      </c>
      <c r="C15">
        <f t="shared" si="0"/>
        <v>0</v>
      </c>
      <c r="D15" s="9"/>
      <c r="E15" s="9"/>
      <c r="F15" s="9"/>
      <c r="G15" s="8">
        <v>1</v>
      </c>
      <c r="H15">
        <f t="shared" si="1"/>
        <v>6.6666666666666666E-2</v>
      </c>
      <c r="I15" s="9"/>
      <c r="J15" s="9"/>
      <c r="K15" s="9"/>
      <c r="L15" s="8">
        <v>2</v>
      </c>
      <c r="M15">
        <f t="shared" si="2"/>
        <v>0.13333333333333333</v>
      </c>
      <c r="N15" s="9"/>
      <c r="O15" s="9"/>
      <c r="P15" s="9"/>
      <c r="Q15" s="7"/>
      <c r="S15" s="7"/>
      <c r="T15" s="7"/>
      <c r="V15" s="7"/>
      <c r="W15" s="7"/>
    </row>
    <row r="16" spans="1:23" x14ac:dyDescent="0.15">
      <c r="A16" s="2" t="s">
        <v>12</v>
      </c>
      <c r="B16" s="8">
        <v>0</v>
      </c>
      <c r="C16">
        <f t="shared" si="0"/>
        <v>0</v>
      </c>
      <c r="D16" s="9">
        <f>AVERAGE(C16:C21)</f>
        <v>0</v>
      </c>
      <c r="E16" s="9">
        <f>STDEVP(C16:C21)</f>
        <v>0</v>
      </c>
      <c r="F16" s="9">
        <f>E16/2.236</f>
        <v>0</v>
      </c>
      <c r="G16" s="8">
        <v>0</v>
      </c>
      <c r="H16">
        <f t="shared" si="1"/>
        <v>0</v>
      </c>
      <c r="I16" s="9">
        <f>AVERAGE(H16:H21)</f>
        <v>0</v>
      </c>
      <c r="J16" s="9">
        <f>STDEVP(H16:H21)</f>
        <v>0</v>
      </c>
      <c r="K16" s="9">
        <f>J16/2.236</f>
        <v>0</v>
      </c>
      <c r="L16" s="8">
        <v>9</v>
      </c>
      <c r="M16">
        <f t="shared" si="2"/>
        <v>0.6</v>
      </c>
      <c r="N16" s="9">
        <f>AVERAGE(M16:M21)</f>
        <v>0.61111111111111105</v>
      </c>
      <c r="O16" s="9">
        <f>STDEVP(M16:M21)</f>
        <v>7.1145824860364998E-2</v>
      </c>
      <c r="P16" s="9">
        <f>O16/2.236</f>
        <v>3.1818347433079153E-2</v>
      </c>
      <c r="Q16" s="7"/>
      <c r="S16" s="7"/>
      <c r="T16" s="7"/>
      <c r="V16" s="7"/>
      <c r="W16" s="7"/>
    </row>
    <row r="17" spans="1:23" x14ac:dyDescent="0.15">
      <c r="B17" s="8">
        <v>0</v>
      </c>
      <c r="C17">
        <f t="shared" si="0"/>
        <v>0</v>
      </c>
      <c r="D17" s="9"/>
      <c r="E17" s="9"/>
      <c r="F17" s="9"/>
      <c r="G17" s="8">
        <v>0</v>
      </c>
      <c r="H17">
        <f t="shared" si="1"/>
        <v>0</v>
      </c>
      <c r="I17" s="9"/>
      <c r="J17" s="9"/>
      <c r="K17" s="9"/>
      <c r="L17" s="8">
        <v>8</v>
      </c>
      <c r="M17">
        <f t="shared" si="2"/>
        <v>0.53333333333333333</v>
      </c>
      <c r="N17" s="9"/>
      <c r="O17" s="9"/>
      <c r="P17" s="9"/>
      <c r="Q17" s="7"/>
      <c r="S17" s="7"/>
      <c r="T17" s="7"/>
      <c r="V17" s="7"/>
      <c r="W17" s="7"/>
    </row>
    <row r="18" spans="1:23" x14ac:dyDescent="0.15">
      <c r="B18" s="8">
        <v>0</v>
      </c>
      <c r="C18">
        <f t="shared" si="0"/>
        <v>0</v>
      </c>
      <c r="D18" s="9"/>
      <c r="E18" s="9"/>
      <c r="F18" s="9"/>
      <c r="G18" s="8">
        <v>0</v>
      </c>
      <c r="H18">
        <f t="shared" si="1"/>
        <v>0</v>
      </c>
      <c r="I18" s="9"/>
      <c r="J18" s="9"/>
      <c r="K18" s="9"/>
      <c r="L18" s="8">
        <v>10</v>
      </c>
      <c r="M18">
        <f t="shared" si="2"/>
        <v>0.66666666666666663</v>
      </c>
      <c r="N18" s="9"/>
      <c r="O18" s="9"/>
      <c r="P18" s="9"/>
      <c r="Q18" s="7"/>
      <c r="S18" s="7"/>
      <c r="T18" s="7"/>
      <c r="V18" s="7"/>
      <c r="W18" s="7"/>
    </row>
    <row r="19" spans="1:23" x14ac:dyDescent="0.15">
      <c r="B19" s="8">
        <v>0</v>
      </c>
      <c r="C19">
        <f t="shared" si="0"/>
        <v>0</v>
      </c>
      <c r="D19" s="9"/>
      <c r="E19" s="9"/>
      <c r="F19" s="9"/>
      <c r="G19" s="8">
        <v>0</v>
      </c>
      <c r="H19">
        <f t="shared" si="1"/>
        <v>0</v>
      </c>
      <c r="I19" s="9"/>
      <c r="J19" s="9"/>
      <c r="K19" s="9"/>
      <c r="L19" s="8">
        <v>9</v>
      </c>
      <c r="M19">
        <f t="shared" si="2"/>
        <v>0.6</v>
      </c>
      <c r="N19" s="9"/>
      <c r="O19" s="9"/>
      <c r="P19" s="9"/>
      <c r="Q19" s="7"/>
      <c r="S19" s="7"/>
      <c r="T19" s="7"/>
      <c r="V19" s="7"/>
      <c r="W19" s="7"/>
    </row>
    <row r="20" spans="1:23" x14ac:dyDescent="0.15">
      <c r="B20" s="8">
        <v>0</v>
      </c>
      <c r="C20">
        <f t="shared" si="0"/>
        <v>0</v>
      </c>
      <c r="D20" s="9"/>
      <c r="E20" s="9"/>
      <c r="F20" s="9"/>
      <c r="G20" s="8">
        <v>0</v>
      </c>
      <c r="H20">
        <f t="shared" si="1"/>
        <v>0</v>
      </c>
      <c r="I20" s="9"/>
      <c r="J20" s="9"/>
      <c r="K20" s="9"/>
      <c r="L20" s="8">
        <v>11</v>
      </c>
      <c r="M20">
        <f t="shared" si="2"/>
        <v>0.73333333333333328</v>
      </c>
      <c r="N20" s="9"/>
      <c r="O20" s="9"/>
      <c r="P20" s="9"/>
      <c r="Q20" s="7"/>
      <c r="S20" s="7"/>
      <c r="T20" s="7"/>
      <c r="V20" s="7"/>
      <c r="W20" s="7"/>
    </row>
    <row r="21" spans="1:23" x14ac:dyDescent="0.15">
      <c r="B21" s="8">
        <v>0</v>
      </c>
      <c r="C21">
        <f t="shared" si="0"/>
        <v>0</v>
      </c>
      <c r="D21" s="9"/>
      <c r="E21" s="9"/>
      <c r="F21" s="9"/>
      <c r="G21" s="8">
        <v>0</v>
      </c>
      <c r="H21">
        <f t="shared" si="1"/>
        <v>0</v>
      </c>
      <c r="I21" s="9"/>
      <c r="J21" s="9"/>
      <c r="K21" s="9"/>
      <c r="L21" s="8">
        <v>8</v>
      </c>
      <c r="M21">
        <f t="shared" si="2"/>
        <v>0.53333333333333333</v>
      </c>
      <c r="N21" s="9"/>
      <c r="O21" s="9"/>
      <c r="P21" s="9"/>
    </row>
    <row r="23" spans="1:23" ht="15" x14ac:dyDescent="0.15">
      <c r="A23" s="1" t="s">
        <v>13</v>
      </c>
    </row>
    <row r="24" spans="1:23" ht="14.25" x14ac:dyDescent="0.15">
      <c r="B24" s="2" t="s">
        <v>14</v>
      </c>
      <c r="C24" s="6" t="s">
        <v>7</v>
      </c>
      <c r="D24" s="5" t="s">
        <v>8</v>
      </c>
      <c r="E24" s="6" t="s">
        <v>9</v>
      </c>
    </row>
    <row r="25" spans="1:23" x14ac:dyDescent="0.2">
      <c r="A25" s="2" t="s">
        <v>15</v>
      </c>
      <c r="B25" s="10">
        <v>22.332519999999999</v>
      </c>
      <c r="C25" s="9">
        <f>AVERAGE(B25:B30)</f>
        <v>19.29476166666667</v>
      </c>
      <c r="D25" s="9">
        <f>STDEVP(B25:B30)</f>
        <v>2.0368629840796357</v>
      </c>
      <c r="E25" s="9">
        <f>D25/2.236</f>
        <v>0.91094051166352219</v>
      </c>
    </row>
    <row r="26" spans="1:23" x14ac:dyDescent="0.2">
      <c r="B26" s="10">
        <v>18.670940000000002</v>
      </c>
      <c r="C26" s="9"/>
      <c r="D26" s="9"/>
      <c r="E26" s="9"/>
    </row>
    <row r="27" spans="1:23" x14ac:dyDescent="0.2">
      <c r="B27" s="10">
        <v>21.764109999999999</v>
      </c>
      <c r="C27" s="9"/>
      <c r="D27" s="9"/>
      <c r="E27" s="9"/>
    </row>
    <row r="28" spans="1:23" x14ac:dyDescent="0.2">
      <c r="B28" s="10">
        <v>16.772099999999998</v>
      </c>
      <c r="C28" s="9"/>
      <c r="D28" s="9"/>
      <c r="E28" s="9"/>
    </row>
    <row r="29" spans="1:23" x14ac:dyDescent="0.2">
      <c r="B29" s="10">
        <v>18.232690000000002</v>
      </c>
      <c r="C29" s="9"/>
      <c r="D29" s="9"/>
      <c r="E29" s="9"/>
    </row>
    <row r="30" spans="1:23" x14ac:dyDescent="0.2">
      <c r="B30" s="10">
        <v>17.996210000000001</v>
      </c>
      <c r="C30" s="9"/>
      <c r="D30" s="9"/>
      <c r="E30" s="9"/>
    </row>
    <row r="31" spans="1:23" x14ac:dyDescent="0.2">
      <c r="A31" s="2" t="s">
        <v>16</v>
      </c>
      <c r="B31" s="10">
        <v>13.817589999999999</v>
      </c>
      <c r="C31" s="9">
        <f>AVERAGE(B31:B36)</f>
        <v>15.413218333333335</v>
      </c>
      <c r="D31" s="9">
        <f>STDEVP(B31:B36)</f>
        <v>2.9847772465038496</v>
      </c>
      <c r="E31" s="9">
        <f>D31/2.236</f>
        <v>1.3348735449480542</v>
      </c>
    </row>
    <row r="32" spans="1:23" x14ac:dyDescent="0.2">
      <c r="B32" s="10">
        <v>19.041219999999999</v>
      </c>
      <c r="C32" s="9"/>
      <c r="D32" s="9"/>
      <c r="E32" s="9"/>
    </row>
    <row r="33" spans="1:7" x14ac:dyDescent="0.2">
      <c r="B33" s="10">
        <v>14.458310000000001</v>
      </c>
      <c r="C33" s="9"/>
      <c r="D33" s="9"/>
      <c r="E33" s="9"/>
    </row>
    <row r="34" spans="1:7" x14ac:dyDescent="0.2">
      <c r="B34" s="10">
        <v>10.866580000000001</v>
      </c>
      <c r="C34" s="9"/>
      <c r="D34" s="9"/>
      <c r="E34" s="9"/>
    </row>
    <row r="35" spans="1:7" x14ac:dyDescent="0.2">
      <c r="B35" s="10">
        <v>19.39987</v>
      </c>
      <c r="C35" s="9"/>
      <c r="D35" s="9"/>
      <c r="E35" s="9"/>
    </row>
    <row r="36" spans="1:7" x14ac:dyDescent="0.2">
      <c r="B36" s="10">
        <v>14.89574</v>
      </c>
      <c r="C36" s="9"/>
      <c r="D36" s="9"/>
      <c r="E36" s="9"/>
    </row>
    <row r="38" spans="1:7" ht="15" x14ac:dyDescent="0.15">
      <c r="A38" s="1" t="s">
        <v>17</v>
      </c>
    </row>
    <row r="39" spans="1:7" ht="14.25" x14ac:dyDescent="0.15">
      <c r="B39" s="11" t="s">
        <v>18</v>
      </c>
      <c r="C39" s="11" t="s">
        <v>19</v>
      </c>
      <c r="D39" s="5" t="s">
        <v>6</v>
      </c>
      <c r="E39" s="6" t="s">
        <v>7</v>
      </c>
      <c r="F39" s="5" t="s">
        <v>8</v>
      </c>
      <c r="G39" s="6" t="s">
        <v>9</v>
      </c>
    </row>
    <row r="40" spans="1:7" x14ac:dyDescent="0.15">
      <c r="A40" s="2" t="s">
        <v>15</v>
      </c>
      <c r="B40" s="12">
        <v>14</v>
      </c>
      <c r="C40" s="13">
        <v>5</v>
      </c>
      <c r="D40">
        <f>C40/B40</f>
        <v>0.35714285714285715</v>
      </c>
      <c r="E40" s="9">
        <f>AVERAGE(D40:D45)</f>
        <v>0.15952380952380951</v>
      </c>
      <c r="F40" s="9">
        <f>STDEVP(D40:D45)</f>
        <v>0.11334767149531093</v>
      </c>
      <c r="G40" s="9">
        <f>F40/2.236</f>
        <v>5.0692160776078229E-2</v>
      </c>
    </row>
    <row r="41" spans="1:7" x14ac:dyDescent="0.15">
      <c r="B41" s="12">
        <v>15</v>
      </c>
      <c r="C41" s="13">
        <v>3</v>
      </c>
      <c r="D41">
        <f t="shared" ref="D41:D51" si="3">C41/B41</f>
        <v>0.2</v>
      </c>
      <c r="E41" s="9"/>
      <c r="F41" s="9"/>
      <c r="G41" s="9"/>
    </row>
    <row r="42" spans="1:7" x14ac:dyDescent="0.15">
      <c r="B42" s="12">
        <v>15</v>
      </c>
      <c r="C42" s="13">
        <v>1</v>
      </c>
      <c r="D42">
        <f t="shared" si="3"/>
        <v>6.6666666666666666E-2</v>
      </c>
      <c r="E42" s="9"/>
      <c r="F42" s="9"/>
      <c r="G42" s="9"/>
    </row>
    <row r="43" spans="1:7" x14ac:dyDescent="0.15">
      <c r="B43" s="12">
        <v>15</v>
      </c>
      <c r="C43" s="13">
        <v>2</v>
      </c>
      <c r="D43">
        <f t="shared" si="3"/>
        <v>0.13333333333333333</v>
      </c>
      <c r="E43" s="9"/>
      <c r="F43" s="9"/>
      <c r="G43" s="9"/>
    </row>
    <row r="44" spans="1:7" x14ac:dyDescent="0.15">
      <c r="B44" s="12">
        <v>14</v>
      </c>
      <c r="C44" s="13">
        <v>0</v>
      </c>
      <c r="D44">
        <f t="shared" si="3"/>
        <v>0</v>
      </c>
      <c r="E44" s="9"/>
      <c r="F44" s="9"/>
      <c r="G44" s="9"/>
    </row>
    <row r="45" spans="1:7" x14ac:dyDescent="0.15">
      <c r="B45" s="12">
        <v>15</v>
      </c>
      <c r="C45" s="13">
        <v>3</v>
      </c>
      <c r="D45">
        <f t="shared" si="3"/>
        <v>0.2</v>
      </c>
      <c r="E45" s="9"/>
      <c r="F45" s="9"/>
      <c r="G45" s="9"/>
    </row>
    <row r="46" spans="1:7" x14ac:dyDescent="0.15">
      <c r="A46" s="2" t="s">
        <v>16</v>
      </c>
      <c r="B46" s="12">
        <v>12</v>
      </c>
      <c r="C46" s="13">
        <v>6</v>
      </c>
      <c r="D46">
        <f t="shared" si="3"/>
        <v>0.5</v>
      </c>
      <c r="E46" s="9">
        <f>AVERAGE(D46:D51)</f>
        <v>0.59435286935286935</v>
      </c>
      <c r="F46" s="9">
        <f>STDEVP(D46:D51)</f>
        <v>0.18770378391494633</v>
      </c>
      <c r="G46" s="9">
        <f>F46/2.236</f>
        <v>8.3946236097918736E-2</v>
      </c>
    </row>
    <row r="47" spans="1:7" x14ac:dyDescent="0.15">
      <c r="B47" s="12">
        <v>13</v>
      </c>
      <c r="C47" s="13">
        <v>9</v>
      </c>
      <c r="D47">
        <f t="shared" si="3"/>
        <v>0.69230769230769229</v>
      </c>
      <c r="E47" s="9"/>
      <c r="F47" s="9"/>
      <c r="G47" s="9"/>
    </row>
    <row r="48" spans="1:7" x14ac:dyDescent="0.15">
      <c r="B48" s="12">
        <v>10</v>
      </c>
      <c r="C48" s="13">
        <v>6</v>
      </c>
      <c r="D48">
        <f t="shared" si="3"/>
        <v>0.6</v>
      </c>
      <c r="E48" s="9"/>
      <c r="F48" s="9"/>
      <c r="G48" s="9"/>
    </row>
    <row r="49" spans="2:7" x14ac:dyDescent="0.15">
      <c r="B49" s="12">
        <v>7</v>
      </c>
      <c r="C49" s="13">
        <v>6</v>
      </c>
      <c r="D49">
        <f t="shared" si="3"/>
        <v>0.8571428571428571</v>
      </c>
      <c r="E49" s="9"/>
      <c r="F49" s="9"/>
      <c r="G49" s="9"/>
    </row>
    <row r="50" spans="2:7" x14ac:dyDescent="0.15">
      <c r="B50" s="12">
        <v>12</v>
      </c>
      <c r="C50" s="13">
        <v>3</v>
      </c>
      <c r="D50">
        <f t="shared" si="3"/>
        <v>0.25</v>
      </c>
      <c r="E50" s="9"/>
      <c r="F50" s="9"/>
      <c r="G50" s="9"/>
    </row>
    <row r="51" spans="2:7" x14ac:dyDescent="0.15">
      <c r="B51" s="12">
        <v>9</v>
      </c>
      <c r="C51" s="13">
        <v>6</v>
      </c>
      <c r="D51">
        <f t="shared" si="3"/>
        <v>0.66666666666666663</v>
      </c>
      <c r="E51" s="9"/>
      <c r="F51" s="9"/>
      <c r="G51" s="9"/>
    </row>
  </sheetData>
  <mergeCells count="42">
    <mergeCell ref="E40:E45"/>
    <mergeCell ref="F40:F45"/>
    <mergeCell ref="G40:G45"/>
    <mergeCell ref="E46:E51"/>
    <mergeCell ref="F46:F51"/>
    <mergeCell ref="G46:G51"/>
    <mergeCell ref="C25:C30"/>
    <mergeCell ref="D25:D30"/>
    <mergeCell ref="E25:E30"/>
    <mergeCell ref="C31:C36"/>
    <mergeCell ref="D31:D36"/>
    <mergeCell ref="E31:E36"/>
    <mergeCell ref="P10:P15"/>
    <mergeCell ref="D16:D21"/>
    <mergeCell ref="E16:E21"/>
    <mergeCell ref="F16:F21"/>
    <mergeCell ref="I16:I21"/>
    <mergeCell ref="J16:J21"/>
    <mergeCell ref="K16:K21"/>
    <mergeCell ref="N16:N21"/>
    <mergeCell ref="O16:O21"/>
    <mergeCell ref="P16:P21"/>
    <mergeCell ref="O4:O9"/>
    <mergeCell ref="P4:P9"/>
    <mergeCell ref="D10:D15"/>
    <mergeCell ref="E10:E15"/>
    <mergeCell ref="F10:F15"/>
    <mergeCell ref="I10:I15"/>
    <mergeCell ref="J10:J15"/>
    <mergeCell ref="K10:K15"/>
    <mergeCell ref="N10:N15"/>
    <mergeCell ref="O10:O15"/>
    <mergeCell ref="B2:F2"/>
    <mergeCell ref="G2:K2"/>
    <mergeCell ref="L2:P2"/>
    <mergeCell ref="D4:D9"/>
    <mergeCell ref="E4:E9"/>
    <mergeCell ref="F4:F9"/>
    <mergeCell ref="I4:I9"/>
    <mergeCell ref="J4:J9"/>
    <mergeCell ref="K4:K9"/>
    <mergeCell ref="N4:N9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李培金</dc:creator>
  <cp:lastModifiedBy>李培金</cp:lastModifiedBy>
  <dcterms:created xsi:type="dcterms:W3CDTF">2021-02-13T00:01:22Z</dcterms:created>
  <dcterms:modified xsi:type="dcterms:W3CDTF">2021-02-13T00:01:45Z</dcterms:modified>
</cp:coreProperties>
</file>