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C81" i="1" l="1"/>
  <c r="C80" i="1"/>
  <c r="C79" i="1"/>
  <c r="D76" i="1" s="1"/>
  <c r="C78" i="1"/>
  <c r="C77" i="1"/>
  <c r="E76" i="1"/>
  <c r="F76" i="1" s="1"/>
  <c r="C76" i="1"/>
  <c r="C75" i="1"/>
  <c r="C74" i="1"/>
  <c r="C73" i="1"/>
  <c r="C72" i="1"/>
  <c r="C71" i="1"/>
  <c r="C70" i="1"/>
  <c r="D70" i="1" s="1"/>
  <c r="R66" i="1"/>
  <c r="M66" i="1"/>
  <c r="H66" i="1"/>
  <c r="C66" i="1"/>
  <c r="R65" i="1"/>
  <c r="M65" i="1"/>
  <c r="H65" i="1"/>
  <c r="C65" i="1"/>
  <c r="R64" i="1"/>
  <c r="M64" i="1"/>
  <c r="H64" i="1"/>
  <c r="C64" i="1"/>
  <c r="R63" i="1"/>
  <c r="M63" i="1"/>
  <c r="H63" i="1"/>
  <c r="C63" i="1"/>
  <c r="R62" i="1"/>
  <c r="M62" i="1"/>
  <c r="H62" i="1"/>
  <c r="C62" i="1"/>
  <c r="R61" i="1"/>
  <c r="S61" i="1" s="1"/>
  <c r="M61" i="1"/>
  <c r="N61" i="1" s="1"/>
  <c r="H61" i="1"/>
  <c r="I61" i="1" s="1"/>
  <c r="C61" i="1"/>
  <c r="D61" i="1" s="1"/>
  <c r="R60" i="1"/>
  <c r="M60" i="1"/>
  <c r="H60" i="1"/>
  <c r="C60" i="1"/>
  <c r="R59" i="1"/>
  <c r="M59" i="1"/>
  <c r="H59" i="1"/>
  <c r="C59" i="1"/>
  <c r="R58" i="1"/>
  <c r="M58" i="1"/>
  <c r="H58" i="1"/>
  <c r="C58" i="1"/>
  <c r="R57" i="1"/>
  <c r="M57" i="1"/>
  <c r="H57" i="1"/>
  <c r="C57" i="1"/>
  <c r="R56" i="1"/>
  <c r="M56" i="1"/>
  <c r="H56" i="1"/>
  <c r="C56" i="1"/>
  <c r="R55" i="1"/>
  <c r="S55" i="1" s="1"/>
  <c r="M55" i="1"/>
  <c r="N55" i="1" s="1"/>
  <c r="H55" i="1"/>
  <c r="I55" i="1" s="1"/>
  <c r="C55" i="1"/>
  <c r="D55" i="1" s="1"/>
  <c r="U45" i="1"/>
  <c r="T45" i="1"/>
  <c r="S45" i="1"/>
  <c r="P45" i="1"/>
  <c r="Q45" i="1" s="1"/>
  <c r="O45" i="1"/>
  <c r="L45" i="1"/>
  <c r="M45" i="1" s="1"/>
  <c r="K45" i="1"/>
  <c r="I45" i="1"/>
  <c r="H45" i="1"/>
  <c r="G45" i="1"/>
  <c r="E45" i="1"/>
  <c r="D45" i="1"/>
  <c r="C45" i="1"/>
  <c r="T39" i="1"/>
  <c r="U39" i="1" s="1"/>
  <c r="S39" i="1"/>
  <c r="P39" i="1"/>
  <c r="Q39" i="1" s="1"/>
  <c r="O39" i="1"/>
  <c r="M39" i="1"/>
  <c r="L39" i="1"/>
  <c r="K39" i="1"/>
  <c r="I39" i="1"/>
  <c r="H39" i="1"/>
  <c r="G39" i="1"/>
  <c r="D39" i="1"/>
  <c r="E39" i="1" s="1"/>
  <c r="C39" i="1"/>
  <c r="L32" i="1"/>
  <c r="M32" i="1" s="1"/>
  <c r="L31" i="1"/>
  <c r="M31" i="1" s="1"/>
  <c r="L30" i="1"/>
  <c r="M30" i="1" s="1"/>
  <c r="M29" i="1"/>
  <c r="L29" i="1"/>
  <c r="G29" i="1"/>
  <c r="E29" i="1"/>
  <c r="C29" i="1"/>
  <c r="L28" i="1"/>
  <c r="M28" i="1" s="1"/>
  <c r="L27" i="1"/>
  <c r="M27" i="1" s="1"/>
  <c r="G27" i="1"/>
  <c r="E27" i="1"/>
  <c r="C27" i="1"/>
  <c r="G25" i="1"/>
  <c r="E25" i="1"/>
  <c r="C25" i="1"/>
  <c r="L24" i="1"/>
  <c r="M24" i="1" s="1"/>
  <c r="L23" i="1"/>
  <c r="M23" i="1" s="1"/>
  <c r="G23" i="1"/>
  <c r="E23" i="1"/>
  <c r="C23" i="1"/>
  <c r="L22" i="1"/>
  <c r="M22" i="1" s="1"/>
  <c r="L21" i="1"/>
  <c r="M21" i="1" s="1"/>
  <c r="G21" i="1"/>
  <c r="E21" i="1"/>
  <c r="C21" i="1"/>
  <c r="M20" i="1"/>
  <c r="L20" i="1"/>
  <c r="L19" i="1"/>
  <c r="M19" i="1" s="1"/>
  <c r="G19" i="1"/>
  <c r="E19" i="1"/>
  <c r="C19" i="1"/>
  <c r="M15" i="1"/>
  <c r="L15" i="1"/>
  <c r="M14" i="1"/>
  <c r="L14" i="1"/>
  <c r="L13" i="1"/>
  <c r="M13" i="1" s="1"/>
  <c r="G13" i="1"/>
  <c r="E13" i="1"/>
  <c r="C13" i="1"/>
  <c r="M12" i="1"/>
  <c r="L12" i="1"/>
  <c r="M11" i="1"/>
  <c r="L11" i="1"/>
  <c r="G11" i="1"/>
  <c r="E11" i="1"/>
  <c r="C11" i="1"/>
  <c r="L10" i="1"/>
  <c r="M10" i="1" s="1"/>
  <c r="G9" i="1"/>
  <c r="E9" i="1"/>
  <c r="C9" i="1"/>
  <c r="M7" i="1"/>
  <c r="L7" i="1"/>
  <c r="G7" i="1"/>
  <c r="E7" i="1"/>
  <c r="C7" i="1"/>
  <c r="L6" i="1"/>
  <c r="M6" i="1" s="1"/>
  <c r="M5" i="1"/>
  <c r="L5" i="1"/>
  <c r="G5" i="1"/>
  <c r="E5" i="1"/>
  <c r="C5" i="1"/>
  <c r="L4" i="1"/>
  <c r="M4" i="1" s="1"/>
  <c r="L3" i="1"/>
  <c r="M3" i="1" s="1"/>
  <c r="G3" i="1"/>
  <c r="E3" i="1"/>
  <c r="C3" i="1"/>
  <c r="M2" i="1"/>
  <c r="L2" i="1"/>
  <c r="N22" i="1" l="1"/>
  <c r="O22" i="1"/>
  <c r="N27" i="1"/>
  <c r="O27" i="1" s="1"/>
  <c r="O31" i="1"/>
  <c r="N5" i="1"/>
  <c r="N13" i="1"/>
  <c r="O13" i="1"/>
  <c r="N19" i="1"/>
  <c r="O19" i="1" s="1"/>
  <c r="O28" i="1"/>
  <c r="O32" i="1"/>
  <c r="O10" i="1"/>
  <c r="N10" i="1"/>
  <c r="O29" i="1"/>
  <c r="O11" i="1"/>
  <c r="O14" i="1"/>
  <c r="O21" i="1"/>
  <c r="O30" i="1"/>
  <c r="N30" i="1"/>
  <c r="E55" i="1"/>
  <c r="F55" i="1" s="1"/>
  <c r="J55" i="1"/>
  <c r="K55" i="1" s="1"/>
  <c r="O55" i="1"/>
  <c r="P55" i="1" s="1"/>
  <c r="T55" i="1"/>
  <c r="U55" i="1" s="1"/>
  <c r="E61" i="1"/>
  <c r="F61" i="1" s="1"/>
  <c r="J61" i="1"/>
  <c r="K61" i="1" s="1"/>
  <c r="O61" i="1"/>
  <c r="P61" i="1" s="1"/>
  <c r="T61" i="1"/>
  <c r="U61" i="1" s="1"/>
  <c r="E70" i="1"/>
  <c r="F70" i="1" s="1"/>
  <c r="N2" i="1"/>
  <c r="O5" i="1" s="1"/>
  <c r="P27" i="1" l="1"/>
  <c r="Q27" i="1"/>
  <c r="R27" i="1" s="1"/>
  <c r="P30" i="1"/>
  <c r="Q30" i="1"/>
  <c r="R30" i="1" s="1"/>
  <c r="O23" i="1"/>
  <c r="Q22" i="1" s="1"/>
  <c r="R22" i="1" s="1"/>
  <c r="O7" i="1"/>
  <c r="O4" i="1"/>
  <c r="O20" i="1"/>
  <c r="Q19" i="1" s="1"/>
  <c r="R19" i="1" s="1"/>
  <c r="O3" i="1"/>
  <c r="O24" i="1"/>
  <c r="Q13" i="1"/>
  <c r="R13" i="1" s="1"/>
  <c r="P13" i="1"/>
  <c r="O15" i="1"/>
  <c r="O12" i="1"/>
  <c r="Q10" i="1" s="1"/>
  <c r="R10" i="1" s="1"/>
  <c r="O2" i="1"/>
  <c r="O6" i="1"/>
  <c r="P5" i="1" s="1"/>
  <c r="Q5" i="1" l="1"/>
  <c r="R5" i="1" s="1"/>
  <c r="P22" i="1"/>
  <c r="P19" i="1"/>
  <c r="Q2" i="1"/>
  <c r="R2" i="1" s="1"/>
  <c r="P2" i="1"/>
  <c r="P10" i="1"/>
</calcChain>
</file>

<file path=xl/sharedStrings.xml><?xml version="1.0" encoding="utf-8"?>
<sst xmlns="http://schemas.openxmlformats.org/spreadsheetml/2006/main" count="177" uniqueCount="51">
  <si>
    <r>
      <t xml:space="preserve">Figure 4B-C DMNT treatment downregulates the expression of </t>
    </r>
    <r>
      <rPr>
        <b/>
        <i/>
        <sz val="11"/>
        <color indexed="8"/>
        <rFont val="Arial"/>
        <family val="2"/>
      </rPr>
      <t>PxMucin</t>
    </r>
    <phoneticPr fontId="4" type="noConversion"/>
  </si>
  <si>
    <t>RPL32</t>
    <phoneticPr fontId="4" type="noConversion"/>
  </si>
  <si>
    <t>PxMucin 2</t>
  </si>
  <si>
    <t>△ct</t>
  </si>
  <si>
    <r>
      <t>2</t>
    </r>
    <r>
      <rPr>
        <vertAlign val="superscript"/>
        <sz val="11"/>
        <color indexed="8"/>
        <rFont val="宋体"/>
        <family val="3"/>
        <charset val="134"/>
      </rPr>
      <t>(-△ct)</t>
    </r>
  </si>
  <si>
    <t>average</t>
  </si>
  <si>
    <t>normalized to control</t>
    <phoneticPr fontId="4" type="noConversion"/>
  </si>
  <si>
    <t>SD</t>
  </si>
  <si>
    <t>SE</t>
  </si>
  <si>
    <r>
      <t>R</t>
    </r>
    <r>
      <rPr>
        <sz val="11"/>
        <color indexed="8"/>
        <rFont val="宋体"/>
        <family val="3"/>
        <charset val="134"/>
      </rPr>
      <t>PS</t>
    </r>
    <r>
      <rPr>
        <sz val="11"/>
        <color theme="1"/>
        <rFont val="宋体"/>
        <family val="2"/>
        <charset val="134"/>
        <scheme val="minor"/>
      </rPr>
      <t>13</t>
    </r>
    <phoneticPr fontId="4" type="noConversion"/>
  </si>
  <si>
    <r>
      <t>Control</t>
    </r>
    <r>
      <rPr>
        <sz val="11"/>
        <color indexed="8"/>
        <rFont val="宋体"/>
        <family val="3"/>
        <charset val="134"/>
      </rPr>
      <t>-1</t>
    </r>
    <phoneticPr fontId="4" type="noConversion"/>
  </si>
  <si>
    <r>
      <t>Control</t>
    </r>
    <r>
      <rPr>
        <sz val="11"/>
        <color indexed="8"/>
        <rFont val="宋体"/>
        <family val="3"/>
        <charset val="134"/>
      </rPr>
      <t>-2</t>
    </r>
    <r>
      <rPr>
        <sz val="11"/>
        <color indexed="8"/>
        <rFont val="宋体"/>
        <family val="3"/>
        <charset val="134"/>
      </rPr>
      <t/>
    </r>
  </si>
  <si>
    <r>
      <t>Control</t>
    </r>
    <r>
      <rPr>
        <sz val="11"/>
        <color indexed="8"/>
        <rFont val="宋体"/>
        <family val="3"/>
        <charset val="134"/>
      </rPr>
      <t>-3</t>
    </r>
    <r>
      <rPr>
        <sz val="11"/>
        <color indexed="8"/>
        <rFont val="宋体"/>
        <family val="3"/>
        <charset val="134"/>
      </rPr>
      <t/>
    </r>
  </si>
  <si>
    <r>
      <t>DMNT</t>
    </r>
    <r>
      <rPr>
        <sz val="11"/>
        <color indexed="8"/>
        <rFont val="宋体"/>
        <family val="3"/>
        <charset val="134"/>
      </rPr>
      <t>-1</t>
    </r>
    <phoneticPr fontId="4" type="noConversion"/>
  </si>
  <si>
    <r>
      <t>DMNT</t>
    </r>
    <r>
      <rPr>
        <sz val="11"/>
        <color indexed="8"/>
        <rFont val="宋体"/>
        <family val="3"/>
        <charset val="134"/>
      </rPr>
      <t>-2</t>
    </r>
    <r>
      <rPr>
        <sz val="11"/>
        <color indexed="8"/>
        <rFont val="宋体"/>
        <family val="3"/>
        <charset val="134"/>
      </rPr>
      <t/>
    </r>
  </si>
  <si>
    <r>
      <t>DMNT</t>
    </r>
    <r>
      <rPr>
        <sz val="11"/>
        <color indexed="8"/>
        <rFont val="宋体"/>
        <family val="3"/>
        <charset val="134"/>
      </rPr>
      <t>-3</t>
    </r>
    <r>
      <rPr>
        <sz val="11"/>
        <color indexed="8"/>
        <rFont val="宋体"/>
        <family val="3"/>
        <charset val="134"/>
      </rPr>
      <t/>
    </r>
  </si>
  <si>
    <r>
      <t>DMNT</t>
    </r>
    <r>
      <rPr>
        <sz val="11"/>
        <color indexed="8"/>
        <rFont val="宋体"/>
        <family val="3"/>
        <charset val="134"/>
      </rPr>
      <t>-1</t>
    </r>
    <phoneticPr fontId="4" type="noConversion"/>
  </si>
  <si>
    <r>
      <t xml:space="preserve">Figure 4D-E Successful RNA interference (RNAi) of </t>
    </r>
    <r>
      <rPr>
        <b/>
        <i/>
        <sz val="11"/>
        <color indexed="8"/>
        <rFont val="Arial"/>
        <family val="2"/>
      </rPr>
      <t>PxMucin</t>
    </r>
    <r>
      <rPr>
        <b/>
        <sz val="11"/>
        <color indexed="8"/>
        <rFont val="Arial"/>
        <family val="2"/>
      </rPr>
      <t xml:space="preserve"> by dsRNA feeding.</t>
    </r>
    <phoneticPr fontId="4" type="noConversion"/>
  </si>
  <si>
    <t>RPL32</t>
    <phoneticPr fontId="4" type="noConversion"/>
  </si>
  <si>
    <r>
      <t>R</t>
    </r>
    <r>
      <rPr>
        <sz val="11"/>
        <color indexed="8"/>
        <rFont val="宋体"/>
        <family val="3"/>
        <charset val="134"/>
      </rPr>
      <t>PS</t>
    </r>
    <r>
      <rPr>
        <sz val="11"/>
        <color theme="1"/>
        <rFont val="宋体"/>
        <family val="2"/>
        <charset val="134"/>
        <scheme val="minor"/>
      </rPr>
      <t>13</t>
    </r>
    <phoneticPr fontId="4" type="noConversion"/>
  </si>
  <si>
    <t>normalized to control</t>
    <phoneticPr fontId="4" type="noConversion"/>
  </si>
  <si>
    <r>
      <t>Control</t>
    </r>
    <r>
      <rPr>
        <sz val="11"/>
        <color indexed="8"/>
        <rFont val="宋体"/>
        <family val="3"/>
        <charset val="134"/>
      </rPr>
      <t>-1</t>
    </r>
    <phoneticPr fontId="4" type="noConversion"/>
  </si>
  <si>
    <t>RNAi-1</t>
    <phoneticPr fontId="4" type="noConversion"/>
  </si>
  <si>
    <t>RNAi-2</t>
  </si>
  <si>
    <t>RNAi-3</t>
  </si>
  <si>
    <r>
      <t xml:space="preserve">Figure 4G Larvae fed with dsRNA against </t>
    </r>
    <r>
      <rPr>
        <b/>
        <i/>
        <sz val="11"/>
        <color indexed="8"/>
        <rFont val="Arial"/>
        <family val="2"/>
      </rPr>
      <t>PxMucin</t>
    </r>
    <r>
      <rPr>
        <b/>
        <sz val="11"/>
        <color indexed="8"/>
        <rFont val="Arial"/>
        <family val="2"/>
      </rPr>
      <t xml:space="preserve"> show impaired weight</t>
    </r>
    <phoneticPr fontId="4" type="noConversion"/>
  </si>
  <si>
    <r>
      <t>0</t>
    </r>
    <r>
      <rPr>
        <b/>
        <sz val="11"/>
        <color indexed="8"/>
        <rFont val="宋体"/>
        <family val="3"/>
        <charset val="134"/>
      </rPr>
      <t>h</t>
    </r>
    <phoneticPr fontId="4" type="noConversion"/>
  </si>
  <si>
    <t>24h</t>
  </si>
  <si>
    <t>48h</t>
  </si>
  <si>
    <t>72h</t>
  </si>
  <si>
    <t>96h</t>
  </si>
  <si>
    <t>Growth(g)</t>
    <phoneticPr fontId="4" type="noConversion"/>
  </si>
  <si>
    <t>Control-1</t>
    <phoneticPr fontId="4" type="noConversion"/>
  </si>
  <si>
    <t>Control-2</t>
  </si>
  <si>
    <t>Control-3</t>
  </si>
  <si>
    <t>Control-4</t>
  </si>
  <si>
    <t>Control-5</t>
  </si>
  <si>
    <t>Control-6</t>
  </si>
  <si>
    <t>RNAi-1</t>
  </si>
  <si>
    <t>RNAi-4</t>
  </si>
  <si>
    <t>RNAi-5</t>
  </si>
  <si>
    <t>RNAi-6</t>
  </si>
  <si>
    <r>
      <t xml:space="preserve">Figure 4H Larvae fed with dsRNA against </t>
    </r>
    <r>
      <rPr>
        <b/>
        <i/>
        <sz val="11"/>
        <color indexed="8"/>
        <rFont val="Arial"/>
        <family val="2"/>
      </rPr>
      <t>PxMucin</t>
    </r>
    <r>
      <rPr>
        <b/>
        <sz val="11"/>
        <color indexed="8"/>
        <rFont val="Arial"/>
        <family val="2"/>
      </rPr>
      <t xml:space="preserve"> show impaired survival</t>
    </r>
    <phoneticPr fontId="4" type="noConversion"/>
  </si>
  <si>
    <t>survival(%)</t>
    <phoneticPr fontId="4" type="noConversion"/>
  </si>
  <si>
    <t>number</t>
  </si>
  <si>
    <t>percentage</t>
  </si>
  <si>
    <t xml:space="preserve">average </t>
  </si>
  <si>
    <r>
      <t xml:space="preserve">Figure 4I Larvae fed with dsRNA against </t>
    </r>
    <r>
      <rPr>
        <b/>
        <i/>
        <sz val="11"/>
        <color indexed="8"/>
        <rFont val="Arial"/>
        <family val="2"/>
      </rPr>
      <t>PxMucin</t>
    </r>
    <r>
      <rPr>
        <b/>
        <sz val="11"/>
        <color indexed="8"/>
        <rFont val="Arial"/>
        <family val="2"/>
      </rPr>
      <t xml:space="preserve"> show impaired pupation</t>
    </r>
    <phoneticPr fontId="4" type="noConversion"/>
  </si>
  <si>
    <r>
      <t xml:space="preserve">Figure 4J-K PM structure from control larvae, and larvae fed </t>
    </r>
    <r>
      <rPr>
        <b/>
        <i/>
        <sz val="11"/>
        <color indexed="8"/>
        <rFont val="Arial"/>
        <family val="2"/>
      </rPr>
      <t>PxMucin</t>
    </r>
    <r>
      <rPr>
        <b/>
        <sz val="11"/>
        <color indexed="8"/>
        <rFont val="Arial"/>
        <family val="2"/>
      </rPr>
      <t xml:space="preserve"> dsRNA </t>
    </r>
    <phoneticPr fontId="4" type="noConversion"/>
  </si>
  <si>
    <t>Pupation(%)</t>
    <phoneticPr fontId="4" type="noConversion"/>
  </si>
  <si>
    <t xml:space="preserve">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</si>
</sst>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Arial"/>
      <family val="2"/>
    </font>
    <font>
      <b/>
      <i/>
      <sz val="11"/>
      <color indexed="8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vertAlign val="superscript"/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1" applyAlignment="1">
      <alignment horizontal="center"/>
    </xf>
    <xf numFmtId="0" fontId="5" fillId="0" borderId="0" xfId="2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1"/>
    <xf numFmtId="0" fontId="0" fillId="0" borderId="0" xfId="0" applyFont="1">
      <alignment vertical="center"/>
    </xf>
    <xf numFmtId="0" fontId="5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3">
      <alignment vertical="center"/>
    </xf>
    <xf numFmtId="0" fontId="7" fillId="0" borderId="0" xfId="4" applyFont="1">
      <alignment vertical="center"/>
    </xf>
    <xf numFmtId="0" fontId="5" fillId="0" borderId="0" xfId="2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5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1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</cellXfs>
  <cellStyles count="6">
    <cellStyle name="常规" xfId="0" builtinId="0"/>
    <cellStyle name="常规 10 2 2" xfId="3"/>
    <cellStyle name="常规 16" xfId="4"/>
    <cellStyle name="常规 2" xfId="1"/>
    <cellStyle name="常规 2 13" xfId="5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68</xdr:row>
      <xdr:rowOff>133350</xdr:rowOff>
    </xdr:from>
    <xdr:to>
      <xdr:col>16</xdr:col>
      <xdr:colOff>504825</xdr:colOff>
      <xdr:row>92</xdr:row>
      <xdr:rowOff>38100</xdr:rowOff>
    </xdr:to>
    <xdr:grpSp>
      <xdr:nvGrpSpPr>
        <xdr:cNvPr id="2" name="组合 5"/>
        <xdr:cNvGrpSpPr>
          <a:grpSpLocks/>
        </xdr:cNvGrpSpPr>
      </xdr:nvGrpSpPr>
      <xdr:grpSpPr bwMode="auto">
        <a:xfrm>
          <a:off x="6553200" y="12001500"/>
          <a:ext cx="5400675" cy="4038600"/>
          <a:chOff x="7162801" y="10439400"/>
          <a:chExt cx="5676900" cy="4038599"/>
        </a:xfrm>
      </xdr:grpSpPr>
      <xdr:pic>
        <xdr:nvPicPr>
          <xdr:cNvPr id="3" name="图片 1" descr="control 48h-3.tif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62801" y="10467084"/>
            <a:ext cx="5676900" cy="40109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Box 3"/>
          <xdr:cNvSpPr txBox="1"/>
        </xdr:nvSpPr>
        <xdr:spPr>
          <a:xfrm>
            <a:off x="11958630" y="10439400"/>
            <a:ext cx="740901" cy="2857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100" b="1">
                <a:latin typeface="Arial" pitchFamily="34" charset="0"/>
                <a:cs typeface="Arial" pitchFamily="34" charset="0"/>
              </a:rPr>
              <a:t>Control</a:t>
            </a:r>
            <a:endParaRPr lang="zh-CN" altLang="en-US" sz="11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16</xdr:col>
      <xdr:colOff>571500</xdr:colOff>
      <xdr:row>68</xdr:row>
      <xdr:rowOff>38100</xdr:rowOff>
    </xdr:from>
    <xdr:to>
      <xdr:col>25</xdr:col>
      <xdr:colOff>95250</xdr:colOff>
      <xdr:row>91</xdr:row>
      <xdr:rowOff>142875</xdr:rowOff>
    </xdr:to>
    <xdr:grpSp>
      <xdr:nvGrpSpPr>
        <xdr:cNvPr id="5" name="组合 6"/>
        <xdr:cNvGrpSpPr>
          <a:grpSpLocks/>
        </xdr:cNvGrpSpPr>
      </xdr:nvGrpSpPr>
      <xdr:grpSpPr bwMode="auto">
        <a:xfrm>
          <a:off x="12020550" y="11906250"/>
          <a:ext cx="5695950" cy="4067175"/>
          <a:chOff x="12906375" y="10346479"/>
          <a:chExt cx="5695950" cy="4064846"/>
        </a:xfrm>
      </xdr:grpSpPr>
      <xdr:pic>
        <xdr:nvPicPr>
          <xdr:cNvPr id="6" name="图片 2" descr="9.9 RNA1-3.tif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06375" y="10346479"/>
            <a:ext cx="5695950" cy="40648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Box 6"/>
          <xdr:cNvSpPr txBox="1"/>
        </xdr:nvSpPr>
        <xdr:spPr>
          <a:xfrm>
            <a:off x="18021300" y="10422635"/>
            <a:ext cx="552450" cy="28558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1100" b="1">
                <a:latin typeface="Arial" pitchFamily="34" charset="0"/>
                <a:cs typeface="Arial" pitchFamily="34" charset="0"/>
              </a:rPr>
              <a:t>RNAi</a:t>
            </a:r>
            <a:endParaRPr lang="zh-CN" altLang="en-US" sz="11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workbookViewId="0">
      <selection sqref="A1:XFD1048576"/>
    </sheetView>
  </sheetViews>
  <sheetFormatPr defaultRowHeight="13.5" x14ac:dyDescent="0.15"/>
  <cols>
    <col min="1" max="1" width="10.5" customWidth="1"/>
    <col min="2" max="2" width="9.75" customWidth="1"/>
    <col min="9" max="9" width="10.25" customWidth="1"/>
    <col min="10" max="10" width="10.625" customWidth="1"/>
    <col min="11" max="11" width="10.125" customWidth="1"/>
    <col min="257" max="257" width="10.5" customWidth="1"/>
    <col min="258" max="258" width="9.75" customWidth="1"/>
    <col min="265" max="265" width="10.25" customWidth="1"/>
    <col min="266" max="266" width="10.625" customWidth="1"/>
    <col min="267" max="267" width="10.125" customWidth="1"/>
    <col min="513" max="513" width="10.5" customWidth="1"/>
    <col min="514" max="514" width="9.75" customWidth="1"/>
    <col min="521" max="521" width="10.25" customWidth="1"/>
    <col min="522" max="522" width="10.625" customWidth="1"/>
    <col min="523" max="523" width="10.125" customWidth="1"/>
    <col min="769" max="769" width="10.5" customWidth="1"/>
    <col min="770" max="770" width="9.75" customWidth="1"/>
    <col min="777" max="777" width="10.25" customWidth="1"/>
    <col min="778" max="778" width="10.625" customWidth="1"/>
    <col min="779" max="779" width="10.125" customWidth="1"/>
    <col min="1025" max="1025" width="10.5" customWidth="1"/>
    <col min="1026" max="1026" width="9.75" customWidth="1"/>
    <col min="1033" max="1033" width="10.25" customWidth="1"/>
    <col min="1034" max="1034" width="10.625" customWidth="1"/>
    <col min="1035" max="1035" width="10.125" customWidth="1"/>
    <col min="1281" max="1281" width="10.5" customWidth="1"/>
    <col min="1282" max="1282" width="9.75" customWidth="1"/>
    <col min="1289" max="1289" width="10.25" customWidth="1"/>
    <col min="1290" max="1290" width="10.625" customWidth="1"/>
    <col min="1291" max="1291" width="10.125" customWidth="1"/>
    <col min="1537" max="1537" width="10.5" customWidth="1"/>
    <col min="1538" max="1538" width="9.75" customWidth="1"/>
    <col min="1545" max="1545" width="10.25" customWidth="1"/>
    <col min="1546" max="1546" width="10.625" customWidth="1"/>
    <col min="1547" max="1547" width="10.125" customWidth="1"/>
    <col min="1793" max="1793" width="10.5" customWidth="1"/>
    <col min="1794" max="1794" width="9.75" customWidth="1"/>
    <col min="1801" max="1801" width="10.25" customWidth="1"/>
    <col min="1802" max="1802" width="10.625" customWidth="1"/>
    <col min="1803" max="1803" width="10.125" customWidth="1"/>
    <col min="2049" max="2049" width="10.5" customWidth="1"/>
    <col min="2050" max="2050" width="9.75" customWidth="1"/>
    <col min="2057" max="2057" width="10.25" customWidth="1"/>
    <col min="2058" max="2058" width="10.625" customWidth="1"/>
    <col min="2059" max="2059" width="10.125" customWidth="1"/>
    <col min="2305" max="2305" width="10.5" customWidth="1"/>
    <col min="2306" max="2306" width="9.75" customWidth="1"/>
    <col min="2313" max="2313" width="10.25" customWidth="1"/>
    <col min="2314" max="2314" width="10.625" customWidth="1"/>
    <col min="2315" max="2315" width="10.125" customWidth="1"/>
    <col min="2561" max="2561" width="10.5" customWidth="1"/>
    <col min="2562" max="2562" width="9.75" customWidth="1"/>
    <col min="2569" max="2569" width="10.25" customWidth="1"/>
    <col min="2570" max="2570" width="10.625" customWidth="1"/>
    <col min="2571" max="2571" width="10.125" customWidth="1"/>
    <col min="2817" max="2817" width="10.5" customWidth="1"/>
    <col min="2818" max="2818" width="9.75" customWidth="1"/>
    <col min="2825" max="2825" width="10.25" customWidth="1"/>
    <col min="2826" max="2826" width="10.625" customWidth="1"/>
    <col min="2827" max="2827" width="10.125" customWidth="1"/>
    <col min="3073" max="3073" width="10.5" customWidth="1"/>
    <col min="3074" max="3074" width="9.75" customWidth="1"/>
    <col min="3081" max="3081" width="10.25" customWidth="1"/>
    <col min="3082" max="3082" width="10.625" customWidth="1"/>
    <col min="3083" max="3083" width="10.125" customWidth="1"/>
    <col min="3329" max="3329" width="10.5" customWidth="1"/>
    <col min="3330" max="3330" width="9.75" customWidth="1"/>
    <col min="3337" max="3337" width="10.25" customWidth="1"/>
    <col min="3338" max="3338" width="10.625" customWidth="1"/>
    <col min="3339" max="3339" width="10.125" customWidth="1"/>
    <col min="3585" max="3585" width="10.5" customWidth="1"/>
    <col min="3586" max="3586" width="9.75" customWidth="1"/>
    <col min="3593" max="3593" width="10.25" customWidth="1"/>
    <col min="3594" max="3594" width="10.625" customWidth="1"/>
    <col min="3595" max="3595" width="10.125" customWidth="1"/>
    <col min="3841" max="3841" width="10.5" customWidth="1"/>
    <col min="3842" max="3842" width="9.75" customWidth="1"/>
    <col min="3849" max="3849" width="10.25" customWidth="1"/>
    <col min="3850" max="3850" width="10.625" customWidth="1"/>
    <col min="3851" max="3851" width="10.125" customWidth="1"/>
    <col min="4097" max="4097" width="10.5" customWidth="1"/>
    <col min="4098" max="4098" width="9.75" customWidth="1"/>
    <col min="4105" max="4105" width="10.25" customWidth="1"/>
    <col min="4106" max="4106" width="10.625" customWidth="1"/>
    <col min="4107" max="4107" width="10.125" customWidth="1"/>
    <col min="4353" max="4353" width="10.5" customWidth="1"/>
    <col min="4354" max="4354" width="9.75" customWidth="1"/>
    <col min="4361" max="4361" width="10.25" customWidth="1"/>
    <col min="4362" max="4362" width="10.625" customWidth="1"/>
    <col min="4363" max="4363" width="10.125" customWidth="1"/>
    <col min="4609" max="4609" width="10.5" customWidth="1"/>
    <col min="4610" max="4610" width="9.75" customWidth="1"/>
    <col min="4617" max="4617" width="10.25" customWidth="1"/>
    <col min="4618" max="4618" width="10.625" customWidth="1"/>
    <col min="4619" max="4619" width="10.125" customWidth="1"/>
    <col min="4865" max="4865" width="10.5" customWidth="1"/>
    <col min="4866" max="4866" width="9.75" customWidth="1"/>
    <col min="4873" max="4873" width="10.25" customWidth="1"/>
    <col min="4874" max="4874" width="10.625" customWidth="1"/>
    <col min="4875" max="4875" width="10.125" customWidth="1"/>
    <col min="5121" max="5121" width="10.5" customWidth="1"/>
    <col min="5122" max="5122" width="9.75" customWidth="1"/>
    <col min="5129" max="5129" width="10.25" customWidth="1"/>
    <col min="5130" max="5130" width="10.625" customWidth="1"/>
    <col min="5131" max="5131" width="10.125" customWidth="1"/>
    <col min="5377" max="5377" width="10.5" customWidth="1"/>
    <col min="5378" max="5378" width="9.75" customWidth="1"/>
    <col min="5385" max="5385" width="10.25" customWidth="1"/>
    <col min="5386" max="5386" width="10.625" customWidth="1"/>
    <col min="5387" max="5387" width="10.125" customWidth="1"/>
    <col min="5633" max="5633" width="10.5" customWidth="1"/>
    <col min="5634" max="5634" width="9.75" customWidth="1"/>
    <col min="5641" max="5641" width="10.25" customWidth="1"/>
    <col min="5642" max="5642" width="10.625" customWidth="1"/>
    <col min="5643" max="5643" width="10.125" customWidth="1"/>
    <col min="5889" max="5889" width="10.5" customWidth="1"/>
    <col min="5890" max="5890" width="9.75" customWidth="1"/>
    <col min="5897" max="5897" width="10.25" customWidth="1"/>
    <col min="5898" max="5898" width="10.625" customWidth="1"/>
    <col min="5899" max="5899" width="10.125" customWidth="1"/>
    <col min="6145" max="6145" width="10.5" customWidth="1"/>
    <col min="6146" max="6146" width="9.75" customWidth="1"/>
    <col min="6153" max="6153" width="10.25" customWidth="1"/>
    <col min="6154" max="6154" width="10.625" customWidth="1"/>
    <col min="6155" max="6155" width="10.125" customWidth="1"/>
    <col min="6401" max="6401" width="10.5" customWidth="1"/>
    <col min="6402" max="6402" width="9.75" customWidth="1"/>
    <col min="6409" max="6409" width="10.25" customWidth="1"/>
    <col min="6410" max="6410" width="10.625" customWidth="1"/>
    <col min="6411" max="6411" width="10.125" customWidth="1"/>
    <col min="6657" max="6657" width="10.5" customWidth="1"/>
    <col min="6658" max="6658" width="9.75" customWidth="1"/>
    <col min="6665" max="6665" width="10.25" customWidth="1"/>
    <col min="6666" max="6666" width="10.625" customWidth="1"/>
    <col min="6667" max="6667" width="10.125" customWidth="1"/>
    <col min="6913" max="6913" width="10.5" customWidth="1"/>
    <col min="6914" max="6914" width="9.75" customWidth="1"/>
    <col min="6921" max="6921" width="10.25" customWidth="1"/>
    <col min="6922" max="6922" width="10.625" customWidth="1"/>
    <col min="6923" max="6923" width="10.125" customWidth="1"/>
    <col min="7169" max="7169" width="10.5" customWidth="1"/>
    <col min="7170" max="7170" width="9.75" customWidth="1"/>
    <col min="7177" max="7177" width="10.25" customWidth="1"/>
    <col min="7178" max="7178" width="10.625" customWidth="1"/>
    <col min="7179" max="7179" width="10.125" customWidth="1"/>
    <col min="7425" max="7425" width="10.5" customWidth="1"/>
    <col min="7426" max="7426" width="9.75" customWidth="1"/>
    <col min="7433" max="7433" width="10.25" customWidth="1"/>
    <col min="7434" max="7434" width="10.625" customWidth="1"/>
    <col min="7435" max="7435" width="10.125" customWidth="1"/>
    <col min="7681" max="7681" width="10.5" customWidth="1"/>
    <col min="7682" max="7682" width="9.75" customWidth="1"/>
    <col min="7689" max="7689" width="10.25" customWidth="1"/>
    <col min="7690" max="7690" width="10.625" customWidth="1"/>
    <col min="7691" max="7691" width="10.125" customWidth="1"/>
    <col min="7937" max="7937" width="10.5" customWidth="1"/>
    <col min="7938" max="7938" width="9.75" customWidth="1"/>
    <col min="7945" max="7945" width="10.25" customWidth="1"/>
    <col min="7946" max="7946" width="10.625" customWidth="1"/>
    <col min="7947" max="7947" width="10.125" customWidth="1"/>
    <col min="8193" max="8193" width="10.5" customWidth="1"/>
    <col min="8194" max="8194" width="9.75" customWidth="1"/>
    <col min="8201" max="8201" width="10.25" customWidth="1"/>
    <col min="8202" max="8202" width="10.625" customWidth="1"/>
    <col min="8203" max="8203" width="10.125" customWidth="1"/>
    <col min="8449" max="8449" width="10.5" customWidth="1"/>
    <col min="8450" max="8450" width="9.75" customWidth="1"/>
    <col min="8457" max="8457" width="10.25" customWidth="1"/>
    <col min="8458" max="8458" width="10.625" customWidth="1"/>
    <col min="8459" max="8459" width="10.125" customWidth="1"/>
    <col min="8705" max="8705" width="10.5" customWidth="1"/>
    <col min="8706" max="8706" width="9.75" customWidth="1"/>
    <col min="8713" max="8713" width="10.25" customWidth="1"/>
    <col min="8714" max="8714" width="10.625" customWidth="1"/>
    <col min="8715" max="8715" width="10.125" customWidth="1"/>
    <col min="8961" max="8961" width="10.5" customWidth="1"/>
    <col min="8962" max="8962" width="9.75" customWidth="1"/>
    <col min="8969" max="8969" width="10.25" customWidth="1"/>
    <col min="8970" max="8970" width="10.625" customWidth="1"/>
    <col min="8971" max="8971" width="10.125" customWidth="1"/>
    <col min="9217" max="9217" width="10.5" customWidth="1"/>
    <col min="9218" max="9218" width="9.75" customWidth="1"/>
    <col min="9225" max="9225" width="10.25" customWidth="1"/>
    <col min="9226" max="9226" width="10.625" customWidth="1"/>
    <col min="9227" max="9227" width="10.125" customWidth="1"/>
    <col min="9473" max="9473" width="10.5" customWidth="1"/>
    <col min="9474" max="9474" width="9.75" customWidth="1"/>
    <col min="9481" max="9481" width="10.25" customWidth="1"/>
    <col min="9482" max="9482" width="10.625" customWidth="1"/>
    <col min="9483" max="9483" width="10.125" customWidth="1"/>
    <col min="9729" max="9729" width="10.5" customWidth="1"/>
    <col min="9730" max="9730" width="9.75" customWidth="1"/>
    <col min="9737" max="9737" width="10.25" customWidth="1"/>
    <col min="9738" max="9738" width="10.625" customWidth="1"/>
    <col min="9739" max="9739" width="10.125" customWidth="1"/>
    <col min="9985" max="9985" width="10.5" customWidth="1"/>
    <col min="9986" max="9986" width="9.75" customWidth="1"/>
    <col min="9993" max="9993" width="10.25" customWidth="1"/>
    <col min="9994" max="9994" width="10.625" customWidth="1"/>
    <col min="9995" max="9995" width="10.125" customWidth="1"/>
    <col min="10241" max="10241" width="10.5" customWidth="1"/>
    <col min="10242" max="10242" width="9.75" customWidth="1"/>
    <col min="10249" max="10249" width="10.25" customWidth="1"/>
    <col min="10250" max="10250" width="10.625" customWidth="1"/>
    <col min="10251" max="10251" width="10.125" customWidth="1"/>
    <col min="10497" max="10497" width="10.5" customWidth="1"/>
    <col min="10498" max="10498" width="9.75" customWidth="1"/>
    <col min="10505" max="10505" width="10.25" customWidth="1"/>
    <col min="10506" max="10506" width="10.625" customWidth="1"/>
    <col min="10507" max="10507" width="10.125" customWidth="1"/>
    <col min="10753" max="10753" width="10.5" customWidth="1"/>
    <col min="10754" max="10754" width="9.75" customWidth="1"/>
    <col min="10761" max="10761" width="10.25" customWidth="1"/>
    <col min="10762" max="10762" width="10.625" customWidth="1"/>
    <col min="10763" max="10763" width="10.125" customWidth="1"/>
    <col min="11009" max="11009" width="10.5" customWidth="1"/>
    <col min="11010" max="11010" width="9.75" customWidth="1"/>
    <col min="11017" max="11017" width="10.25" customWidth="1"/>
    <col min="11018" max="11018" width="10.625" customWidth="1"/>
    <col min="11019" max="11019" width="10.125" customWidth="1"/>
    <col min="11265" max="11265" width="10.5" customWidth="1"/>
    <col min="11266" max="11266" width="9.75" customWidth="1"/>
    <col min="11273" max="11273" width="10.25" customWidth="1"/>
    <col min="11274" max="11274" width="10.625" customWidth="1"/>
    <col min="11275" max="11275" width="10.125" customWidth="1"/>
    <col min="11521" max="11521" width="10.5" customWidth="1"/>
    <col min="11522" max="11522" width="9.75" customWidth="1"/>
    <col min="11529" max="11529" width="10.25" customWidth="1"/>
    <col min="11530" max="11530" width="10.625" customWidth="1"/>
    <col min="11531" max="11531" width="10.125" customWidth="1"/>
    <col min="11777" max="11777" width="10.5" customWidth="1"/>
    <col min="11778" max="11778" width="9.75" customWidth="1"/>
    <col min="11785" max="11785" width="10.25" customWidth="1"/>
    <col min="11786" max="11786" width="10.625" customWidth="1"/>
    <col min="11787" max="11787" width="10.125" customWidth="1"/>
    <col min="12033" max="12033" width="10.5" customWidth="1"/>
    <col min="12034" max="12034" width="9.75" customWidth="1"/>
    <col min="12041" max="12041" width="10.25" customWidth="1"/>
    <col min="12042" max="12042" width="10.625" customWidth="1"/>
    <col min="12043" max="12043" width="10.125" customWidth="1"/>
    <col min="12289" max="12289" width="10.5" customWidth="1"/>
    <col min="12290" max="12290" width="9.75" customWidth="1"/>
    <col min="12297" max="12297" width="10.25" customWidth="1"/>
    <col min="12298" max="12298" width="10.625" customWidth="1"/>
    <col min="12299" max="12299" width="10.125" customWidth="1"/>
    <col min="12545" max="12545" width="10.5" customWidth="1"/>
    <col min="12546" max="12546" width="9.75" customWidth="1"/>
    <col min="12553" max="12553" width="10.25" customWidth="1"/>
    <col min="12554" max="12554" width="10.625" customWidth="1"/>
    <col min="12555" max="12555" width="10.125" customWidth="1"/>
    <col min="12801" max="12801" width="10.5" customWidth="1"/>
    <col min="12802" max="12802" width="9.75" customWidth="1"/>
    <col min="12809" max="12809" width="10.25" customWidth="1"/>
    <col min="12810" max="12810" width="10.625" customWidth="1"/>
    <col min="12811" max="12811" width="10.125" customWidth="1"/>
    <col min="13057" max="13057" width="10.5" customWidth="1"/>
    <col min="13058" max="13058" width="9.75" customWidth="1"/>
    <col min="13065" max="13065" width="10.25" customWidth="1"/>
    <col min="13066" max="13066" width="10.625" customWidth="1"/>
    <col min="13067" max="13067" width="10.125" customWidth="1"/>
    <col min="13313" max="13313" width="10.5" customWidth="1"/>
    <col min="13314" max="13314" width="9.75" customWidth="1"/>
    <col min="13321" max="13321" width="10.25" customWidth="1"/>
    <col min="13322" max="13322" width="10.625" customWidth="1"/>
    <col min="13323" max="13323" width="10.125" customWidth="1"/>
    <col min="13569" max="13569" width="10.5" customWidth="1"/>
    <col min="13570" max="13570" width="9.75" customWidth="1"/>
    <col min="13577" max="13577" width="10.25" customWidth="1"/>
    <col min="13578" max="13578" width="10.625" customWidth="1"/>
    <col min="13579" max="13579" width="10.125" customWidth="1"/>
    <col min="13825" max="13825" width="10.5" customWidth="1"/>
    <col min="13826" max="13826" width="9.75" customWidth="1"/>
    <col min="13833" max="13833" width="10.25" customWidth="1"/>
    <col min="13834" max="13834" width="10.625" customWidth="1"/>
    <col min="13835" max="13835" width="10.125" customWidth="1"/>
    <col min="14081" max="14081" width="10.5" customWidth="1"/>
    <col min="14082" max="14082" width="9.75" customWidth="1"/>
    <col min="14089" max="14089" width="10.25" customWidth="1"/>
    <col min="14090" max="14090" width="10.625" customWidth="1"/>
    <col min="14091" max="14091" width="10.125" customWidth="1"/>
    <col min="14337" max="14337" width="10.5" customWidth="1"/>
    <col min="14338" max="14338" width="9.75" customWidth="1"/>
    <col min="14345" max="14345" width="10.25" customWidth="1"/>
    <col min="14346" max="14346" width="10.625" customWidth="1"/>
    <col min="14347" max="14347" width="10.125" customWidth="1"/>
    <col min="14593" max="14593" width="10.5" customWidth="1"/>
    <col min="14594" max="14594" width="9.75" customWidth="1"/>
    <col min="14601" max="14601" width="10.25" customWidth="1"/>
    <col min="14602" max="14602" width="10.625" customWidth="1"/>
    <col min="14603" max="14603" width="10.125" customWidth="1"/>
    <col min="14849" max="14849" width="10.5" customWidth="1"/>
    <col min="14850" max="14850" width="9.75" customWidth="1"/>
    <col min="14857" max="14857" width="10.25" customWidth="1"/>
    <col min="14858" max="14858" width="10.625" customWidth="1"/>
    <col min="14859" max="14859" width="10.125" customWidth="1"/>
    <col min="15105" max="15105" width="10.5" customWidth="1"/>
    <col min="15106" max="15106" width="9.75" customWidth="1"/>
    <col min="15113" max="15113" width="10.25" customWidth="1"/>
    <col min="15114" max="15114" width="10.625" customWidth="1"/>
    <col min="15115" max="15115" width="10.125" customWidth="1"/>
    <col min="15361" max="15361" width="10.5" customWidth="1"/>
    <col min="15362" max="15362" width="9.75" customWidth="1"/>
    <col min="15369" max="15369" width="10.25" customWidth="1"/>
    <col min="15370" max="15370" width="10.625" customWidth="1"/>
    <col min="15371" max="15371" width="10.125" customWidth="1"/>
    <col min="15617" max="15617" width="10.5" customWidth="1"/>
    <col min="15618" max="15618" width="9.75" customWidth="1"/>
    <col min="15625" max="15625" width="10.25" customWidth="1"/>
    <col min="15626" max="15626" width="10.625" customWidth="1"/>
    <col min="15627" max="15627" width="10.125" customWidth="1"/>
    <col min="15873" max="15873" width="10.5" customWidth="1"/>
    <col min="15874" max="15874" width="9.75" customWidth="1"/>
    <col min="15881" max="15881" width="10.25" customWidth="1"/>
    <col min="15882" max="15882" width="10.625" customWidth="1"/>
    <col min="15883" max="15883" width="10.125" customWidth="1"/>
    <col min="16129" max="16129" width="10.5" customWidth="1"/>
    <col min="16130" max="16130" width="9.75" customWidth="1"/>
    <col min="16137" max="16137" width="10.25" customWidth="1"/>
    <col min="16138" max="16138" width="10.625" customWidth="1"/>
    <col min="16139" max="16139" width="10.125" customWidth="1"/>
  </cols>
  <sheetData>
    <row r="1" spans="1:18" ht="15.75" x14ac:dyDescent="0.15">
      <c r="A1" s="1" t="s">
        <v>0</v>
      </c>
      <c r="J1" s="2" t="s">
        <v>1</v>
      </c>
      <c r="K1" s="3" t="s">
        <v>2</v>
      </c>
      <c r="L1" s="4" t="s">
        <v>3</v>
      </c>
      <c r="M1" s="4" t="s">
        <v>4</v>
      </c>
      <c r="N1" s="4" t="s">
        <v>5</v>
      </c>
      <c r="O1" s="5" t="s">
        <v>6</v>
      </c>
      <c r="P1" s="4" t="s">
        <v>5</v>
      </c>
      <c r="Q1" s="4" t="s">
        <v>7</v>
      </c>
      <c r="R1" s="4" t="s">
        <v>8</v>
      </c>
    </row>
    <row r="2" spans="1:18" x14ac:dyDescent="0.15">
      <c r="B2" s="2" t="s">
        <v>1</v>
      </c>
      <c r="C2" s="3"/>
      <c r="D2" s="6" t="s">
        <v>9</v>
      </c>
      <c r="E2" s="2"/>
      <c r="F2" s="3" t="s">
        <v>2</v>
      </c>
      <c r="G2" s="7"/>
      <c r="H2" s="7"/>
      <c r="I2" s="8" t="s">
        <v>10</v>
      </c>
      <c r="J2" s="7">
        <v>16.68</v>
      </c>
      <c r="K2" s="7">
        <v>23.240000000000002</v>
      </c>
      <c r="L2">
        <f t="shared" ref="L2:L7" si="0">K2-J2</f>
        <v>6.5600000000000023</v>
      </c>
      <c r="M2" s="7">
        <f t="shared" ref="M2:M7" si="1">2^(-L2)</f>
        <v>1.0598471308184922E-2</v>
      </c>
      <c r="N2" s="9">
        <f>AVERAGE(M2:M4)</f>
        <v>1.1277683180808575E-2</v>
      </c>
      <c r="O2">
        <f>M2/N2</f>
        <v>0.9397738115414096</v>
      </c>
      <c r="P2" s="10">
        <f>AVERAGE(O2:O4)</f>
        <v>1</v>
      </c>
      <c r="Q2" s="10">
        <f>STDEVP(O2:O4)</f>
        <v>0.19383772662250412</v>
      </c>
      <c r="R2" s="10">
        <f>Q2/1.414</f>
        <v>0.13708467229314295</v>
      </c>
    </row>
    <row r="3" spans="1:18" x14ac:dyDescent="0.15">
      <c r="A3" s="8" t="s">
        <v>10</v>
      </c>
      <c r="B3">
        <v>16.66</v>
      </c>
      <c r="C3" s="10">
        <f>AVERAGE(B3:B4)</f>
        <v>16.68</v>
      </c>
      <c r="D3">
        <v>17.350000000000001</v>
      </c>
      <c r="E3" s="10">
        <f>AVERAGE(D3:D4)</f>
        <v>17.344999999999999</v>
      </c>
      <c r="F3">
        <v>23.22</v>
      </c>
      <c r="G3" s="10">
        <f>AVERAGE(F3:F4)</f>
        <v>23.240000000000002</v>
      </c>
      <c r="H3" s="7"/>
      <c r="I3" s="8" t="s">
        <v>11</v>
      </c>
      <c r="J3" s="8">
        <v>16.055</v>
      </c>
      <c r="K3" s="11">
        <v>22.189999999999998</v>
      </c>
      <c r="L3">
        <f t="shared" si="0"/>
        <v>6.134999999999998</v>
      </c>
      <c r="M3" s="7">
        <f t="shared" si="1"/>
        <v>1.4229216149874685E-2</v>
      </c>
      <c r="N3" s="9"/>
      <c r="O3">
        <f>M3/N2</f>
        <v>1.2617144782085015</v>
      </c>
      <c r="P3" s="10"/>
      <c r="Q3" s="10"/>
      <c r="R3" s="10"/>
    </row>
    <row r="4" spans="1:18" x14ac:dyDescent="0.15">
      <c r="B4">
        <v>16.7</v>
      </c>
      <c r="C4" s="10"/>
      <c r="D4">
        <v>17.34</v>
      </c>
      <c r="E4" s="10"/>
      <c r="F4">
        <v>23.26</v>
      </c>
      <c r="G4" s="10"/>
      <c r="H4" s="7"/>
      <c r="I4" s="8" t="s">
        <v>12</v>
      </c>
      <c r="J4" s="8">
        <v>16.344999999999999</v>
      </c>
      <c r="K4" s="11">
        <v>23.14</v>
      </c>
      <c r="L4">
        <f t="shared" si="0"/>
        <v>6.7950000000000017</v>
      </c>
      <c r="M4" s="7">
        <f t="shared" si="1"/>
        <v>9.0053620843661194E-3</v>
      </c>
      <c r="N4" s="9"/>
      <c r="O4">
        <f>M4/N2</f>
        <v>0.79851171025008905</v>
      </c>
      <c r="P4" s="10"/>
      <c r="Q4" s="10"/>
      <c r="R4" s="10"/>
    </row>
    <row r="5" spans="1:18" x14ac:dyDescent="0.15">
      <c r="A5" s="8" t="s">
        <v>11</v>
      </c>
      <c r="B5">
        <v>16.05</v>
      </c>
      <c r="C5" s="10">
        <f>AVERAGE(B5:B6)</f>
        <v>16.055</v>
      </c>
      <c r="D5">
        <v>16.940000000000001</v>
      </c>
      <c r="E5" s="10">
        <f>AVERAGE(D5:D6)</f>
        <v>16.91</v>
      </c>
      <c r="F5">
        <v>22.15</v>
      </c>
      <c r="G5" s="10">
        <f>AVERAGE(F5:F6)</f>
        <v>22.189999999999998</v>
      </c>
      <c r="H5" s="7"/>
      <c r="I5" s="8" t="s">
        <v>13</v>
      </c>
      <c r="J5" s="8">
        <v>16.615000000000002</v>
      </c>
      <c r="K5" s="11">
        <v>25.35</v>
      </c>
      <c r="L5">
        <f t="shared" si="0"/>
        <v>8.7349999999999994</v>
      </c>
      <c r="M5" s="7">
        <f t="shared" si="1"/>
        <v>2.3469454092321317E-3</v>
      </c>
      <c r="N5" s="9">
        <f>AVERAGE(M5:M7)</f>
        <v>4.7846692745899836E-3</v>
      </c>
      <c r="O5">
        <f>M5/N2</f>
        <v>0.20810527939160134</v>
      </c>
      <c r="P5" s="10">
        <f>AVERAGE(O5:O7)</f>
        <v>0.42425994753356228</v>
      </c>
      <c r="Q5" s="10">
        <f>STDEVP(O5:O7)</f>
        <v>0.15913049458231721</v>
      </c>
      <c r="R5" s="10">
        <f>Q5/1.414</f>
        <v>0.11253924652214796</v>
      </c>
    </row>
    <row r="6" spans="1:18" x14ac:dyDescent="0.15">
      <c r="B6">
        <v>16.059999999999999</v>
      </c>
      <c r="C6" s="10"/>
      <c r="D6">
        <v>16.88</v>
      </c>
      <c r="E6" s="10"/>
      <c r="F6">
        <v>22.23</v>
      </c>
      <c r="G6" s="10"/>
      <c r="H6" s="7"/>
      <c r="I6" s="8" t="s">
        <v>14</v>
      </c>
      <c r="J6" s="8">
        <v>16.164999999999999</v>
      </c>
      <c r="K6" s="11">
        <v>23.405000000000001</v>
      </c>
      <c r="L6">
        <f t="shared" si="0"/>
        <v>7.240000000000002</v>
      </c>
      <c r="M6" s="7">
        <f t="shared" si="1"/>
        <v>6.6151977528322381E-3</v>
      </c>
      <c r="N6" s="9"/>
      <c r="O6">
        <f>M6/N2</f>
        <v>0.58657417900242426</v>
      </c>
      <c r="P6" s="10"/>
      <c r="Q6" s="10"/>
      <c r="R6" s="10"/>
    </row>
    <row r="7" spans="1:18" x14ac:dyDescent="0.15">
      <c r="A7" s="8" t="s">
        <v>12</v>
      </c>
      <c r="B7">
        <v>16.260000000000002</v>
      </c>
      <c r="C7" s="10">
        <f>AVERAGE(B7:B8)</f>
        <v>16.344999999999999</v>
      </c>
      <c r="D7">
        <v>17.2</v>
      </c>
      <c r="E7" s="10">
        <f>AVERAGE(D7:D8)</f>
        <v>17.234999999999999</v>
      </c>
      <c r="F7">
        <v>23</v>
      </c>
      <c r="G7" s="10">
        <f>AVERAGE(F7:F8)</f>
        <v>23.14</v>
      </c>
      <c r="H7" s="7"/>
      <c r="I7" s="8" t="s">
        <v>15</v>
      </c>
      <c r="J7" s="8">
        <v>16.585000000000001</v>
      </c>
      <c r="K7" s="11">
        <v>24.12</v>
      </c>
      <c r="L7">
        <f t="shared" si="0"/>
        <v>7.5350000000000001</v>
      </c>
      <c r="M7" s="7">
        <f t="shared" si="1"/>
        <v>5.3918646617055815E-3</v>
      </c>
      <c r="N7" s="9"/>
      <c r="O7">
        <f>M7/N2</f>
        <v>0.47810038420666129</v>
      </c>
      <c r="P7" s="10"/>
      <c r="Q7" s="10"/>
      <c r="R7" s="10"/>
    </row>
    <row r="8" spans="1:18" x14ac:dyDescent="0.15">
      <c r="A8" s="8"/>
      <c r="B8">
        <v>16.43</v>
      </c>
      <c r="C8" s="10"/>
      <c r="D8">
        <v>17.27</v>
      </c>
      <c r="E8" s="10"/>
      <c r="F8">
        <v>23.28</v>
      </c>
      <c r="G8" s="10"/>
      <c r="M8" s="12"/>
      <c r="N8" s="11"/>
    </row>
    <row r="9" spans="1:18" ht="15.75" x14ac:dyDescent="0.15">
      <c r="A9" s="8" t="s">
        <v>13</v>
      </c>
      <c r="B9">
        <v>16.64</v>
      </c>
      <c r="C9" s="10">
        <f>AVERAGE(B9:B10)</f>
        <v>16.615000000000002</v>
      </c>
      <c r="D9">
        <v>17.28</v>
      </c>
      <c r="E9" s="10">
        <f>AVERAGE(D9:D10)</f>
        <v>17.305</v>
      </c>
      <c r="F9">
        <v>25.79</v>
      </c>
      <c r="G9" s="10">
        <f>AVERAGE(F9:F10)</f>
        <v>25.35</v>
      </c>
      <c r="J9" s="6" t="s">
        <v>9</v>
      </c>
      <c r="K9" s="3" t="s">
        <v>2</v>
      </c>
      <c r="L9" s="4" t="s">
        <v>3</v>
      </c>
      <c r="M9" s="4" t="s">
        <v>4</v>
      </c>
      <c r="N9" s="4" t="s">
        <v>5</v>
      </c>
      <c r="O9" s="5" t="s">
        <v>6</v>
      </c>
      <c r="P9" s="4" t="s">
        <v>5</v>
      </c>
      <c r="Q9" s="4" t="s">
        <v>7</v>
      </c>
      <c r="R9" s="4" t="s">
        <v>8</v>
      </c>
    </row>
    <row r="10" spans="1:18" x14ac:dyDescent="0.15">
      <c r="B10">
        <v>16.59</v>
      </c>
      <c r="C10" s="10"/>
      <c r="D10">
        <v>17.329999999999998</v>
      </c>
      <c r="E10" s="10"/>
      <c r="F10">
        <v>24.91</v>
      </c>
      <c r="G10" s="10"/>
      <c r="H10" s="7"/>
      <c r="I10" s="8" t="s">
        <v>10</v>
      </c>
      <c r="J10" s="7">
        <v>17.344999999999999</v>
      </c>
      <c r="K10" s="7">
        <v>23.240000000000002</v>
      </c>
      <c r="L10">
        <f t="shared" ref="L10:L15" si="2">K10-J10</f>
        <v>5.8950000000000031</v>
      </c>
      <c r="M10" s="7">
        <f t="shared" ref="M10:M15" si="3">2^(-L10)</f>
        <v>1.6804599850896506E-2</v>
      </c>
      <c r="N10" s="9">
        <f>AVERAGE(M10:M12)</f>
        <v>1.9743447047085295E-2</v>
      </c>
      <c r="O10">
        <f>M10/N10</f>
        <v>0.85114822203133733</v>
      </c>
      <c r="P10" s="10">
        <f>AVERAGE(O10:O12)</f>
        <v>1</v>
      </c>
      <c r="Q10" s="10">
        <f>STDEVP(O10:O12)</f>
        <v>0.21467892156085558</v>
      </c>
      <c r="R10" s="10">
        <f>Q10/1.414</f>
        <v>0.15182384834572532</v>
      </c>
    </row>
    <row r="11" spans="1:18" x14ac:dyDescent="0.15">
      <c r="A11" s="8" t="s">
        <v>14</v>
      </c>
      <c r="B11">
        <v>16.11</v>
      </c>
      <c r="C11" s="10">
        <f>AVERAGE(B11:B12)</f>
        <v>16.164999999999999</v>
      </c>
      <c r="D11">
        <v>16.93</v>
      </c>
      <c r="E11" s="10">
        <f>AVERAGE(D11:D12)</f>
        <v>16.914999999999999</v>
      </c>
      <c r="F11">
        <v>23.58</v>
      </c>
      <c r="G11" s="10">
        <f>AVERAGE(F11:F12)</f>
        <v>23.405000000000001</v>
      </c>
      <c r="H11" s="7"/>
      <c r="I11" s="8" t="s">
        <v>11</v>
      </c>
      <c r="J11" s="12">
        <v>16.91</v>
      </c>
      <c r="K11" s="11">
        <v>22.189999999999998</v>
      </c>
      <c r="L11">
        <f t="shared" si="2"/>
        <v>5.2799999999999976</v>
      </c>
      <c r="M11" s="7">
        <f t="shared" si="3"/>
        <v>2.5737219289611708E-2</v>
      </c>
      <c r="N11" s="9"/>
      <c r="O11">
        <f>M11/N10</f>
        <v>1.3035828661647646</v>
      </c>
      <c r="P11" s="10"/>
      <c r="Q11" s="10"/>
      <c r="R11" s="10"/>
    </row>
    <row r="12" spans="1:18" x14ac:dyDescent="0.15">
      <c r="B12">
        <v>16.22</v>
      </c>
      <c r="C12" s="10"/>
      <c r="D12">
        <v>16.899999999999999</v>
      </c>
      <c r="E12" s="10"/>
      <c r="F12">
        <v>23.23</v>
      </c>
      <c r="G12" s="10"/>
      <c r="H12" s="7"/>
      <c r="I12" s="8" t="s">
        <v>12</v>
      </c>
      <c r="J12" s="12">
        <v>17.234999999999999</v>
      </c>
      <c r="K12" s="11">
        <v>23.14</v>
      </c>
      <c r="L12">
        <f t="shared" si="2"/>
        <v>5.9050000000000011</v>
      </c>
      <c r="M12" s="7">
        <f t="shared" si="3"/>
        <v>1.6688522000747677E-2</v>
      </c>
      <c r="N12" s="9"/>
      <c r="O12">
        <f>M12/N10</f>
        <v>0.84526891180389829</v>
      </c>
      <c r="P12" s="10"/>
      <c r="Q12" s="10"/>
      <c r="R12" s="10"/>
    </row>
    <row r="13" spans="1:18" x14ac:dyDescent="0.15">
      <c r="A13" s="8" t="s">
        <v>15</v>
      </c>
      <c r="B13">
        <v>16.59</v>
      </c>
      <c r="C13" s="10">
        <f>AVERAGE(B13:B14)</f>
        <v>16.585000000000001</v>
      </c>
      <c r="D13">
        <v>17.010000000000002</v>
      </c>
      <c r="E13" s="10">
        <f>AVERAGE(D13:D14)</f>
        <v>17.04</v>
      </c>
      <c r="F13">
        <v>24.28</v>
      </c>
      <c r="G13" s="10">
        <f>AVERAGE(F13:F14)</f>
        <v>24.12</v>
      </c>
      <c r="H13" s="7"/>
      <c r="I13" s="8" t="s">
        <v>16</v>
      </c>
      <c r="J13" s="12">
        <v>17.305</v>
      </c>
      <c r="K13" s="11">
        <v>25.35</v>
      </c>
      <c r="L13">
        <f t="shared" si="2"/>
        <v>8.0450000000000017</v>
      </c>
      <c r="M13" s="7">
        <f t="shared" si="3"/>
        <v>3.7862883474025955E-3</v>
      </c>
      <c r="N13" s="9">
        <f>AVERAGE(M13:M15)</f>
        <v>7.4342519551828063E-3</v>
      </c>
      <c r="O13">
        <f>M13/N10</f>
        <v>0.19177443221403231</v>
      </c>
      <c r="P13" s="10">
        <f>AVERAGE(O13:O15)</f>
        <v>0.3765427555509015</v>
      </c>
      <c r="Q13" s="10">
        <f>STDEVP(O13:O15)</f>
        <v>0.15176337347621355</v>
      </c>
      <c r="R13" s="10">
        <f>Q13/1.414</f>
        <v>0.10732911844145231</v>
      </c>
    </row>
    <row r="14" spans="1:18" x14ac:dyDescent="0.15">
      <c r="B14">
        <v>16.579999999999998</v>
      </c>
      <c r="C14" s="10"/>
      <c r="D14">
        <v>17.07</v>
      </c>
      <c r="E14" s="10"/>
      <c r="F14">
        <v>23.96</v>
      </c>
      <c r="G14" s="10"/>
      <c r="H14" s="7"/>
      <c r="I14" s="8" t="s">
        <v>14</v>
      </c>
      <c r="J14" s="12">
        <v>16.914999999999999</v>
      </c>
      <c r="K14" s="11">
        <v>23.405000000000001</v>
      </c>
      <c r="L14">
        <f t="shared" si="2"/>
        <v>6.490000000000002</v>
      </c>
      <c r="M14" s="7">
        <f t="shared" si="3"/>
        <v>1.112539215310211E-2</v>
      </c>
      <c r="N14" s="9"/>
      <c r="O14">
        <f>M14/N10</f>
        <v>0.56349796094722682</v>
      </c>
      <c r="P14" s="10"/>
      <c r="Q14" s="10"/>
      <c r="R14" s="10"/>
    </row>
    <row r="15" spans="1:18" x14ac:dyDescent="0.15">
      <c r="B15" s="12"/>
      <c r="C15" s="11"/>
      <c r="D15" s="12"/>
      <c r="E15" s="11"/>
      <c r="F15" s="7"/>
      <c r="G15" s="7"/>
      <c r="H15" s="7"/>
      <c r="I15" s="8" t="s">
        <v>15</v>
      </c>
      <c r="J15" s="12">
        <v>17.04</v>
      </c>
      <c r="K15" s="11">
        <v>24.12</v>
      </c>
      <c r="L15">
        <f t="shared" si="2"/>
        <v>7.0800000000000018</v>
      </c>
      <c r="M15" s="7">
        <f t="shared" si="3"/>
        <v>7.391075365043711E-3</v>
      </c>
      <c r="N15" s="9"/>
      <c r="O15">
        <f>M15/N10</f>
        <v>0.37435587349144528</v>
      </c>
      <c r="P15" s="10"/>
      <c r="Q15" s="10"/>
      <c r="R15" s="10"/>
    </row>
    <row r="16" spans="1:18" x14ac:dyDescent="0.15">
      <c r="B16" s="12"/>
      <c r="C16" s="11"/>
      <c r="D16" s="12"/>
      <c r="E16" s="11"/>
    </row>
    <row r="17" spans="1:18" ht="15" x14ac:dyDescent="0.15">
      <c r="A17" s="1" t="s">
        <v>17</v>
      </c>
      <c r="B17" s="12"/>
      <c r="C17" s="11"/>
      <c r="D17" s="12"/>
      <c r="E17" s="11"/>
    </row>
    <row r="18" spans="1:18" ht="15.75" x14ac:dyDescent="0.15">
      <c r="B18" s="2" t="s">
        <v>18</v>
      </c>
      <c r="C18" s="3"/>
      <c r="D18" s="6" t="s">
        <v>19</v>
      </c>
      <c r="E18" s="2"/>
      <c r="F18" s="3" t="s">
        <v>2</v>
      </c>
      <c r="G18" s="7"/>
      <c r="J18" s="2" t="s">
        <v>18</v>
      </c>
      <c r="K18" s="3" t="s">
        <v>2</v>
      </c>
      <c r="L18" s="4" t="s">
        <v>3</v>
      </c>
      <c r="M18" s="4" t="s">
        <v>4</v>
      </c>
      <c r="N18" s="4" t="s">
        <v>5</v>
      </c>
      <c r="O18" s="5" t="s">
        <v>20</v>
      </c>
      <c r="P18" s="4" t="s">
        <v>5</v>
      </c>
      <c r="Q18" s="4" t="s">
        <v>7</v>
      </c>
      <c r="R18" s="4" t="s">
        <v>8</v>
      </c>
    </row>
    <row r="19" spans="1:18" x14ac:dyDescent="0.15">
      <c r="A19" s="8" t="s">
        <v>21</v>
      </c>
      <c r="B19">
        <v>16.05</v>
      </c>
      <c r="C19" s="10">
        <f>AVERAGE(B19:B20)</f>
        <v>16.12</v>
      </c>
      <c r="D19">
        <v>17.25</v>
      </c>
      <c r="E19" s="10">
        <f>AVERAGE(D19:D20)</f>
        <v>17.244999999999997</v>
      </c>
      <c r="F19">
        <v>37.090000000000003</v>
      </c>
      <c r="G19" s="10">
        <f>AVERAGE(F19:F20)</f>
        <v>36.44</v>
      </c>
      <c r="I19" s="8" t="s">
        <v>10</v>
      </c>
      <c r="J19">
        <v>16.12</v>
      </c>
      <c r="K19">
        <v>36.44</v>
      </c>
      <c r="L19">
        <f t="shared" ref="L19:L24" si="4">K19-J19</f>
        <v>20.319999999999997</v>
      </c>
      <c r="M19" s="7">
        <f t="shared" ref="M19:M24" si="5">2^(-L19)</f>
        <v>7.6395976790392282E-7</v>
      </c>
      <c r="N19" s="9">
        <f>AVERAGE(M19:M21)</f>
        <v>7.0123595060161301E-7</v>
      </c>
      <c r="O19">
        <f>M19/N19</f>
        <v>1.0894475208358856</v>
      </c>
      <c r="P19" s="10">
        <f>AVERAGE(O19:O21)</f>
        <v>0.99999999999999989</v>
      </c>
      <c r="Q19" s="10">
        <f>STDEVP(O19:O21)</f>
        <v>0.28496366810113655</v>
      </c>
      <c r="R19" s="10">
        <f>Q19/1.414</f>
        <v>0.20153017546049262</v>
      </c>
    </row>
    <row r="20" spans="1:18" x14ac:dyDescent="0.15">
      <c r="B20">
        <v>16.190000000000001</v>
      </c>
      <c r="C20" s="10"/>
      <c r="D20">
        <v>17.239999999999998</v>
      </c>
      <c r="E20" s="10"/>
      <c r="F20">
        <v>35.79</v>
      </c>
      <c r="G20" s="10"/>
      <c r="I20" s="8" t="s">
        <v>11</v>
      </c>
      <c r="J20">
        <v>16.344999999999999</v>
      </c>
      <c r="K20">
        <v>37.489999999999995</v>
      </c>
      <c r="L20">
        <f t="shared" si="4"/>
        <v>21.144999999999996</v>
      </c>
      <c r="M20" s="7">
        <f t="shared" si="5"/>
        <v>4.3124169233374145E-7</v>
      </c>
      <c r="N20" s="9"/>
      <c r="O20">
        <f>M20/N19</f>
        <v>0.61497373596400073</v>
      </c>
      <c r="P20" s="10"/>
      <c r="Q20" s="10"/>
      <c r="R20" s="10"/>
    </row>
    <row r="21" spans="1:18" x14ac:dyDescent="0.15">
      <c r="A21" s="8" t="s">
        <v>11</v>
      </c>
      <c r="B21">
        <v>16.32</v>
      </c>
      <c r="C21" s="10">
        <f>AVERAGE(B21:B22)</f>
        <v>16.344999999999999</v>
      </c>
      <c r="D21">
        <v>17.350000000000001</v>
      </c>
      <c r="E21" s="10">
        <f>AVERAGE(D21:D22)</f>
        <v>17.344999999999999</v>
      </c>
      <c r="F21">
        <v>37.11</v>
      </c>
      <c r="G21" s="10">
        <f>AVERAGE(F21:F22)</f>
        <v>37.489999999999995</v>
      </c>
      <c r="I21" s="8" t="s">
        <v>12</v>
      </c>
      <c r="J21">
        <v>16.795000000000002</v>
      </c>
      <c r="K21">
        <v>36.864999999999995</v>
      </c>
      <c r="L21">
        <f t="shared" si="4"/>
        <v>20.069999999999993</v>
      </c>
      <c r="M21" s="7">
        <f t="shared" si="5"/>
        <v>9.0850639156717449E-7</v>
      </c>
      <c r="N21" s="9"/>
      <c r="O21">
        <f>M21/N19</f>
        <v>1.2955787432001133</v>
      </c>
      <c r="P21" s="10"/>
      <c r="Q21" s="10"/>
      <c r="R21" s="10"/>
    </row>
    <row r="22" spans="1:18" x14ac:dyDescent="0.15">
      <c r="B22">
        <v>16.37</v>
      </c>
      <c r="C22" s="10"/>
      <c r="D22">
        <v>17.34</v>
      </c>
      <c r="E22" s="10"/>
      <c r="F22">
        <v>37.869999999999997</v>
      </c>
      <c r="G22" s="10"/>
      <c r="I22" t="s">
        <v>22</v>
      </c>
      <c r="J22">
        <v>16.61</v>
      </c>
      <c r="K22">
        <v>39.18</v>
      </c>
      <c r="L22">
        <f t="shared" si="4"/>
        <v>22.57</v>
      </c>
      <c r="M22" s="7">
        <f t="shared" si="5"/>
        <v>1.6060275755711672E-7</v>
      </c>
      <c r="N22" s="9">
        <f>AVERAGE(M22:M24)</f>
        <v>1.1950994574414804E-7</v>
      </c>
      <c r="O22">
        <f>M22/N19</f>
        <v>0.22902812871948511</v>
      </c>
      <c r="P22" s="10">
        <f>AVERAGE(O22:O24)</f>
        <v>0.17042757953527135</v>
      </c>
      <c r="Q22" s="10">
        <f>STDEVP(O22:O24)</f>
        <v>7.6895538735577348E-2</v>
      </c>
      <c r="R22" s="10">
        <f>Q22/1.414</f>
        <v>5.4381569119927406E-2</v>
      </c>
    </row>
    <row r="23" spans="1:18" x14ac:dyDescent="0.15">
      <c r="A23" s="8" t="s">
        <v>12</v>
      </c>
      <c r="B23">
        <v>16.760000000000002</v>
      </c>
      <c r="C23" s="10">
        <f>AVERAGE(B23:B24)</f>
        <v>16.795000000000002</v>
      </c>
      <c r="D23">
        <v>17.25</v>
      </c>
      <c r="E23" s="10">
        <f>AVERAGE(D23:D24)</f>
        <v>17.25</v>
      </c>
      <c r="F23">
        <v>36.47</v>
      </c>
      <c r="G23" s="10">
        <f>AVERAGE(F23:F24)</f>
        <v>36.864999999999995</v>
      </c>
      <c r="I23" t="s">
        <v>23</v>
      </c>
      <c r="J23">
        <v>16.664999999999999</v>
      </c>
      <c r="K23">
        <v>39.29</v>
      </c>
      <c r="L23">
        <f t="shared" si="4"/>
        <v>22.625</v>
      </c>
      <c r="M23" s="7">
        <f t="shared" si="5"/>
        <v>1.5459532197129849E-7</v>
      </c>
      <c r="N23" s="9"/>
      <c r="O23">
        <f>M23/N19</f>
        <v>0.22046120401936917</v>
      </c>
      <c r="P23" s="10"/>
      <c r="Q23" s="10"/>
      <c r="R23" s="10"/>
    </row>
    <row r="24" spans="1:18" x14ac:dyDescent="0.15">
      <c r="A24" s="8"/>
      <c r="B24">
        <v>16.829999999999998</v>
      </c>
      <c r="C24" s="10"/>
      <c r="D24">
        <v>17.25</v>
      </c>
      <c r="E24" s="10"/>
      <c r="F24">
        <v>37.26</v>
      </c>
      <c r="G24" s="10"/>
      <c r="I24" t="s">
        <v>24</v>
      </c>
      <c r="J24">
        <v>17.240000000000002</v>
      </c>
      <c r="K24">
        <v>41.7</v>
      </c>
      <c r="L24">
        <f t="shared" si="4"/>
        <v>24.46</v>
      </c>
      <c r="M24" s="7">
        <f t="shared" si="5"/>
        <v>4.333175770402887E-8</v>
      </c>
      <c r="N24" s="9"/>
      <c r="O24">
        <f>M24/N19</f>
        <v>6.1793405866959833E-2</v>
      </c>
      <c r="P24" s="10"/>
      <c r="Q24" s="10"/>
      <c r="R24" s="10"/>
    </row>
    <row r="25" spans="1:18" x14ac:dyDescent="0.15">
      <c r="A25" t="s">
        <v>22</v>
      </c>
      <c r="B25">
        <v>16.63</v>
      </c>
      <c r="C25" s="10">
        <f>AVERAGE(B25:B26)</f>
        <v>16.61</v>
      </c>
      <c r="D25">
        <v>17.61</v>
      </c>
      <c r="E25" s="10">
        <f>AVERAGE(D25:D26)</f>
        <v>17.64</v>
      </c>
      <c r="F25">
        <v>40.65</v>
      </c>
      <c r="G25" s="10">
        <f>AVERAGE(F25:F26)</f>
        <v>39.18</v>
      </c>
    </row>
    <row r="26" spans="1:18" ht="15.75" x14ac:dyDescent="0.15">
      <c r="B26">
        <v>16.59</v>
      </c>
      <c r="C26" s="10"/>
      <c r="D26">
        <v>17.670000000000002</v>
      </c>
      <c r="E26" s="10"/>
      <c r="F26">
        <v>37.71</v>
      </c>
      <c r="G26" s="10"/>
      <c r="J26" s="6" t="s">
        <v>19</v>
      </c>
      <c r="K26" s="3" t="s">
        <v>2</v>
      </c>
      <c r="L26" s="4" t="s">
        <v>3</v>
      </c>
      <c r="M26" s="4" t="s">
        <v>4</v>
      </c>
      <c r="N26" s="4" t="s">
        <v>5</v>
      </c>
      <c r="O26" s="5" t="s">
        <v>20</v>
      </c>
      <c r="P26" s="4" t="s">
        <v>5</v>
      </c>
      <c r="Q26" s="4" t="s">
        <v>7</v>
      </c>
      <c r="R26" s="4" t="s">
        <v>8</v>
      </c>
    </row>
    <row r="27" spans="1:18" x14ac:dyDescent="0.15">
      <c r="A27" t="s">
        <v>23</v>
      </c>
      <c r="B27">
        <v>16.7</v>
      </c>
      <c r="C27" s="10">
        <f>AVERAGE(B27:B28)</f>
        <v>16.664999999999999</v>
      </c>
      <c r="D27">
        <v>17.71</v>
      </c>
      <c r="E27" s="10">
        <f>AVERAGE(D27:D28)</f>
        <v>17.704999999999998</v>
      </c>
      <c r="F27">
        <v>40.51</v>
      </c>
      <c r="G27" s="10">
        <f>AVERAGE(F27:F28)</f>
        <v>39.29</v>
      </c>
      <c r="I27" s="8" t="s">
        <v>21</v>
      </c>
      <c r="J27">
        <v>17.244999999999997</v>
      </c>
      <c r="K27">
        <v>36.44</v>
      </c>
      <c r="L27">
        <f t="shared" ref="L27:L32" si="6">K27-J27</f>
        <v>19.195</v>
      </c>
      <c r="M27" s="7">
        <f t="shared" ref="M27:M32" si="7">2^(-L27)</f>
        <v>1.6662080686887643E-6</v>
      </c>
      <c r="N27" s="9">
        <f>AVERAGE(M27:M29)</f>
        <v>1.2580187977102288E-6</v>
      </c>
      <c r="O27">
        <f>M27/N27</f>
        <v>1.3244699297987417</v>
      </c>
      <c r="P27" s="10">
        <f>AVERAGE(O27:O29)</f>
        <v>0.99999999999999989</v>
      </c>
      <c r="Q27" s="10">
        <f>STDEVP(O27:O29)</f>
        <v>0.2609191568594556</v>
      </c>
      <c r="R27" s="10">
        <f>Q27/1.414</f>
        <v>0.18452557062196295</v>
      </c>
    </row>
    <row r="28" spans="1:18" x14ac:dyDescent="0.15">
      <c r="B28">
        <v>16.63</v>
      </c>
      <c r="C28" s="10"/>
      <c r="D28">
        <v>17.7</v>
      </c>
      <c r="E28" s="10"/>
      <c r="F28">
        <v>38.07</v>
      </c>
      <c r="G28" s="10"/>
      <c r="I28" s="8" t="s">
        <v>11</v>
      </c>
      <c r="J28">
        <v>17.344999999999999</v>
      </c>
      <c r="K28">
        <v>37.489999999999995</v>
      </c>
      <c r="L28">
        <f t="shared" si="6"/>
        <v>20.144999999999996</v>
      </c>
      <c r="M28" s="7">
        <f t="shared" si="7"/>
        <v>8.624833846674829E-7</v>
      </c>
      <c r="N28" s="9"/>
      <c r="O28">
        <f>M28/N27</f>
        <v>0.68558863050164587</v>
      </c>
      <c r="P28" s="10"/>
      <c r="Q28" s="10"/>
      <c r="R28" s="10"/>
    </row>
    <row r="29" spans="1:18" x14ac:dyDescent="0.15">
      <c r="A29" t="s">
        <v>24</v>
      </c>
      <c r="B29">
        <v>17.25</v>
      </c>
      <c r="C29" s="10">
        <f>AVERAGE(B29:B30)</f>
        <v>17.240000000000002</v>
      </c>
      <c r="D29">
        <v>18.170000000000002</v>
      </c>
      <c r="E29" s="10">
        <f>AVERAGE(D29:D30)</f>
        <v>18.195</v>
      </c>
      <c r="F29">
        <v>41.17</v>
      </c>
      <c r="G29" s="10">
        <f>AVERAGE(F29:F30)</f>
        <v>41.7</v>
      </c>
      <c r="I29" s="8" t="s">
        <v>12</v>
      </c>
      <c r="J29">
        <v>17.25</v>
      </c>
      <c r="K29">
        <v>36.864999999999995</v>
      </c>
      <c r="L29">
        <f t="shared" si="6"/>
        <v>19.614999999999995</v>
      </c>
      <c r="M29" s="7">
        <f t="shared" si="7"/>
        <v>1.2453649397744392E-6</v>
      </c>
      <c r="N29" s="9"/>
      <c r="O29">
        <f>M29/N27</f>
        <v>0.98994143969961224</v>
      </c>
      <c r="P29" s="10"/>
      <c r="Q29" s="10"/>
      <c r="R29" s="10"/>
    </row>
    <row r="30" spans="1:18" x14ac:dyDescent="0.15">
      <c r="B30">
        <v>17.23</v>
      </c>
      <c r="C30" s="10"/>
      <c r="D30">
        <v>18.22</v>
      </c>
      <c r="E30" s="10"/>
      <c r="F30">
        <v>42.23</v>
      </c>
      <c r="G30" s="10"/>
      <c r="I30" t="s">
        <v>22</v>
      </c>
      <c r="J30">
        <v>17.64</v>
      </c>
      <c r="K30">
        <v>39.18</v>
      </c>
      <c r="L30">
        <f t="shared" si="6"/>
        <v>21.54</v>
      </c>
      <c r="M30" s="7">
        <f t="shared" si="7"/>
        <v>3.279547257756581E-7</v>
      </c>
      <c r="N30" s="9">
        <f>AVERAGE(M30:M32)</f>
        <v>2.4327998829018666E-7</v>
      </c>
      <c r="O30">
        <f>M30/N27</f>
        <v>0.26069143511415077</v>
      </c>
      <c r="P30" s="10">
        <f>AVERAGE(O30:O32)</f>
        <v>0.19338342855686289</v>
      </c>
      <c r="Q30" s="10">
        <f>STDEVP(O30:O32)</f>
        <v>8.958652267998965E-2</v>
      </c>
      <c r="R30" s="10">
        <f>Q30/1.414</f>
        <v>6.3356805289950247E-2</v>
      </c>
    </row>
    <row r="31" spans="1:18" x14ac:dyDescent="0.15">
      <c r="B31" s="12"/>
      <c r="C31" s="2"/>
      <c r="D31" s="12"/>
      <c r="E31" s="2"/>
      <c r="I31" t="s">
        <v>23</v>
      </c>
      <c r="J31">
        <v>17.704999999999998</v>
      </c>
      <c r="K31">
        <v>39.29</v>
      </c>
      <c r="L31">
        <f t="shared" si="6"/>
        <v>21.585000000000001</v>
      </c>
      <c r="M31" s="7">
        <f t="shared" si="7"/>
        <v>3.1788317611007656E-7</v>
      </c>
      <c r="N31" s="9"/>
      <c r="O31">
        <f>M31/N27</f>
        <v>0.25268555341833415</v>
      </c>
      <c r="P31" s="10"/>
      <c r="Q31" s="10"/>
      <c r="R31" s="10"/>
    </row>
    <row r="32" spans="1:18" x14ac:dyDescent="0.15">
      <c r="B32" s="12"/>
      <c r="C32" s="2"/>
      <c r="D32" s="12"/>
      <c r="E32" s="2"/>
      <c r="I32" t="s">
        <v>24</v>
      </c>
      <c r="J32">
        <v>18.195</v>
      </c>
      <c r="K32">
        <v>41.7</v>
      </c>
      <c r="L32">
        <f t="shared" si="6"/>
        <v>23.505000000000003</v>
      </c>
      <c r="M32" s="7">
        <f t="shared" si="7"/>
        <v>8.4002062984825197E-8</v>
      </c>
      <c r="N32" s="9"/>
      <c r="O32">
        <f>M32/N27</f>
        <v>6.6773297138103788E-2</v>
      </c>
      <c r="P32" s="10"/>
      <c r="Q32" s="10"/>
      <c r="R32" s="10"/>
    </row>
    <row r="33" spans="1:21" x14ac:dyDescent="0.15">
      <c r="B33" s="12"/>
      <c r="C33" s="2"/>
      <c r="D33" s="12"/>
      <c r="E33" s="2"/>
    </row>
    <row r="34" spans="1:21" x14ac:dyDescent="0.15">
      <c r="B34" s="13"/>
      <c r="C34" s="11"/>
      <c r="D34" s="12"/>
      <c r="E34" s="11"/>
    </row>
    <row r="35" spans="1:21" x14ac:dyDescent="0.15">
      <c r="B35" s="13"/>
      <c r="C35" s="11"/>
      <c r="D35" s="12"/>
      <c r="E35" s="11"/>
    </row>
    <row r="36" spans="1:21" ht="15" x14ac:dyDescent="0.15">
      <c r="A36" s="1" t="s">
        <v>25</v>
      </c>
    </row>
    <row r="37" spans="1:21" x14ac:dyDescent="0.15">
      <c r="A37" s="14"/>
      <c r="B37" s="15" t="s">
        <v>26</v>
      </c>
      <c r="C37" s="15"/>
      <c r="D37" s="15"/>
      <c r="E37" s="15"/>
      <c r="F37" s="15" t="s">
        <v>27</v>
      </c>
      <c r="G37" s="15"/>
      <c r="H37" s="15"/>
      <c r="I37" s="15"/>
      <c r="J37" s="15" t="s">
        <v>28</v>
      </c>
      <c r="K37" s="15"/>
      <c r="L37" s="15"/>
      <c r="M37" s="15"/>
      <c r="N37" s="15" t="s">
        <v>29</v>
      </c>
      <c r="O37" s="15"/>
      <c r="P37" s="15"/>
      <c r="Q37" s="15"/>
      <c r="R37" s="15" t="s">
        <v>30</v>
      </c>
      <c r="S37" s="15"/>
      <c r="T37" s="15"/>
      <c r="U37" s="15"/>
    </row>
    <row r="38" spans="1:21" x14ac:dyDescent="0.15">
      <c r="A38" s="14"/>
      <c r="B38" s="16" t="s">
        <v>31</v>
      </c>
      <c r="C38" s="17" t="s">
        <v>5</v>
      </c>
      <c r="D38" s="14" t="s">
        <v>7</v>
      </c>
      <c r="E38" s="17" t="s">
        <v>8</v>
      </c>
      <c r="F38" s="16" t="s">
        <v>31</v>
      </c>
      <c r="G38" s="17" t="s">
        <v>5</v>
      </c>
      <c r="H38" s="14" t="s">
        <v>7</v>
      </c>
      <c r="I38" s="17" t="s">
        <v>8</v>
      </c>
      <c r="J38" s="16" t="s">
        <v>31</v>
      </c>
      <c r="K38" s="17" t="s">
        <v>5</v>
      </c>
      <c r="L38" s="14" t="s">
        <v>7</v>
      </c>
      <c r="M38" s="17" t="s">
        <v>8</v>
      </c>
      <c r="N38" s="16" t="s">
        <v>31</v>
      </c>
      <c r="O38" s="17" t="s">
        <v>5</v>
      </c>
      <c r="P38" s="14" t="s">
        <v>7</v>
      </c>
      <c r="Q38" s="17" t="s">
        <v>8</v>
      </c>
      <c r="R38" s="16" t="s">
        <v>31</v>
      </c>
      <c r="S38" s="17" t="s">
        <v>5</v>
      </c>
      <c r="T38" s="14" t="s">
        <v>7</v>
      </c>
      <c r="U38" s="17" t="s">
        <v>8</v>
      </c>
    </row>
    <row r="39" spans="1:21" x14ac:dyDescent="0.15">
      <c r="A39" s="14" t="s">
        <v>32</v>
      </c>
      <c r="B39" s="18">
        <v>8.9999999999999998E-4</v>
      </c>
      <c r="C39" s="19">
        <f>AVERAGE(B39:B44)</f>
        <v>9.0000000000000008E-4</v>
      </c>
      <c r="D39" s="20">
        <f>STDEVP(B39:B44)</f>
        <v>1.1547005383792516E-4</v>
      </c>
      <c r="E39" s="19">
        <f>D39/2.236</f>
        <v>5.1641347870270637E-5</v>
      </c>
      <c r="F39" s="14">
        <v>1.8E-3</v>
      </c>
      <c r="G39" s="19">
        <f>AVERAGE(F39:F44)</f>
        <v>1.7666666666666666E-3</v>
      </c>
      <c r="H39" s="20">
        <f>STDEVP(F39:F44)</f>
        <v>2.7487370837451076E-4</v>
      </c>
      <c r="I39" s="19">
        <f>H39/2.236</f>
        <v>1.2293099658967387E-4</v>
      </c>
      <c r="J39" s="14">
        <v>3.7000000000000002E-3</v>
      </c>
      <c r="K39" s="19">
        <f>AVERAGE(J39:J44)</f>
        <v>4.2166666666666663E-3</v>
      </c>
      <c r="L39" s="20">
        <f>STDEVP(J39:J44)</f>
        <v>3.578485092263981E-4</v>
      </c>
      <c r="M39" s="19">
        <f>L39/2.236</f>
        <v>1.6003958373273617E-4</v>
      </c>
      <c r="N39" s="14">
        <v>5.4000000000000003E-3</v>
      </c>
      <c r="O39" s="19">
        <f>AVERAGE(N39:N44)</f>
        <v>8.4999999999999989E-3</v>
      </c>
      <c r="P39" s="20">
        <f>STDEVP(N39:N44)</f>
        <v>1.7897858344878394E-3</v>
      </c>
      <c r="Q39" s="19">
        <f>P39/2.236</f>
        <v>8.0044089198919467E-4</v>
      </c>
      <c r="R39" s="14">
        <v>2.6700000000000002E-2</v>
      </c>
      <c r="S39" s="19">
        <f>AVERAGE(R39:R44)</f>
        <v>2.9716666666666666E-2</v>
      </c>
      <c r="T39" s="20">
        <f>STDEVP(R39:R44)</f>
        <v>2.7990573810163693E-3</v>
      </c>
      <c r="U39" s="19">
        <f>T39/2.236</f>
        <v>1.251814571116444E-3</v>
      </c>
    </row>
    <row r="40" spans="1:21" x14ac:dyDescent="0.15">
      <c r="A40" s="14" t="s">
        <v>33</v>
      </c>
      <c r="B40" s="18">
        <v>8.0000000000000004E-4</v>
      </c>
      <c r="C40" s="19"/>
      <c r="D40" s="20"/>
      <c r="E40" s="19"/>
      <c r="F40" s="14">
        <v>1.5E-3</v>
      </c>
      <c r="G40" s="19"/>
      <c r="H40" s="20"/>
      <c r="I40" s="19"/>
      <c r="J40" s="14">
        <v>4.4999999999999997E-3</v>
      </c>
      <c r="K40" s="19"/>
      <c r="L40" s="20"/>
      <c r="M40" s="19"/>
      <c r="N40" s="14">
        <v>7.1000000000000004E-3</v>
      </c>
      <c r="O40" s="19"/>
      <c r="P40" s="20"/>
      <c r="Q40" s="19"/>
      <c r="R40" s="14">
        <v>2.81E-2</v>
      </c>
      <c r="S40" s="19"/>
      <c r="T40" s="20"/>
      <c r="U40" s="19"/>
    </row>
    <row r="41" spans="1:21" x14ac:dyDescent="0.15">
      <c r="A41" s="14" t="s">
        <v>34</v>
      </c>
      <c r="B41" s="18">
        <v>1.1000000000000001E-3</v>
      </c>
      <c r="C41" s="19"/>
      <c r="D41" s="20"/>
      <c r="E41" s="19"/>
      <c r="F41" s="14">
        <v>2.2000000000000001E-3</v>
      </c>
      <c r="G41" s="19"/>
      <c r="H41" s="20"/>
      <c r="I41" s="19"/>
      <c r="J41" s="14">
        <v>4.7000000000000002E-3</v>
      </c>
      <c r="K41" s="19"/>
      <c r="L41" s="20"/>
      <c r="M41" s="19"/>
      <c r="N41" s="14">
        <v>8.8000000000000005E-3</v>
      </c>
      <c r="O41" s="19"/>
      <c r="P41" s="20"/>
      <c r="Q41" s="19"/>
      <c r="R41" s="14">
        <v>3.5499999999999997E-2</v>
      </c>
      <c r="S41" s="19"/>
      <c r="T41" s="20"/>
      <c r="U41" s="19"/>
    </row>
    <row r="42" spans="1:21" x14ac:dyDescent="0.15">
      <c r="A42" s="14" t="s">
        <v>35</v>
      </c>
      <c r="B42" s="18">
        <v>8.0000000000000004E-4</v>
      </c>
      <c r="C42" s="19"/>
      <c r="D42" s="20"/>
      <c r="E42" s="19"/>
      <c r="F42" s="14">
        <v>1.4E-3</v>
      </c>
      <c r="G42" s="19"/>
      <c r="H42" s="20"/>
      <c r="I42" s="19"/>
      <c r="J42" s="14">
        <v>3.8E-3</v>
      </c>
      <c r="K42" s="19"/>
      <c r="L42" s="20"/>
      <c r="M42" s="19"/>
      <c r="N42" s="14">
        <v>8.8999999999999999E-3</v>
      </c>
      <c r="O42" s="19"/>
      <c r="P42" s="20"/>
      <c r="Q42" s="19"/>
      <c r="R42" s="14">
        <v>3.0300000000000001E-2</v>
      </c>
      <c r="S42" s="19"/>
      <c r="T42" s="20"/>
      <c r="U42" s="19"/>
    </row>
    <row r="43" spans="1:21" x14ac:dyDescent="0.15">
      <c r="A43" s="14" t="s">
        <v>36</v>
      </c>
      <c r="B43" s="18">
        <v>1E-3</v>
      </c>
      <c r="C43" s="19"/>
      <c r="D43" s="20"/>
      <c r="E43" s="19"/>
      <c r="F43" s="14">
        <v>2E-3</v>
      </c>
      <c r="G43" s="19"/>
      <c r="H43" s="20"/>
      <c r="I43" s="19"/>
      <c r="J43" s="14">
        <v>4.3E-3</v>
      </c>
      <c r="K43" s="19"/>
      <c r="L43" s="20"/>
      <c r="M43" s="19"/>
      <c r="N43" s="14">
        <v>1.01E-2</v>
      </c>
      <c r="O43" s="19"/>
      <c r="P43" s="20"/>
      <c r="Q43" s="19"/>
      <c r="R43" s="14">
        <v>2.8799999999999999E-2</v>
      </c>
      <c r="S43" s="19"/>
      <c r="T43" s="20"/>
      <c r="U43" s="19"/>
    </row>
    <row r="44" spans="1:21" x14ac:dyDescent="0.15">
      <c r="A44" s="14" t="s">
        <v>37</v>
      </c>
      <c r="B44" s="18">
        <v>8.0000000000000004E-4</v>
      </c>
      <c r="C44" s="19"/>
      <c r="D44" s="20"/>
      <c r="E44" s="19"/>
      <c r="F44" s="14">
        <v>1.6999999999999999E-3</v>
      </c>
      <c r="G44" s="19"/>
      <c r="H44" s="20"/>
      <c r="I44" s="19"/>
      <c r="J44" s="14">
        <v>4.3E-3</v>
      </c>
      <c r="K44" s="19"/>
      <c r="L44" s="20"/>
      <c r="M44" s="19"/>
      <c r="N44" s="14">
        <v>1.0699999999999999E-2</v>
      </c>
      <c r="O44" s="19"/>
      <c r="P44" s="20"/>
      <c r="Q44" s="19"/>
      <c r="R44" s="14">
        <v>2.8899999999999999E-2</v>
      </c>
      <c r="S44" s="19"/>
      <c r="T44" s="20"/>
      <c r="U44" s="19"/>
    </row>
    <row r="45" spans="1:21" x14ac:dyDescent="0.15">
      <c r="A45" s="14" t="s">
        <v>38</v>
      </c>
      <c r="B45" s="18">
        <v>8.0000000000000004E-4</v>
      </c>
      <c r="C45" s="19">
        <f>AVERAGE(B45:B50)</f>
        <v>9.3333333333333343E-4</v>
      </c>
      <c r="D45" s="20">
        <f>STDEVP(B45:B50)</f>
        <v>1.7950549357115012E-4</v>
      </c>
      <c r="E45" s="19">
        <f>D45/2.236</f>
        <v>8.0279737733072502E-5</v>
      </c>
      <c r="F45" s="14">
        <v>1.2999999999999999E-3</v>
      </c>
      <c r="G45" s="19">
        <f>AVERAGE(F45:F50)</f>
        <v>1.3166666666666665E-3</v>
      </c>
      <c r="H45" s="20">
        <f>STDEVP(F45:F50)</f>
        <v>2.4094720491334932E-4</v>
      </c>
      <c r="I45" s="19">
        <f>H45/2.236</f>
        <v>1.0775814173226712E-4</v>
      </c>
      <c r="J45" s="14">
        <v>3.3999999999999998E-3</v>
      </c>
      <c r="K45" s="19">
        <f>AVERAGE(J45:J50)</f>
        <v>2.7833333333333334E-3</v>
      </c>
      <c r="L45" s="20">
        <f>STDEVP(J45:J50)</f>
        <v>4.2979323194092088E-4</v>
      </c>
      <c r="M45" s="19">
        <f>L45/2.236</f>
        <v>1.9221522000935636E-4</v>
      </c>
      <c r="N45" s="14">
        <v>7.6E-3</v>
      </c>
      <c r="O45" s="19">
        <f>AVERAGE(N45:N50)</f>
        <v>6.3833333333333337E-3</v>
      </c>
      <c r="P45" s="20">
        <f>STDEVP(N45:N50)</f>
        <v>8.5130618594147557E-4</v>
      </c>
      <c r="Q45" s="19">
        <f>P45/2.236</f>
        <v>3.8072727457132176E-4</v>
      </c>
      <c r="R45" s="14">
        <v>2.6700000000000002E-2</v>
      </c>
      <c r="S45" s="19">
        <f>AVERAGE(R45:R50)</f>
        <v>2.2316666666666665E-2</v>
      </c>
      <c r="T45" s="20">
        <f>STDEVP(R45:R50)</f>
        <v>3.7114312902466924E-3</v>
      </c>
      <c r="U45" s="19">
        <f>T45/2.236</f>
        <v>1.6598529920602379E-3</v>
      </c>
    </row>
    <row r="46" spans="1:21" x14ac:dyDescent="0.15">
      <c r="A46" s="14" t="s">
        <v>23</v>
      </c>
      <c r="B46" s="18">
        <v>1.1999999999999999E-3</v>
      </c>
      <c r="C46" s="19"/>
      <c r="D46" s="20"/>
      <c r="E46" s="19"/>
      <c r="F46" s="14">
        <v>1.8E-3</v>
      </c>
      <c r="G46" s="19"/>
      <c r="H46" s="20"/>
      <c r="I46" s="19"/>
      <c r="J46" s="14">
        <v>3.3E-3</v>
      </c>
      <c r="K46" s="19"/>
      <c r="L46" s="20"/>
      <c r="M46" s="19"/>
      <c r="N46" s="14">
        <v>7.4999999999999997E-3</v>
      </c>
      <c r="O46" s="19"/>
      <c r="P46" s="20"/>
      <c r="Q46" s="19"/>
      <c r="R46" s="14">
        <v>2.81E-2</v>
      </c>
      <c r="S46" s="19"/>
      <c r="T46" s="20"/>
      <c r="U46" s="19"/>
    </row>
    <row r="47" spans="1:21" x14ac:dyDescent="0.15">
      <c r="A47" s="14" t="s">
        <v>24</v>
      </c>
      <c r="B47" s="18">
        <v>6.9999999999999999E-4</v>
      </c>
      <c r="C47" s="19"/>
      <c r="D47" s="20"/>
      <c r="E47" s="19"/>
      <c r="F47" s="14">
        <v>1E-3</v>
      </c>
      <c r="G47" s="19"/>
      <c r="H47" s="20"/>
      <c r="I47" s="19"/>
      <c r="J47" s="14">
        <v>2.5000000000000001E-3</v>
      </c>
      <c r="K47" s="19"/>
      <c r="L47" s="20"/>
      <c r="M47" s="19"/>
      <c r="N47" s="14">
        <v>5.5999999999999999E-3</v>
      </c>
      <c r="O47" s="19"/>
      <c r="P47" s="20"/>
      <c r="Q47" s="19"/>
      <c r="R47" s="14">
        <v>1.9199999999999998E-2</v>
      </c>
      <c r="S47" s="19"/>
      <c r="T47" s="20"/>
      <c r="U47" s="19"/>
    </row>
    <row r="48" spans="1:21" x14ac:dyDescent="0.15">
      <c r="A48" s="14" t="s">
        <v>39</v>
      </c>
      <c r="B48" s="18">
        <v>1E-3</v>
      </c>
      <c r="C48" s="19"/>
      <c r="D48" s="20"/>
      <c r="E48" s="19"/>
      <c r="F48" s="14">
        <v>1.2999999999999999E-3</v>
      </c>
      <c r="G48" s="19"/>
      <c r="H48" s="20"/>
      <c r="I48" s="19"/>
      <c r="J48" s="14">
        <v>2.8E-3</v>
      </c>
      <c r="K48" s="19"/>
      <c r="L48" s="20"/>
      <c r="M48" s="19"/>
      <c r="N48" s="14">
        <v>6.0000000000000001E-3</v>
      </c>
      <c r="O48" s="19"/>
      <c r="P48" s="20"/>
      <c r="Q48" s="19"/>
      <c r="R48" s="14">
        <v>1.89E-2</v>
      </c>
      <c r="S48" s="19"/>
      <c r="T48" s="20"/>
      <c r="U48" s="19"/>
    </row>
    <row r="49" spans="1:21" x14ac:dyDescent="0.15">
      <c r="A49" s="14" t="s">
        <v>40</v>
      </c>
      <c r="B49" s="18">
        <v>8.0000000000000004E-4</v>
      </c>
      <c r="C49" s="19"/>
      <c r="D49" s="20"/>
      <c r="E49" s="19"/>
      <c r="F49" s="14">
        <v>1.1999999999999999E-3</v>
      </c>
      <c r="G49" s="19"/>
      <c r="H49" s="20"/>
      <c r="I49" s="19"/>
      <c r="J49" s="14">
        <v>2.3999999999999998E-3</v>
      </c>
      <c r="K49" s="19"/>
      <c r="L49" s="20"/>
      <c r="M49" s="19"/>
      <c r="N49" s="14">
        <v>6.1000000000000004E-3</v>
      </c>
      <c r="O49" s="19"/>
      <c r="P49" s="20"/>
      <c r="Q49" s="19"/>
      <c r="R49" s="14">
        <v>2.1499999999999998E-2</v>
      </c>
      <c r="S49" s="19"/>
      <c r="T49" s="20"/>
      <c r="U49" s="19"/>
    </row>
    <row r="50" spans="1:21" x14ac:dyDescent="0.15">
      <c r="A50" s="14" t="s">
        <v>41</v>
      </c>
      <c r="B50" s="18">
        <v>1.1000000000000001E-3</v>
      </c>
      <c r="C50" s="19"/>
      <c r="D50" s="20"/>
      <c r="E50" s="19"/>
      <c r="F50" s="14">
        <v>1.2999999999999999E-3</v>
      </c>
      <c r="G50" s="19"/>
      <c r="H50" s="20"/>
      <c r="I50" s="19"/>
      <c r="J50" s="14">
        <v>2.3E-3</v>
      </c>
      <c r="K50" s="19"/>
      <c r="L50" s="20"/>
      <c r="M50" s="19"/>
      <c r="N50" s="14">
        <v>5.4999999999999997E-3</v>
      </c>
      <c r="O50" s="19"/>
      <c r="P50" s="20"/>
      <c r="Q50" s="19"/>
      <c r="R50" s="14">
        <v>1.95E-2</v>
      </c>
      <c r="S50" s="19"/>
      <c r="T50" s="20"/>
      <c r="U50" s="19"/>
    </row>
    <row r="52" spans="1:21" ht="15" x14ac:dyDescent="0.15">
      <c r="A52" s="1" t="s">
        <v>42</v>
      </c>
    </row>
    <row r="53" spans="1:21" x14ac:dyDescent="0.15">
      <c r="A53" s="16" t="s">
        <v>43</v>
      </c>
      <c r="B53" s="15" t="s">
        <v>27</v>
      </c>
      <c r="C53" s="15"/>
      <c r="D53" s="15"/>
      <c r="E53" s="15"/>
      <c r="F53" s="15"/>
      <c r="G53" s="15" t="s">
        <v>28</v>
      </c>
      <c r="H53" s="15"/>
      <c r="I53" s="15"/>
      <c r="J53" s="15"/>
      <c r="K53" s="15"/>
      <c r="L53" s="15" t="s">
        <v>29</v>
      </c>
      <c r="M53" s="15"/>
      <c r="N53" s="15"/>
      <c r="O53" s="15"/>
      <c r="P53" s="15"/>
      <c r="Q53" s="15" t="s">
        <v>30</v>
      </c>
      <c r="R53" s="15"/>
      <c r="S53" s="15"/>
      <c r="T53" s="15"/>
      <c r="U53" s="15"/>
    </row>
    <row r="54" spans="1:21" ht="15" x14ac:dyDescent="0.15">
      <c r="A54" s="14"/>
      <c r="B54" s="21" t="s">
        <v>44</v>
      </c>
      <c r="C54" s="22" t="s">
        <v>45</v>
      </c>
      <c r="D54" s="23" t="s">
        <v>46</v>
      </c>
      <c r="E54" s="22" t="s">
        <v>7</v>
      </c>
      <c r="F54" s="23" t="s">
        <v>8</v>
      </c>
      <c r="G54" s="21" t="s">
        <v>44</v>
      </c>
      <c r="H54" s="22" t="s">
        <v>45</v>
      </c>
      <c r="I54" s="23" t="s">
        <v>46</v>
      </c>
      <c r="J54" s="22" t="s">
        <v>7</v>
      </c>
      <c r="K54" s="23" t="s">
        <v>8</v>
      </c>
      <c r="L54" s="21" t="s">
        <v>44</v>
      </c>
      <c r="M54" s="22" t="s">
        <v>45</v>
      </c>
      <c r="N54" s="23" t="s">
        <v>46</v>
      </c>
      <c r="O54" s="22" t="s">
        <v>7</v>
      </c>
      <c r="P54" s="23" t="s">
        <v>8</v>
      </c>
      <c r="Q54" s="21" t="s">
        <v>44</v>
      </c>
      <c r="R54" s="22" t="s">
        <v>45</v>
      </c>
      <c r="S54" s="23" t="s">
        <v>46</v>
      </c>
      <c r="T54" s="22" t="s">
        <v>7</v>
      </c>
      <c r="U54" s="23" t="s">
        <v>8</v>
      </c>
    </row>
    <row r="55" spans="1:21" x14ac:dyDescent="0.15">
      <c r="A55" s="14" t="s">
        <v>32</v>
      </c>
      <c r="B55" s="14">
        <v>13</v>
      </c>
      <c r="C55" s="14">
        <f>B55/15</f>
        <v>0.8666666666666667</v>
      </c>
      <c r="D55" s="20">
        <f>AVERAGE(C55:C60)</f>
        <v>0.96666666666666667</v>
      </c>
      <c r="E55" s="20">
        <f>STDEVP(C55:C60)</f>
        <v>5.091750772173155E-2</v>
      </c>
      <c r="F55" s="20">
        <f>E55/2.236</f>
        <v>2.2771693972151855E-2</v>
      </c>
      <c r="G55" s="14">
        <v>12</v>
      </c>
      <c r="H55" s="14">
        <f>G55/15</f>
        <v>0.8</v>
      </c>
      <c r="I55" s="20">
        <f>AVERAGE(H55:H60)</f>
        <v>0.9</v>
      </c>
      <c r="J55" s="20">
        <f>STDEVP(H55:H60)</f>
        <v>6.3828473850422535E-2</v>
      </c>
      <c r="K55" s="20">
        <f>J55/2.236</f>
        <v>2.8545829092317766E-2</v>
      </c>
      <c r="L55" s="14">
        <v>12</v>
      </c>
      <c r="M55" s="14">
        <f>L55/15</f>
        <v>0.8</v>
      </c>
      <c r="N55" s="20">
        <f>AVERAGE(M55:M60)</f>
        <v>0.9</v>
      </c>
      <c r="O55" s="20">
        <f>STDEVP(M55:M60)</f>
        <v>6.3828473850422535E-2</v>
      </c>
      <c r="P55" s="20">
        <f>O55/2.236</f>
        <v>2.8545829092317766E-2</v>
      </c>
      <c r="Q55" s="14">
        <v>12</v>
      </c>
      <c r="R55" s="14">
        <f>Q55/15</f>
        <v>0.8</v>
      </c>
      <c r="S55" s="20">
        <f>AVERAGE(R55:R60)</f>
        <v>0.88888888888888895</v>
      </c>
      <c r="T55" s="20">
        <f>STDEVP(R55:R60)</f>
        <v>6.2853936105470881E-2</v>
      </c>
      <c r="U55" s="20">
        <f>T55/2.236</f>
        <v>2.810998931371685E-2</v>
      </c>
    </row>
    <row r="56" spans="1:21" x14ac:dyDescent="0.15">
      <c r="A56" s="14" t="s">
        <v>33</v>
      </c>
      <c r="B56" s="14">
        <v>14</v>
      </c>
      <c r="C56" s="14">
        <f t="shared" ref="C56:C66" si="8">B56/15</f>
        <v>0.93333333333333335</v>
      </c>
      <c r="D56" s="20"/>
      <c r="E56" s="20"/>
      <c r="F56" s="20"/>
      <c r="G56" s="14">
        <v>13</v>
      </c>
      <c r="H56" s="14">
        <f t="shared" ref="H56:H66" si="9">G56/15</f>
        <v>0.8666666666666667</v>
      </c>
      <c r="I56" s="20"/>
      <c r="J56" s="20"/>
      <c r="K56" s="20"/>
      <c r="L56" s="14">
        <v>13</v>
      </c>
      <c r="M56" s="14">
        <f t="shared" ref="M56:M66" si="10">L56/15</f>
        <v>0.8666666666666667</v>
      </c>
      <c r="N56" s="20"/>
      <c r="O56" s="20"/>
      <c r="P56" s="20"/>
      <c r="Q56" s="14">
        <v>13</v>
      </c>
      <c r="R56" s="14">
        <f t="shared" ref="R56:R66" si="11">Q56/15</f>
        <v>0.8666666666666667</v>
      </c>
      <c r="S56" s="20"/>
      <c r="T56" s="20"/>
      <c r="U56" s="20"/>
    </row>
    <row r="57" spans="1:21" x14ac:dyDescent="0.15">
      <c r="A57" s="14" t="s">
        <v>34</v>
      </c>
      <c r="B57" s="14">
        <v>15</v>
      </c>
      <c r="C57" s="14">
        <f t="shared" si="8"/>
        <v>1</v>
      </c>
      <c r="D57" s="20"/>
      <c r="E57" s="20"/>
      <c r="F57" s="20"/>
      <c r="G57" s="14">
        <v>15</v>
      </c>
      <c r="H57" s="14">
        <f t="shared" si="9"/>
        <v>1</v>
      </c>
      <c r="I57" s="20"/>
      <c r="J57" s="20"/>
      <c r="K57" s="20"/>
      <c r="L57" s="14">
        <v>15</v>
      </c>
      <c r="M57" s="14">
        <f t="shared" si="10"/>
        <v>1</v>
      </c>
      <c r="N57" s="20"/>
      <c r="O57" s="20"/>
      <c r="P57" s="20"/>
      <c r="Q57" s="14">
        <v>15</v>
      </c>
      <c r="R57" s="14">
        <f t="shared" si="11"/>
        <v>1</v>
      </c>
      <c r="S57" s="20"/>
      <c r="T57" s="20"/>
      <c r="U57" s="20"/>
    </row>
    <row r="58" spans="1:21" x14ac:dyDescent="0.15">
      <c r="A58" s="14" t="s">
        <v>35</v>
      </c>
      <c r="B58" s="14">
        <v>15</v>
      </c>
      <c r="C58" s="14">
        <f t="shared" si="8"/>
        <v>1</v>
      </c>
      <c r="D58" s="20"/>
      <c r="E58" s="20"/>
      <c r="F58" s="20"/>
      <c r="G58" s="14">
        <v>14</v>
      </c>
      <c r="H58" s="14">
        <f t="shared" si="9"/>
        <v>0.93333333333333335</v>
      </c>
      <c r="I58" s="20"/>
      <c r="J58" s="20"/>
      <c r="K58" s="20"/>
      <c r="L58" s="14">
        <v>14</v>
      </c>
      <c r="M58" s="14">
        <f t="shared" si="10"/>
        <v>0.93333333333333335</v>
      </c>
      <c r="N58" s="20"/>
      <c r="O58" s="20"/>
      <c r="P58" s="20"/>
      <c r="Q58" s="14">
        <v>14</v>
      </c>
      <c r="R58" s="14">
        <f t="shared" si="11"/>
        <v>0.93333333333333335</v>
      </c>
      <c r="S58" s="20"/>
      <c r="T58" s="20"/>
      <c r="U58" s="20"/>
    </row>
    <row r="59" spans="1:21" x14ac:dyDescent="0.15">
      <c r="A59" s="14" t="s">
        <v>36</v>
      </c>
      <c r="B59" s="14">
        <v>15</v>
      </c>
      <c r="C59" s="14">
        <f t="shared" si="8"/>
        <v>1</v>
      </c>
      <c r="D59" s="20"/>
      <c r="E59" s="20"/>
      <c r="F59" s="20"/>
      <c r="G59" s="14">
        <v>14</v>
      </c>
      <c r="H59" s="14">
        <f t="shared" si="9"/>
        <v>0.93333333333333335</v>
      </c>
      <c r="I59" s="20"/>
      <c r="J59" s="20"/>
      <c r="K59" s="20"/>
      <c r="L59" s="14">
        <v>14</v>
      </c>
      <c r="M59" s="14">
        <f t="shared" si="10"/>
        <v>0.93333333333333335</v>
      </c>
      <c r="N59" s="20"/>
      <c r="O59" s="20"/>
      <c r="P59" s="20"/>
      <c r="Q59" s="14">
        <v>13</v>
      </c>
      <c r="R59" s="14">
        <f t="shared" si="11"/>
        <v>0.8666666666666667</v>
      </c>
      <c r="S59" s="20"/>
      <c r="T59" s="20"/>
      <c r="U59" s="20"/>
    </row>
    <row r="60" spans="1:21" x14ac:dyDescent="0.15">
      <c r="A60" s="14" t="s">
        <v>37</v>
      </c>
      <c r="B60" s="14">
        <v>15</v>
      </c>
      <c r="C60" s="14">
        <f t="shared" si="8"/>
        <v>1</v>
      </c>
      <c r="D60" s="20"/>
      <c r="E60" s="20"/>
      <c r="F60" s="20"/>
      <c r="G60" s="14">
        <v>13</v>
      </c>
      <c r="H60" s="14">
        <f t="shared" si="9"/>
        <v>0.8666666666666667</v>
      </c>
      <c r="I60" s="20"/>
      <c r="J60" s="20"/>
      <c r="K60" s="20"/>
      <c r="L60" s="14">
        <v>13</v>
      </c>
      <c r="M60" s="14">
        <f t="shared" si="10"/>
        <v>0.8666666666666667</v>
      </c>
      <c r="N60" s="20"/>
      <c r="O60" s="20"/>
      <c r="P60" s="20"/>
      <c r="Q60" s="14">
        <v>13</v>
      </c>
      <c r="R60" s="14">
        <f t="shared" si="11"/>
        <v>0.8666666666666667</v>
      </c>
      <c r="S60" s="20"/>
      <c r="T60" s="20"/>
      <c r="U60" s="20"/>
    </row>
    <row r="61" spans="1:21" x14ac:dyDescent="0.15">
      <c r="A61" s="14" t="s">
        <v>38</v>
      </c>
      <c r="B61" s="14">
        <v>14</v>
      </c>
      <c r="C61" s="14">
        <f t="shared" si="8"/>
        <v>0.93333333333333335</v>
      </c>
      <c r="D61" s="20">
        <f>AVERAGE(C61:C66)</f>
        <v>0.84444444444444444</v>
      </c>
      <c r="E61" s="20">
        <f>STDEVP(C61:C66)</f>
        <v>0.10657403385139469</v>
      </c>
      <c r="F61" s="20">
        <f>E61/2.236</f>
        <v>4.7662805836938583E-2</v>
      </c>
      <c r="G61" s="14">
        <v>13</v>
      </c>
      <c r="H61" s="14">
        <f t="shared" si="9"/>
        <v>0.8666666666666667</v>
      </c>
      <c r="I61" s="20">
        <f>AVERAGE(H61:H66)</f>
        <v>0.76666666666666661</v>
      </c>
      <c r="J61" s="20">
        <f>STDEVP(H61:H66)</f>
        <v>0.10715167512214403</v>
      </c>
      <c r="K61" s="20">
        <f>J61/2.236</f>
        <v>4.7921142720100188E-2</v>
      </c>
      <c r="L61" s="14">
        <v>13</v>
      </c>
      <c r="M61" s="14">
        <f t="shared" si="10"/>
        <v>0.8666666666666667</v>
      </c>
      <c r="N61" s="20">
        <f>AVERAGE(M61:M66)</f>
        <v>0.75555555555555554</v>
      </c>
      <c r="O61" s="20">
        <f>STDEVP(M61:M66)</f>
        <v>0.1196703290474337</v>
      </c>
      <c r="P61" s="20">
        <f>O61/2.236</f>
        <v>5.3519825155381791E-2</v>
      </c>
      <c r="Q61" s="14">
        <v>13</v>
      </c>
      <c r="R61" s="14">
        <f t="shared" si="11"/>
        <v>0.8666666666666667</v>
      </c>
      <c r="S61" s="20">
        <f>AVERAGE(R61:R66)</f>
        <v>0.73333333333333328</v>
      </c>
      <c r="T61" s="20">
        <f>STDEVP(R61:R66)</f>
        <v>0.1276569477008454</v>
      </c>
      <c r="U61" s="20">
        <f>T61/2.236</f>
        <v>5.7091658184635685E-2</v>
      </c>
    </row>
    <row r="62" spans="1:21" x14ac:dyDescent="0.15">
      <c r="A62" s="14" t="s">
        <v>23</v>
      </c>
      <c r="B62" s="14">
        <v>14</v>
      </c>
      <c r="C62" s="14">
        <f t="shared" si="8"/>
        <v>0.93333333333333335</v>
      </c>
      <c r="D62" s="20"/>
      <c r="E62" s="20"/>
      <c r="F62" s="20"/>
      <c r="G62" s="14">
        <v>14</v>
      </c>
      <c r="H62" s="14">
        <f t="shared" si="9"/>
        <v>0.93333333333333335</v>
      </c>
      <c r="I62" s="20"/>
      <c r="J62" s="20"/>
      <c r="K62" s="20"/>
      <c r="L62" s="14">
        <v>14</v>
      </c>
      <c r="M62" s="14">
        <f t="shared" si="10"/>
        <v>0.93333333333333335</v>
      </c>
      <c r="N62" s="20"/>
      <c r="O62" s="20"/>
      <c r="P62" s="20"/>
      <c r="Q62" s="14">
        <v>14</v>
      </c>
      <c r="R62" s="14">
        <f t="shared" si="11"/>
        <v>0.93333333333333335</v>
      </c>
      <c r="S62" s="20"/>
      <c r="T62" s="20"/>
      <c r="U62" s="20"/>
    </row>
    <row r="63" spans="1:21" x14ac:dyDescent="0.15">
      <c r="A63" s="14" t="s">
        <v>24</v>
      </c>
      <c r="B63" s="14">
        <v>11</v>
      </c>
      <c r="C63" s="14">
        <f t="shared" si="8"/>
        <v>0.73333333333333328</v>
      </c>
      <c r="D63" s="20"/>
      <c r="E63" s="20"/>
      <c r="F63" s="20"/>
      <c r="G63" s="14">
        <v>10</v>
      </c>
      <c r="H63" s="14">
        <f t="shared" si="9"/>
        <v>0.66666666666666663</v>
      </c>
      <c r="I63" s="20"/>
      <c r="J63" s="20"/>
      <c r="K63" s="20"/>
      <c r="L63" s="14">
        <v>9</v>
      </c>
      <c r="M63" s="14">
        <f t="shared" si="10"/>
        <v>0.6</v>
      </c>
      <c r="N63" s="20"/>
      <c r="O63" s="20"/>
      <c r="P63" s="20"/>
      <c r="Q63" s="14">
        <v>9</v>
      </c>
      <c r="R63" s="14">
        <f t="shared" si="11"/>
        <v>0.6</v>
      </c>
      <c r="S63" s="20"/>
      <c r="T63" s="20"/>
      <c r="U63" s="20"/>
    </row>
    <row r="64" spans="1:21" x14ac:dyDescent="0.15">
      <c r="A64" s="14" t="s">
        <v>39</v>
      </c>
      <c r="B64" s="14">
        <v>14</v>
      </c>
      <c r="C64" s="14">
        <f t="shared" si="8"/>
        <v>0.93333333333333335</v>
      </c>
      <c r="D64" s="20"/>
      <c r="E64" s="20"/>
      <c r="F64" s="20"/>
      <c r="G64" s="14">
        <v>12</v>
      </c>
      <c r="H64" s="14">
        <f t="shared" si="9"/>
        <v>0.8</v>
      </c>
      <c r="I64" s="20"/>
      <c r="J64" s="20"/>
      <c r="K64" s="20"/>
      <c r="L64" s="14">
        <v>12</v>
      </c>
      <c r="M64" s="14">
        <f t="shared" si="10"/>
        <v>0.8</v>
      </c>
      <c r="N64" s="20"/>
      <c r="O64" s="20"/>
      <c r="P64" s="20"/>
      <c r="Q64" s="14">
        <v>11</v>
      </c>
      <c r="R64" s="14">
        <f t="shared" si="11"/>
        <v>0.73333333333333328</v>
      </c>
      <c r="S64" s="20"/>
      <c r="T64" s="20"/>
      <c r="U64" s="20"/>
    </row>
    <row r="65" spans="1:21" x14ac:dyDescent="0.15">
      <c r="A65" s="14" t="s">
        <v>40</v>
      </c>
      <c r="B65" s="14">
        <v>10</v>
      </c>
      <c r="C65" s="14">
        <f t="shared" si="8"/>
        <v>0.66666666666666663</v>
      </c>
      <c r="D65" s="20"/>
      <c r="E65" s="20"/>
      <c r="F65" s="20"/>
      <c r="G65" s="14">
        <v>10</v>
      </c>
      <c r="H65" s="14">
        <f t="shared" si="9"/>
        <v>0.66666666666666663</v>
      </c>
      <c r="I65" s="20"/>
      <c r="J65" s="20"/>
      <c r="K65" s="20"/>
      <c r="L65" s="14">
        <v>10</v>
      </c>
      <c r="M65" s="14">
        <f t="shared" si="10"/>
        <v>0.66666666666666663</v>
      </c>
      <c r="N65" s="20"/>
      <c r="O65" s="20"/>
      <c r="P65" s="20"/>
      <c r="Q65" s="14">
        <v>10</v>
      </c>
      <c r="R65" s="14">
        <f t="shared" si="11"/>
        <v>0.66666666666666663</v>
      </c>
      <c r="S65" s="20"/>
      <c r="T65" s="20"/>
      <c r="U65" s="20"/>
    </row>
    <row r="66" spans="1:21" x14ac:dyDescent="0.15">
      <c r="A66" s="14" t="s">
        <v>41</v>
      </c>
      <c r="B66" s="14">
        <v>13</v>
      </c>
      <c r="C66" s="14">
        <f t="shared" si="8"/>
        <v>0.8666666666666667</v>
      </c>
      <c r="D66" s="20"/>
      <c r="E66" s="20"/>
      <c r="F66" s="20"/>
      <c r="G66" s="14">
        <v>10</v>
      </c>
      <c r="H66" s="14">
        <f t="shared" si="9"/>
        <v>0.66666666666666663</v>
      </c>
      <c r="I66" s="20"/>
      <c r="J66" s="20"/>
      <c r="K66" s="20"/>
      <c r="L66" s="14">
        <v>10</v>
      </c>
      <c r="M66" s="14">
        <f t="shared" si="10"/>
        <v>0.66666666666666663</v>
      </c>
      <c r="N66" s="20"/>
      <c r="O66" s="20"/>
      <c r="P66" s="20"/>
      <c r="Q66" s="14">
        <v>9</v>
      </c>
      <c r="R66" s="14">
        <f t="shared" si="11"/>
        <v>0.6</v>
      </c>
      <c r="S66" s="20"/>
      <c r="T66" s="20"/>
      <c r="U66" s="20"/>
    </row>
    <row r="68" spans="1:21" ht="15" x14ac:dyDescent="0.15">
      <c r="A68" s="1" t="s">
        <v>47</v>
      </c>
      <c r="J68" s="1" t="s">
        <v>48</v>
      </c>
    </row>
    <row r="69" spans="1:21" ht="15" x14ac:dyDescent="0.15">
      <c r="A69" s="24" t="s">
        <v>49</v>
      </c>
      <c r="B69" s="21" t="s">
        <v>44</v>
      </c>
      <c r="C69" s="22" t="s">
        <v>45</v>
      </c>
      <c r="D69" s="23" t="s">
        <v>46</v>
      </c>
      <c r="E69" s="22" t="s">
        <v>7</v>
      </c>
      <c r="F69" s="23" t="s">
        <v>8</v>
      </c>
    </row>
    <row r="70" spans="1:21" x14ac:dyDescent="0.15">
      <c r="A70" s="14" t="s">
        <v>32</v>
      </c>
      <c r="B70" s="14">
        <v>8</v>
      </c>
      <c r="C70" s="14">
        <f>B70/15</f>
        <v>0.53333333333333333</v>
      </c>
      <c r="D70" s="20">
        <f>AVERAGE(C70:C75)</f>
        <v>0.69999999999999984</v>
      </c>
      <c r="E70" s="20">
        <f>STDEVP(C70:C75)</f>
        <v>0.10715167512214495</v>
      </c>
      <c r="F70" s="20">
        <f>E70/2.236</f>
        <v>4.7921142720100597E-2</v>
      </c>
    </row>
    <row r="71" spans="1:21" x14ac:dyDescent="0.15">
      <c r="A71" s="14" t="s">
        <v>33</v>
      </c>
      <c r="B71" s="14">
        <v>10</v>
      </c>
      <c r="C71" s="14">
        <f t="shared" ref="C71:C81" si="12">B71/15</f>
        <v>0.66666666666666663</v>
      </c>
      <c r="D71" s="20"/>
      <c r="E71" s="20"/>
      <c r="F71" s="20"/>
    </row>
    <row r="72" spans="1:21" x14ac:dyDescent="0.15">
      <c r="A72" s="14" t="s">
        <v>34</v>
      </c>
      <c r="B72" s="14">
        <v>12</v>
      </c>
      <c r="C72" s="14">
        <f t="shared" si="12"/>
        <v>0.8</v>
      </c>
      <c r="D72" s="20"/>
      <c r="E72" s="20"/>
      <c r="F72" s="20"/>
    </row>
    <row r="73" spans="1:21" x14ac:dyDescent="0.15">
      <c r="A73" s="14" t="s">
        <v>35</v>
      </c>
      <c r="B73" s="14">
        <v>10</v>
      </c>
      <c r="C73" s="14">
        <f t="shared" si="12"/>
        <v>0.66666666666666663</v>
      </c>
      <c r="D73" s="20"/>
      <c r="E73" s="20"/>
      <c r="F73" s="20"/>
    </row>
    <row r="74" spans="1:21" x14ac:dyDescent="0.15">
      <c r="A74" s="14" t="s">
        <v>36</v>
      </c>
      <c r="B74" s="14">
        <v>10</v>
      </c>
      <c r="C74" s="14">
        <f t="shared" si="12"/>
        <v>0.66666666666666663</v>
      </c>
      <c r="D74" s="20"/>
      <c r="E74" s="20"/>
      <c r="F74" s="20"/>
    </row>
    <row r="75" spans="1:21" x14ac:dyDescent="0.15">
      <c r="A75" s="14" t="s">
        <v>37</v>
      </c>
      <c r="B75" s="14">
        <v>13</v>
      </c>
      <c r="C75" s="14">
        <f t="shared" si="12"/>
        <v>0.8666666666666667</v>
      </c>
      <c r="D75" s="20"/>
      <c r="E75" s="20"/>
      <c r="F75" s="20"/>
    </row>
    <row r="76" spans="1:21" x14ac:dyDescent="0.15">
      <c r="A76" s="14" t="s">
        <v>38</v>
      </c>
      <c r="B76" s="14">
        <v>8</v>
      </c>
      <c r="C76" s="14">
        <f t="shared" si="12"/>
        <v>0.53333333333333333</v>
      </c>
      <c r="D76" s="20">
        <f>AVERAGE(C76:C81)</f>
        <v>0.44444444444444442</v>
      </c>
      <c r="E76" s="20">
        <f>STDEVP(C76:C81)</f>
        <v>0.13146843962443605</v>
      </c>
      <c r="F76" s="20">
        <f>E76/2.236</f>
        <v>5.8796261012717371E-2</v>
      </c>
      <c r="I76" t="s">
        <v>50</v>
      </c>
    </row>
    <row r="77" spans="1:21" x14ac:dyDescent="0.15">
      <c r="A77" s="14" t="s">
        <v>23</v>
      </c>
      <c r="B77" s="14">
        <v>5</v>
      </c>
      <c r="C77" s="14">
        <f t="shared" si="12"/>
        <v>0.33333333333333331</v>
      </c>
      <c r="D77" s="20"/>
      <c r="E77" s="20"/>
      <c r="F77" s="20"/>
    </row>
    <row r="78" spans="1:21" x14ac:dyDescent="0.15">
      <c r="A78" s="14" t="s">
        <v>24</v>
      </c>
      <c r="B78" s="14">
        <v>8</v>
      </c>
      <c r="C78" s="14">
        <f t="shared" si="12"/>
        <v>0.53333333333333333</v>
      </c>
      <c r="D78" s="20"/>
      <c r="E78" s="20"/>
      <c r="F78" s="20"/>
    </row>
    <row r="79" spans="1:21" x14ac:dyDescent="0.15">
      <c r="A79" s="14" t="s">
        <v>39</v>
      </c>
      <c r="B79" s="14">
        <v>3</v>
      </c>
      <c r="C79" s="14">
        <f t="shared" si="12"/>
        <v>0.2</v>
      </c>
      <c r="D79" s="20"/>
      <c r="E79" s="20"/>
      <c r="F79" s="20"/>
    </row>
    <row r="80" spans="1:21" x14ac:dyDescent="0.15">
      <c r="A80" s="14" t="s">
        <v>40</v>
      </c>
      <c r="B80" s="14">
        <v>8</v>
      </c>
      <c r="C80" s="14">
        <f t="shared" si="12"/>
        <v>0.53333333333333333</v>
      </c>
      <c r="D80" s="20"/>
      <c r="E80" s="20"/>
      <c r="F80" s="20"/>
    </row>
    <row r="81" spans="1:6" x14ac:dyDescent="0.15">
      <c r="A81" s="14" t="s">
        <v>41</v>
      </c>
      <c r="B81" s="14">
        <v>8</v>
      </c>
      <c r="C81" s="14">
        <f t="shared" si="12"/>
        <v>0.53333333333333333</v>
      </c>
      <c r="D81" s="20"/>
      <c r="E81" s="20"/>
      <c r="F81" s="20"/>
    </row>
  </sheetData>
  <mergeCells count="137">
    <mergeCell ref="D70:D75"/>
    <mergeCell ref="E70:E75"/>
    <mergeCell ref="F70:F75"/>
    <mergeCell ref="D76:D81"/>
    <mergeCell ref="E76:E81"/>
    <mergeCell ref="F76:F81"/>
    <mergeCell ref="N61:N66"/>
    <mergeCell ref="O61:O66"/>
    <mergeCell ref="P61:P66"/>
    <mergeCell ref="S61:S66"/>
    <mergeCell ref="T61:T66"/>
    <mergeCell ref="U61:U66"/>
    <mergeCell ref="D61:D66"/>
    <mergeCell ref="E61:E66"/>
    <mergeCell ref="F61:F66"/>
    <mergeCell ref="I61:I66"/>
    <mergeCell ref="J61:J66"/>
    <mergeCell ref="K61:K66"/>
    <mergeCell ref="N55:N60"/>
    <mergeCell ref="O55:O60"/>
    <mergeCell ref="P55:P60"/>
    <mergeCell ref="S55:S60"/>
    <mergeCell ref="T55:T60"/>
    <mergeCell ref="U55:U60"/>
    <mergeCell ref="D55:D60"/>
    <mergeCell ref="E55:E60"/>
    <mergeCell ref="F55:F60"/>
    <mergeCell ref="I55:I60"/>
    <mergeCell ref="J55:J60"/>
    <mergeCell ref="K55:K60"/>
    <mergeCell ref="T45:T50"/>
    <mergeCell ref="U45:U50"/>
    <mergeCell ref="B53:F53"/>
    <mergeCell ref="G53:K53"/>
    <mergeCell ref="L53:P53"/>
    <mergeCell ref="Q53:U53"/>
    <mergeCell ref="L45:L50"/>
    <mergeCell ref="M45:M50"/>
    <mergeCell ref="O45:O50"/>
    <mergeCell ref="P45:P50"/>
    <mergeCell ref="Q45:Q50"/>
    <mergeCell ref="S45:S50"/>
    <mergeCell ref="S39:S44"/>
    <mergeCell ref="T39:T44"/>
    <mergeCell ref="U39:U44"/>
    <mergeCell ref="C45:C50"/>
    <mergeCell ref="D45:D50"/>
    <mergeCell ref="E45:E50"/>
    <mergeCell ref="G45:G50"/>
    <mergeCell ref="H45:H50"/>
    <mergeCell ref="I45:I50"/>
    <mergeCell ref="K45:K50"/>
    <mergeCell ref="K39:K44"/>
    <mergeCell ref="L39:L44"/>
    <mergeCell ref="M39:M44"/>
    <mergeCell ref="O39:O44"/>
    <mergeCell ref="P39:P44"/>
    <mergeCell ref="Q39:Q44"/>
    <mergeCell ref="C39:C44"/>
    <mergeCell ref="D39:D44"/>
    <mergeCell ref="E39:E44"/>
    <mergeCell ref="G39:G44"/>
    <mergeCell ref="H39:H44"/>
    <mergeCell ref="I39:I44"/>
    <mergeCell ref="R30:R32"/>
    <mergeCell ref="B37:E37"/>
    <mergeCell ref="F37:I37"/>
    <mergeCell ref="J37:M37"/>
    <mergeCell ref="N37:Q37"/>
    <mergeCell ref="R37:U37"/>
    <mergeCell ref="N27:N29"/>
    <mergeCell ref="P27:P29"/>
    <mergeCell ref="Q27:Q29"/>
    <mergeCell ref="R27:R29"/>
    <mergeCell ref="C29:C30"/>
    <mergeCell ref="E29:E30"/>
    <mergeCell ref="G29:G30"/>
    <mergeCell ref="N30:N32"/>
    <mergeCell ref="P30:P32"/>
    <mergeCell ref="Q30:Q32"/>
    <mergeCell ref="C25:C26"/>
    <mergeCell ref="E25:E26"/>
    <mergeCell ref="G25:G26"/>
    <mergeCell ref="C27:C28"/>
    <mergeCell ref="E27:E28"/>
    <mergeCell ref="G27:G28"/>
    <mergeCell ref="G21:G22"/>
    <mergeCell ref="N22:N24"/>
    <mergeCell ref="P22:P24"/>
    <mergeCell ref="Q22:Q24"/>
    <mergeCell ref="R22:R24"/>
    <mergeCell ref="C23:C24"/>
    <mergeCell ref="E23:E24"/>
    <mergeCell ref="G23:G24"/>
    <mergeCell ref="R13:R15"/>
    <mergeCell ref="C19:C20"/>
    <mergeCell ref="E19:E20"/>
    <mergeCell ref="G19:G20"/>
    <mergeCell ref="N19:N21"/>
    <mergeCell ref="P19:P21"/>
    <mergeCell ref="Q19:Q21"/>
    <mergeCell ref="R19:R21"/>
    <mergeCell ref="C21:C22"/>
    <mergeCell ref="E21:E22"/>
    <mergeCell ref="R10:R12"/>
    <mergeCell ref="C11:C12"/>
    <mergeCell ref="E11:E12"/>
    <mergeCell ref="G11:G12"/>
    <mergeCell ref="C13:C14"/>
    <mergeCell ref="E13:E14"/>
    <mergeCell ref="G13:G14"/>
    <mergeCell ref="N13:N15"/>
    <mergeCell ref="P13:P15"/>
    <mergeCell ref="Q13:Q15"/>
    <mergeCell ref="R5:R7"/>
    <mergeCell ref="C7:C8"/>
    <mergeCell ref="E7:E8"/>
    <mergeCell ref="G7:G8"/>
    <mergeCell ref="C9:C10"/>
    <mergeCell ref="E9:E10"/>
    <mergeCell ref="G9:G10"/>
    <mergeCell ref="N10:N12"/>
    <mergeCell ref="P10:P12"/>
    <mergeCell ref="Q10:Q12"/>
    <mergeCell ref="C5:C6"/>
    <mergeCell ref="E5:E6"/>
    <mergeCell ref="G5:G6"/>
    <mergeCell ref="N5:N7"/>
    <mergeCell ref="P5:P7"/>
    <mergeCell ref="Q5:Q7"/>
    <mergeCell ref="N2:N4"/>
    <mergeCell ref="P2:P4"/>
    <mergeCell ref="Q2:Q4"/>
    <mergeCell ref="R2:R4"/>
    <mergeCell ref="C3:C4"/>
    <mergeCell ref="E3:E4"/>
    <mergeCell ref="G3:G4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李培金</dc:creator>
  <cp:lastModifiedBy>李培金</cp:lastModifiedBy>
  <dcterms:created xsi:type="dcterms:W3CDTF">2021-02-13T00:02:33Z</dcterms:created>
  <dcterms:modified xsi:type="dcterms:W3CDTF">2021-02-13T00:02:50Z</dcterms:modified>
</cp:coreProperties>
</file>