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7795" windowHeight="12060"/>
  </bookViews>
  <sheets>
    <sheet name="Sheet1" sheetId="1" r:id="rId1"/>
    <sheet name="Sheet2" sheetId="2" r:id="rId2"/>
    <sheet name="Sheet3" sheetId="3" r:id="rId3"/>
  </sheets>
  <calcPr calcId="145621" refMode="R1C1"/>
</workbook>
</file>

<file path=xl/calcChain.xml><?xml version="1.0" encoding="utf-8"?>
<calcChain xmlns="http://schemas.openxmlformats.org/spreadsheetml/2006/main">
  <c r="O40" i="1" l="1"/>
  <c r="P40" i="1" s="1"/>
  <c r="D40" i="1"/>
  <c r="E40" i="1" s="1"/>
  <c r="O39" i="1"/>
  <c r="P39" i="1" s="1"/>
  <c r="E39" i="1"/>
  <c r="D39" i="1"/>
  <c r="O38" i="1"/>
  <c r="P38" i="1" s="1"/>
  <c r="D38" i="1"/>
  <c r="E38" i="1" s="1"/>
  <c r="O37" i="1"/>
  <c r="P37" i="1" s="1"/>
  <c r="E37" i="1"/>
  <c r="D37" i="1"/>
  <c r="O36" i="1"/>
  <c r="P36" i="1" s="1"/>
  <c r="D36" i="1"/>
  <c r="E36" i="1" s="1"/>
  <c r="O35" i="1"/>
  <c r="P35" i="1" s="1"/>
  <c r="E35" i="1"/>
  <c r="D35" i="1"/>
  <c r="O31" i="1"/>
  <c r="P31" i="1" s="1"/>
  <c r="D31" i="1"/>
  <c r="E31" i="1" s="1"/>
  <c r="O30" i="1"/>
  <c r="P30" i="1" s="1"/>
  <c r="E30" i="1"/>
  <c r="D30" i="1"/>
  <c r="O29" i="1"/>
  <c r="P29" i="1" s="1"/>
  <c r="D29" i="1"/>
  <c r="E29" i="1" s="1"/>
  <c r="O28" i="1"/>
  <c r="P28" i="1" s="1"/>
  <c r="E28" i="1"/>
  <c r="D28" i="1"/>
  <c r="O27" i="1"/>
  <c r="P27" i="1" s="1"/>
  <c r="D27" i="1"/>
  <c r="E27" i="1" s="1"/>
  <c r="O26" i="1"/>
  <c r="P26" i="1" s="1"/>
  <c r="E26" i="1"/>
  <c r="D26" i="1"/>
  <c r="O22" i="1"/>
  <c r="P22" i="1" s="1"/>
  <c r="D22" i="1"/>
  <c r="E22" i="1" s="1"/>
  <c r="O21" i="1"/>
  <c r="P21" i="1" s="1"/>
  <c r="E21" i="1"/>
  <c r="D21" i="1"/>
  <c r="O20" i="1"/>
  <c r="P20" i="1" s="1"/>
  <c r="D20" i="1"/>
  <c r="E20" i="1" s="1"/>
  <c r="O19" i="1"/>
  <c r="P19" i="1" s="1"/>
  <c r="E19" i="1"/>
  <c r="D19" i="1"/>
  <c r="O18" i="1"/>
  <c r="P18" i="1" s="1"/>
  <c r="D18" i="1"/>
  <c r="E18" i="1" s="1"/>
  <c r="O17" i="1"/>
  <c r="P17" i="1" s="1"/>
  <c r="E17" i="1"/>
  <c r="D17" i="1"/>
  <c r="K13" i="1"/>
  <c r="I13" i="1"/>
  <c r="G13" i="1"/>
  <c r="E13" i="1"/>
  <c r="C13" i="1"/>
  <c r="K11" i="1"/>
  <c r="I11" i="1"/>
  <c r="G11" i="1"/>
  <c r="E11" i="1"/>
  <c r="C11" i="1"/>
  <c r="K9" i="1"/>
  <c r="I9" i="1"/>
  <c r="G9" i="1"/>
  <c r="E9" i="1"/>
  <c r="C9" i="1"/>
  <c r="K7" i="1"/>
  <c r="I7" i="1"/>
  <c r="G7" i="1"/>
  <c r="E7" i="1"/>
  <c r="C7" i="1"/>
  <c r="K5" i="1"/>
  <c r="I5" i="1"/>
  <c r="G5" i="1"/>
  <c r="E5" i="1"/>
  <c r="C5" i="1"/>
  <c r="K3" i="1"/>
  <c r="I3" i="1"/>
  <c r="G3" i="1"/>
  <c r="E3" i="1"/>
  <c r="C3" i="1"/>
  <c r="Q20" i="1" l="1"/>
  <c r="Q26" i="1"/>
  <c r="R31" i="1" s="1"/>
  <c r="Q17" i="1"/>
  <c r="R18" i="1" s="1"/>
  <c r="R28" i="1"/>
  <c r="F38" i="1"/>
  <c r="G18" i="1"/>
  <c r="G21" i="1"/>
  <c r="R27" i="1"/>
  <c r="F29" i="1"/>
  <c r="R30" i="1"/>
  <c r="Q38" i="1"/>
  <c r="F20" i="1"/>
  <c r="R21" i="1"/>
  <c r="Q29" i="1"/>
  <c r="R29" i="1"/>
  <c r="Q35" i="1"/>
  <c r="R37" i="1" s="1"/>
  <c r="F17" i="1"/>
  <c r="G19" i="1" s="1"/>
  <c r="F26" i="1"/>
  <c r="G30" i="1" s="1"/>
  <c r="F35" i="1"/>
  <c r="G35" i="1" s="1"/>
  <c r="G31" i="1" l="1"/>
  <c r="R40" i="1"/>
  <c r="G40" i="1"/>
  <c r="R26" i="1"/>
  <c r="S26" i="1" s="1"/>
  <c r="G39" i="1"/>
  <c r="G20" i="1"/>
  <c r="G36" i="1"/>
  <c r="G17" i="1"/>
  <c r="I35" i="1"/>
  <c r="J35" i="1" s="1"/>
  <c r="T26" i="1"/>
  <c r="U26" i="1" s="1"/>
  <c r="I17" i="1"/>
  <c r="J17" i="1" s="1"/>
  <c r="H17" i="1"/>
  <c r="G37" i="1"/>
  <c r="H35" i="1" s="1"/>
  <c r="T29" i="1"/>
  <c r="U29" i="1" s="1"/>
  <c r="S29" i="1"/>
  <c r="R38" i="1"/>
  <c r="R19" i="1"/>
  <c r="G38" i="1"/>
  <c r="G27" i="1"/>
  <c r="R17" i="1"/>
  <c r="G22" i="1"/>
  <c r="I20" i="1"/>
  <c r="J20" i="1" s="1"/>
  <c r="H20" i="1"/>
  <c r="G29" i="1"/>
  <c r="R36" i="1"/>
  <c r="R22" i="1"/>
  <c r="G28" i="1"/>
  <c r="R20" i="1"/>
  <c r="R35" i="1"/>
  <c r="G26" i="1"/>
  <c r="R39" i="1"/>
  <c r="I26" i="1" l="1"/>
  <c r="J26" i="1" s="1"/>
  <c r="H26" i="1"/>
  <c r="I38" i="1"/>
  <c r="J38" i="1" s="1"/>
  <c r="H38" i="1"/>
  <c r="S35" i="1"/>
  <c r="T35" i="1"/>
  <c r="U35" i="1" s="1"/>
  <c r="T20" i="1"/>
  <c r="U20" i="1" s="1"/>
  <c r="S20" i="1"/>
  <c r="I29" i="1"/>
  <c r="J29" i="1" s="1"/>
  <c r="H29" i="1"/>
  <c r="S17" i="1"/>
  <c r="T17" i="1"/>
  <c r="U17" i="1" s="1"/>
  <c r="T38" i="1"/>
  <c r="U38" i="1" s="1"/>
  <c r="S38" i="1"/>
</calcChain>
</file>

<file path=xl/sharedStrings.xml><?xml version="1.0" encoding="utf-8"?>
<sst xmlns="http://schemas.openxmlformats.org/spreadsheetml/2006/main" count="102" uniqueCount="27">
  <si>
    <t>RPL32</t>
  </si>
  <si>
    <r>
      <t>R</t>
    </r>
    <r>
      <rPr>
        <sz val="11"/>
        <color indexed="8"/>
        <rFont val="宋体"/>
        <family val="3"/>
        <charset val="134"/>
      </rPr>
      <t>PS</t>
    </r>
    <r>
      <rPr>
        <sz val="11"/>
        <color indexed="8"/>
        <rFont val="宋体"/>
        <family val="3"/>
        <charset val="134"/>
      </rPr>
      <t>13</t>
    </r>
    <phoneticPr fontId="3" type="noConversion"/>
  </si>
  <si>
    <t>peritrophin 1</t>
  </si>
  <si>
    <t>chondroitin</t>
  </si>
  <si>
    <t xml:space="preserve">mucin2 like </t>
    <phoneticPr fontId="3" type="noConversion"/>
  </si>
  <si>
    <t>Control-24h-1</t>
  </si>
  <si>
    <t>Control-24h-2</t>
  </si>
  <si>
    <t>Control-24h-3</t>
  </si>
  <si>
    <t>RNAi-24h-1</t>
  </si>
  <si>
    <t>RNAi-24h-2</t>
  </si>
  <si>
    <t>RNAi-24h-3</t>
  </si>
  <si>
    <t>RPL32</t>
    <phoneticPr fontId="3" type="noConversion"/>
  </si>
  <si>
    <t>△ct</t>
  </si>
  <si>
    <r>
      <t>2</t>
    </r>
    <r>
      <rPr>
        <vertAlign val="superscript"/>
        <sz val="11"/>
        <color indexed="8"/>
        <rFont val="宋体"/>
        <family val="3"/>
        <charset val="134"/>
      </rPr>
      <t>(-△ct)</t>
    </r>
  </si>
  <si>
    <t>average</t>
  </si>
  <si>
    <t>normalized to control</t>
    <phoneticPr fontId="3" type="noConversion"/>
  </si>
  <si>
    <t>SD</t>
  </si>
  <si>
    <t>SE</t>
  </si>
  <si>
    <r>
      <t>Control</t>
    </r>
    <r>
      <rPr>
        <sz val="11"/>
        <color indexed="8"/>
        <rFont val="宋体"/>
        <family val="3"/>
        <charset val="134"/>
      </rPr>
      <t>-1</t>
    </r>
    <phoneticPr fontId="3" type="noConversion"/>
  </si>
  <si>
    <r>
      <t>Control</t>
    </r>
    <r>
      <rPr>
        <sz val="11"/>
        <color indexed="8"/>
        <rFont val="宋体"/>
        <family val="3"/>
        <charset val="134"/>
      </rPr>
      <t>-2</t>
    </r>
    <r>
      <rPr>
        <sz val="11"/>
        <color indexed="8"/>
        <rFont val="宋体"/>
        <family val="3"/>
        <charset val="134"/>
      </rPr>
      <t/>
    </r>
  </si>
  <si>
    <r>
      <t>Control</t>
    </r>
    <r>
      <rPr>
        <sz val="11"/>
        <color indexed="8"/>
        <rFont val="宋体"/>
        <family val="3"/>
        <charset val="134"/>
      </rPr>
      <t>-3</t>
    </r>
    <r>
      <rPr>
        <sz val="11"/>
        <color indexed="8"/>
        <rFont val="宋体"/>
        <family val="3"/>
        <charset val="134"/>
      </rPr>
      <t/>
    </r>
  </si>
  <si>
    <r>
      <t>DMNT</t>
    </r>
    <r>
      <rPr>
        <sz val="11"/>
        <color indexed="8"/>
        <rFont val="宋体"/>
        <family val="3"/>
        <charset val="134"/>
      </rPr>
      <t>-1</t>
    </r>
    <phoneticPr fontId="3" type="noConversion"/>
  </si>
  <si>
    <r>
      <t>DMNT</t>
    </r>
    <r>
      <rPr>
        <sz val="11"/>
        <color indexed="8"/>
        <rFont val="宋体"/>
        <family val="3"/>
        <charset val="134"/>
      </rPr>
      <t>-2</t>
    </r>
    <r>
      <rPr>
        <sz val="11"/>
        <color indexed="8"/>
        <rFont val="宋体"/>
        <family val="3"/>
        <charset val="134"/>
      </rPr>
      <t/>
    </r>
  </si>
  <si>
    <r>
      <t>DMNT</t>
    </r>
    <r>
      <rPr>
        <sz val="11"/>
        <color indexed="8"/>
        <rFont val="宋体"/>
        <family val="3"/>
        <charset val="134"/>
      </rPr>
      <t>-3</t>
    </r>
    <r>
      <rPr>
        <sz val="11"/>
        <color indexed="8"/>
        <rFont val="宋体"/>
        <family val="3"/>
        <charset val="134"/>
      </rPr>
      <t/>
    </r>
  </si>
  <si>
    <r>
      <t>Control</t>
    </r>
    <r>
      <rPr>
        <sz val="11"/>
        <color indexed="8"/>
        <rFont val="宋体"/>
        <family val="3"/>
        <charset val="134"/>
      </rPr>
      <t>-1</t>
    </r>
    <phoneticPr fontId="3" type="noConversion"/>
  </si>
  <si>
    <r>
      <t>DMNT</t>
    </r>
    <r>
      <rPr>
        <sz val="11"/>
        <color indexed="8"/>
        <rFont val="宋体"/>
        <family val="3"/>
        <charset val="134"/>
      </rPr>
      <t>-1</t>
    </r>
    <phoneticPr fontId="3" type="noConversion"/>
  </si>
  <si>
    <t>Figure 4-figure supplement 2 Three homologous gene of mucin were no significant change after RNAi treatment.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</si>
</sst>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vertAlign val="superscript"/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1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4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>
      <alignment vertical="center"/>
    </xf>
    <xf numFmtId="0" fontId="0" fillId="0" borderId="0" xfId="0" applyAlignment="1">
      <alignment horizontal="center" vertical="center"/>
    </xf>
    <xf numFmtId="0" fontId="4" fillId="0" borderId="0" xfId="2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3"/>
    <xf numFmtId="0" fontId="0" fillId="0" borderId="0" xfId="0" applyAlignment="1">
      <alignment horizontal="center" vertical="center"/>
    </xf>
    <xf numFmtId="0" fontId="4" fillId="0" borderId="0" xfId="3" applyAlignment="1">
      <alignment horizontal="center" vertical="center"/>
    </xf>
  </cellXfs>
  <cellStyles count="4">
    <cellStyle name="常规" xfId="0" builtinId="0"/>
    <cellStyle name="常规 10 2 2 2 3" xfId="1"/>
    <cellStyle name="常规 2" xfId="3"/>
    <cellStyle name="常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abSelected="1" topLeftCell="A31" workbookViewId="0">
      <selection sqref="A1:XFD1"/>
    </sheetView>
  </sheetViews>
  <sheetFormatPr defaultRowHeight="13.5" x14ac:dyDescent="0.15"/>
  <cols>
    <col min="1" max="1" width="16.25" customWidth="1"/>
    <col min="257" max="257" width="16.25" customWidth="1"/>
    <col min="513" max="513" width="16.25" customWidth="1"/>
    <col min="769" max="769" width="16.25" customWidth="1"/>
    <col min="1025" max="1025" width="16.25" customWidth="1"/>
    <col min="1281" max="1281" width="16.25" customWidth="1"/>
    <col min="1537" max="1537" width="16.25" customWidth="1"/>
    <col min="1793" max="1793" width="16.25" customWidth="1"/>
    <col min="2049" max="2049" width="16.25" customWidth="1"/>
    <col min="2305" max="2305" width="16.25" customWidth="1"/>
    <col min="2561" max="2561" width="16.25" customWidth="1"/>
    <col min="2817" max="2817" width="16.25" customWidth="1"/>
    <col min="3073" max="3073" width="16.25" customWidth="1"/>
    <col min="3329" max="3329" width="16.25" customWidth="1"/>
    <col min="3585" max="3585" width="16.25" customWidth="1"/>
    <col min="3841" max="3841" width="16.25" customWidth="1"/>
    <col min="4097" max="4097" width="16.25" customWidth="1"/>
    <col min="4353" max="4353" width="16.25" customWidth="1"/>
    <col min="4609" max="4609" width="16.25" customWidth="1"/>
    <col min="4865" max="4865" width="16.25" customWidth="1"/>
    <col min="5121" max="5121" width="16.25" customWidth="1"/>
    <col min="5377" max="5377" width="16.25" customWidth="1"/>
    <col min="5633" max="5633" width="16.25" customWidth="1"/>
    <col min="5889" max="5889" width="16.25" customWidth="1"/>
    <col min="6145" max="6145" width="16.25" customWidth="1"/>
    <col min="6401" max="6401" width="16.25" customWidth="1"/>
    <col min="6657" max="6657" width="16.25" customWidth="1"/>
    <col min="6913" max="6913" width="16.25" customWidth="1"/>
    <col min="7169" max="7169" width="16.25" customWidth="1"/>
    <col min="7425" max="7425" width="16.25" customWidth="1"/>
    <col min="7681" max="7681" width="16.25" customWidth="1"/>
    <col min="7937" max="7937" width="16.25" customWidth="1"/>
    <col min="8193" max="8193" width="16.25" customWidth="1"/>
    <col min="8449" max="8449" width="16.25" customWidth="1"/>
    <col min="8705" max="8705" width="16.25" customWidth="1"/>
    <col min="8961" max="8961" width="16.25" customWidth="1"/>
    <col min="9217" max="9217" width="16.25" customWidth="1"/>
    <col min="9473" max="9473" width="16.25" customWidth="1"/>
    <col min="9729" max="9729" width="16.25" customWidth="1"/>
    <col min="9985" max="9985" width="16.25" customWidth="1"/>
    <col min="10241" max="10241" width="16.25" customWidth="1"/>
    <col min="10497" max="10497" width="16.25" customWidth="1"/>
    <col min="10753" max="10753" width="16.25" customWidth="1"/>
    <col min="11009" max="11009" width="16.25" customWidth="1"/>
    <col min="11265" max="11265" width="16.25" customWidth="1"/>
    <col min="11521" max="11521" width="16.25" customWidth="1"/>
    <col min="11777" max="11777" width="16.25" customWidth="1"/>
    <col min="12033" max="12033" width="16.25" customWidth="1"/>
    <col min="12289" max="12289" width="16.25" customWidth="1"/>
    <col min="12545" max="12545" width="16.25" customWidth="1"/>
    <col min="12801" max="12801" width="16.25" customWidth="1"/>
    <col min="13057" max="13057" width="16.25" customWidth="1"/>
    <col min="13313" max="13313" width="16.25" customWidth="1"/>
    <col min="13569" max="13569" width="16.25" customWidth="1"/>
    <col min="13825" max="13825" width="16.25" customWidth="1"/>
    <col min="14081" max="14081" width="16.25" customWidth="1"/>
    <col min="14337" max="14337" width="16.25" customWidth="1"/>
    <col min="14593" max="14593" width="16.25" customWidth="1"/>
    <col min="14849" max="14849" width="16.25" customWidth="1"/>
    <col min="15105" max="15105" width="16.25" customWidth="1"/>
    <col min="15361" max="15361" width="16.25" customWidth="1"/>
    <col min="15617" max="15617" width="16.25" customWidth="1"/>
    <col min="15873" max="15873" width="16.25" customWidth="1"/>
    <col min="16129" max="16129" width="16.25" customWidth="1"/>
  </cols>
  <sheetData>
    <row r="1" spans="1:21" ht="15" x14ac:dyDescent="0.15">
      <c r="A1" s="1" t="s">
        <v>26</v>
      </c>
    </row>
    <row r="2" spans="1:21" x14ac:dyDescent="0.15">
      <c r="B2" s="2" t="s">
        <v>0</v>
      </c>
      <c r="C2" s="2"/>
      <c r="D2" s="3" t="s">
        <v>1</v>
      </c>
      <c r="E2" s="2"/>
      <c r="F2" s="4" t="s">
        <v>2</v>
      </c>
      <c r="G2" s="4"/>
      <c r="H2" s="4" t="s">
        <v>3</v>
      </c>
      <c r="I2" s="4"/>
      <c r="J2" s="4" t="s">
        <v>4</v>
      </c>
    </row>
    <row r="3" spans="1:21" x14ac:dyDescent="0.15">
      <c r="A3" s="4" t="s">
        <v>5</v>
      </c>
      <c r="B3" s="4">
        <v>16.05</v>
      </c>
      <c r="C3" s="10">
        <f>AVERAGE(B3:B4)</f>
        <v>16.12</v>
      </c>
      <c r="D3" s="4">
        <v>17.25</v>
      </c>
      <c r="E3" s="10">
        <f>AVERAGE(D3:D4)</f>
        <v>17.244999999999997</v>
      </c>
      <c r="F3" s="2">
        <v>24.79</v>
      </c>
      <c r="G3" s="10">
        <f>AVERAGE(F3:F4)</f>
        <v>24.835000000000001</v>
      </c>
      <c r="H3" s="2">
        <v>26.79</v>
      </c>
      <c r="I3" s="10">
        <f>AVERAGE(H3:H4)</f>
        <v>26.765000000000001</v>
      </c>
      <c r="J3" s="2">
        <v>26.93</v>
      </c>
      <c r="K3" s="10">
        <f>AVERAGE(J3:J4)</f>
        <v>26.844999999999999</v>
      </c>
    </row>
    <row r="4" spans="1:21" x14ac:dyDescent="0.15">
      <c r="A4" s="4"/>
      <c r="B4" s="4">
        <v>16.190000000000001</v>
      </c>
      <c r="C4" s="10"/>
      <c r="D4" s="4">
        <v>17.239999999999998</v>
      </c>
      <c r="E4" s="10"/>
      <c r="F4" s="2">
        <v>24.88</v>
      </c>
      <c r="G4" s="10"/>
      <c r="H4" s="2">
        <v>26.74</v>
      </c>
      <c r="I4" s="10"/>
      <c r="J4" s="2">
        <v>26.76</v>
      </c>
      <c r="K4" s="10"/>
    </row>
    <row r="5" spans="1:21" x14ac:dyDescent="0.15">
      <c r="A5" s="4" t="s">
        <v>6</v>
      </c>
      <c r="B5" s="4">
        <v>16.32</v>
      </c>
      <c r="C5" s="10">
        <f>AVERAGE(B5:B6)</f>
        <v>16.344999999999999</v>
      </c>
      <c r="D5" s="4">
        <v>17.350000000000001</v>
      </c>
      <c r="E5" s="10">
        <f>AVERAGE(D5:D6)</f>
        <v>17.344999999999999</v>
      </c>
      <c r="F5" s="2">
        <v>24.74</v>
      </c>
      <c r="G5" s="10">
        <f>AVERAGE(F5:F6)</f>
        <v>24.784999999999997</v>
      </c>
      <c r="H5" s="2">
        <v>26.84</v>
      </c>
      <c r="I5" s="10">
        <f>AVERAGE(H5:H6)</f>
        <v>26.82</v>
      </c>
      <c r="J5" s="2">
        <v>26.77</v>
      </c>
      <c r="K5" s="10">
        <f>AVERAGE(J5:J6)</f>
        <v>26.799999999999997</v>
      </c>
    </row>
    <row r="6" spans="1:21" x14ac:dyDescent="0.15">
      <c r="A6" s="4"/>
      <c r="B6" s="4">
        <v>16.37</v>
      </c>
      <c r="C6" s="10"/>
      <c r="D6" s="4">
        <v>17.34</v>
      </c>
      <c r="E6" s="10"/>
      <c r="F6" s="2">
        <v>24.83</v>
      </c>
      <c r="G6" s="10"/>
      <c r="H6" s="2">
        <v>26.8</v>
      </c>
      <c r="I6" s="10"/>
      <c r="J6" s="2">
        <v>26.83</v>
      </c>
      <c r="K6" s="10"/>
    </row>
    <row r="7" spans="1:21" x14ac:dyDescent="0.15">
      <c r="A7" s="4" t="s">
        <v>7</v>
      </c>
      <c r="B7" s="4">
        <v>16.760000000000002</v>
      </c>
      <c r="C7" s="10">
        <f>AVERAGE(B7:B8)</f>
        <v>16.795000000000002</v>
      </c>
      <c r="D7" s="4">
        <v>17.25</v>
      </c>
      <c r="E7" s="10">
        <f>AVERAGE(D7:D8)</f>
        <v>17.25</v>
      </c>
      <c r="F7" s="2">
        <v>25.53</v>
      </c>
      <c r="G7" s="10">
        <f>AVERAGE(F7:F8)</f>
        <v>25.509999999999998</v>
      </c>
      <c r="H7" s="2">
        <v>26.97</v>
      </c>
      <c r="I7" s="10">
        <f>AVERAGE(H7:H8)</f>
        <v>26.954999999999998</v>
      </c>
      <c r="J7" s="2">
        <v>27.5</v>
      </c>
      <c r="K7" s="10">
        <f>AVERAGE(J7:J8)</f>
        <v>27.484999999999999</v>
      </c>
    </row>
    <row r="8" spans="1:21" x14ac:dyDescent="0.15">
      <c r="A8" s="4"/>
      <c r="B8" s="4">
        <v>16.829999999999998</v>
      </c>
      <c r="C8" s="10"/>
      <c r="D8" s="4">
        <v>17.25</v>
      </c>
      <c r="E8" s="10"/>
      <c r="F8" s="2">
        <v>25.49</v>
      </c>
      <c r="G8" s="10"/>
      <c r="H8" s="2">
        <v>26.94</v>
      </c>
      <c r="I8" s="10"/>
      <c r="J8" s="2">
        <v>27.47</v>
      </c>
      <c r="K8" s="10"/>
    </row>
    <row r="9" spans="1:21" x14ac:dyDescent="0.15">
      <c r="A9" s="4" t="s">
        <v>8</v>
      </c>
      <c r="B9" s="4">
        <v>16.63</v>
      </c>
      <c r="C9" s="10">
        <f>AVERAGE(B9:B10)</f>
        <v>16.61</v>
      </c>
      <c r="D9" s="4">
        <v>17.61</v>
      </c>
      <c r="E9" s="10">
        <f>AVERAGE(D9:D10)</f>
        <v>17.64</v>
      </c>
      <c r="F9" s="2">
        <v>25.07</v>
      </c>
      <c r="G9" s="10">
        <f>AVERAGE(F9:F10)</f>
        <v>25.130000000000003</v>
      </c>
      <c r="H9" s="2">
        <v>27.46</v>
      </c>
      <c r="I9" s="10">
        <f>AVERAGE(H9:H10)</f>
        <v>27.305</v>
      </c>
      <c r="J9" s="2">
        <v>26.98</v>
      </c>
      <c r="K9" s="10">
        <f>AVERAGE(J9:J10)</f>
        <v>26.91</v>
      </c>
    </row>
    <row r="10" spans="1:21" x14ac:dyDescent="0.15">
      <c r="A10" s="4"/>
      <c r="B10" s="4">
        <v>16.59</v>
      </c>
      <c r="C10" s="10"/>
      <c r="D10" s="4">
        <v>17.670000000000002</v>
      </c>
      <c r="E10" s="10"/>
      <c r="F10" s="2">
        <v>25.19</v>
      </c>
      <c r="G10" s="10"/>
      <c r="H10" s="2">
        <v>27.15</v>
      </c>
      <c r="I10" s="10"/>
      <c r="J10" s="2">
        <v>26.84</v>
      </c>
      <c r="K10" s="10"/>
    </row>
    <row r="11" spans="1:21" x14ac:dyDescent="0.15">
      <c r="A11" s="4" t="s">
        <v>9</v>
      </c>
      <c r="B11" s="4">
        <v>16.7</v>
      </c>
      <c r="C11" s="10">
        <f>AVERAGE(B11:B12)</f>
        <v>16.664999999999999</v>
      </c>
      <c r="D11" s="4">
        <v>17.71</v>
      </c>
      <c r="E11" s="10">
        <f>AVERAGE(D11:D12)</f>
        <v>17.704999999999998</v>
      </c>
      <c r="F11" s="2">
        <v>25.67</v>
      </c>
      <c r="G11" s="10">
        <f>AVERAGE(F11:F12)</f>
        <v>25.645000000000003</v>
      </c>
      <c r="H11" s="2">
        <v>27.18</v>
      </c>
      <c r="I11" s="10">
        <f>AVERAGE(H11:H12)</f>
        <v>27.064999999999998</v>
      </c>
      <c r="J11" s="2">
        <v>26.95</v>
      </c>
      <c r="K11" s="10">
        <f>AVERAGE(J11:J12)</f>
        <v>27.009999999999998</v>
      </c>
    </row>
    <row r="12" spans="1:21" x14ac:dyDescent="0.15">
      <c r="A12" s="4"/>
      <c r="B12" s="4">
        <v>16.63</v>
      </c>
      <c r="C12" s="10"/>
      <c r="D12" s="4">
        <v>17.7</v>
      </c>
      <c r="E12" s="10"/>
      <c r="F12" s="2">
        <v>25.62</v>
      </c>
      <c r="G12" s="10"/>
      <c r="H12" s="2">
        <v>26.95</v>
      </c>
      <c r="I12" s="10"/>
      <c r="J12" s="2">
        <v>27.07</v>
      </c>
      <c r="K12" s="10"/>
    </row>
    <row r="13" spans="1:21" x14ac:dyDescent="0.15">
      <c r="A13" s="4" t="s">
        <v>10</v>
      </c>
      <c r="B13" s="4">
        <v>17.25</v>
      </c>
      <c r="C13" s="10">
        <f>AVERAGE(B13:B14)</f>
        <v>17.240000000000002</v>
      </c>
      <c r="D13" s="4">
        <v>18.170000000000002</v>
      </c>
      <c r="E13" s="10">
        <f>AVERAGE(D13:D14)</f>
        <v>18.195</v>
      </c>
      <c r="F13" s="2">
        <v>26.65</v>
      </c>
      <c r="G13" s="10">
        <f>AVERAGE(F13:F14)</f>
        <v>26.585000000000001</v>
      </c>
      <c r="H13" s="2">
        <v>27.99</v>
      </c>
      <c r="I13" s="10">
        <f>AVERAGE(H13:H14)</f>
        <v>27.869999999999997</v>
      </c>
      <c r="J13" s="2">
        <v>27.94</v>
      </c>
      <c r="K13" s="10">
        <f>AVERAGE(J13:J14)</f>
        <v>27.945</v>
      </c>
    </row>
    <row r="14" spans="1:21" x14ac:dyDescent="0.15">
      <c r="B14" s="4">
        <v>17.23</v>
      </c>
      <c r="C14" s="10"/>
      <c r="D14" s="4">
        <v>18.22</v>
      </c>
      <c r="E14" s="10"/>
      <c r="F14" s="2">
        <v>26.52</v>
      </c>
      <c r="G14" s="10"/>
      <c r="H14" s="2">
        <v>27.75</v>
      </c>
      <c r="I14" s="10"/>
      <c r="J14" s="2">
        <v>27.95</v>
      </c>
      <c r="K14" s="10"/>
    </row>
    <row r="16" spans="1:21" ht="15.75" x14ac:dyDescent="0.15">
      <c r="B16" s="5" t="s">
        <v>11</v>
      </c>
      <c r="C16" s="4" t="s">
        <v>2</v>
      </c>
      <c r="D16" s="6" t="s">
        <v>12</v>
      </c>
      <c r="E16" s="6" t="s">
        <v>13</v>
      </c>
      <c r="F16" s="6" t="s">
        <v>14</v>
      </c>
      <c r="G16" s="7" t="s">
        <v>15</v>
      </c>
      <c r="H16" s="6" t="s">
        <v>14</v>
      </c>
      <c r="I16" s="6" t="s">
        <v>16</v>
      </c>
      <c r="J16" s="6" t="s">
        <v>17</v>
      </c>
      <c r="M16" s="3" t="s">
        <v>1</v>
      </c>
      <c r="N16" s="4" t="s">
        <v>2</v>
      </c>
      <c r="O16" s="6" t="s">
        <v>12</v>
      </c>
      <c r="P16" s="6" t="s">
        <v>13</v>
      </c>
      <c r="Q16" s="6" t="s">
        <v>14</v>
      </c>
      <c r="R16" s="7" t="s">
        <v>15</v>
      </c>
      <c r="S16" s="6" t="s">
        <v>14</v>
      </c>
      <c r="T16" s="6" t="s">
        <v>16</v>
      </c>
      <c r="U16" s="6" t="s">
        <v>17</v>
      </c>
    </row>
    <row r="17" spans="1:21" x14ac:dyDescent="0.15">
      <c r="A17" s="8" t="s">
        <v>18</v>
      </c>
      <c r="B17">
        <v>16.12</v>
      </c>
      <c r="C17">
        <v>24.835000000000001</v>
      </c>
      <c r="D17">
        <f t="shared" ref="D17:D22" si="0">C17-B17</f>
        <v>8.7149999999999999</v>
      </c>
      <c r="E17" s="9">
        <f t="shared" ref="E17:E22" si="1">2^(-D17)</f>
        <v>2.3797075462406083E-3</v>
      </c>
      <c r="F17" s="11">
        <f>AVERAGE(E17:E19)</f>
        <v>2.5462823858343037E-3</v>
      </c>
      <c r="G17">
        <f>E17/F17</f>
        <v>0.93458116015709847</v>
      </c>
      <c r="H17" s="10">
        <f>AVERAGE(G17:G19)</f>
        <v>0.99999999999999989</v>
      </c>
      <c r="I17" s="10">
        <f>STDEVP(G17:G19)</f>
        <v>9.2516210540542779E-2</v>
      </c>
      <c r="J17" s="10">
        <f>I17/1.414</f>
        <v>6.5428720325702114E-2</v>
      </c>
      <c r="L17" s="8" t="s">
        <v>18</v>
      </c>
      <c r="M17">
        <v>17.244999999999997</v>
      </c>
      <c r="N17">
        <v>24.835000000000001</v>
      </c>
      <c r="O17">
        <f t="shared" ref="O17:O22" si="2">N17-M17</f>
        <v>7.5900000000000034</v>
      </c>
      <c r="P17" s="9">
        <f t="shared" ref="P17:P22" si="3">2^(-O17)</f>
        <v>5.1901789613144874E-3</v>
      </c>
      <c r="Q17" s="11">
        <f>AVERAGE(P17:P19)</f>
        <v>4.7370350922083118E-3</v>
      </c>
      <c r="R17">
        <f>P17/Q17</f>
        <v>1.095659808358086</v>
      </c>
      <c r="S17" s="10">
        <f>AVERAGE(R17:R19)</f>
        <v>0.99999999999999989</v>
      </c>
      <c r="T17" s="10">
        <f>STDEVP(R17:R19)</f>
        <v>0.22556113161282093</v>
      </c>
      <c r="U17" s="10">
        <f>T17/1.414</f>
        <v>0.15951989505857209</v>
      </c>
    </row>
    <row r="18" spans="1:21" x14ac:dyDescent="0.15">
      <c r="A18" s="8" t="s">
        <v>19</v>
      </c>
      <c r="B18">
        <v>16.344999999999999</v>
      </c>
      <c r="C18">
        <v>24.784999999999997</v>
      </c>
      <c r="D18">
        <f t="shared" si="0"/>
        <v>8.4399999999999977</v>
      </c>
      <c r="E18" s="9">
        <f t="shared" si="1"/>
        <v>2.8794320650216872E-3</v>
      </c>
      <c r="F18" s="11"/>
      <c r="G18">
        <f>E18/F17</f>
        <v>1.1308376796858002</v>
      </c>
      <c r="H18" s="10"/>
      <c r="I18" s="10"/>
      <c r="J18" s="10"/>
      <c r="L18" s="8" t="s">
        <v>19</v>
      </c>
      <c r="M18">
        <v>17.344999999999999</v>
      </c>
      <c r="N18">
        <v>24.784999999999997</v>
      </c>
      <c r="O18">
        <f t="shared" si="2"/>
        <v>7.4399999999999977</v>
      </c>
      <c r="P18" s="9">
        <f t="shared" si="3"/>
        <v>5.7588641300433752E-3</v>
      </c>
      <c r="Q18" s="11"/>
      <c r="R18">
        <f>P18/Q17</f>
        <v>1.2157106751258426</v>
      </c>
      <c r="S18" s="10"/>
      <c r="T18" s="10"/>
      <c r="U18" s="10"/>
    </row>
    <row r="19" spans="1:21" x14ac:dyDescent="0.15">
      <c r="A19" s="8" t="s">
        <v>20</v>
      </c>
      <c r="B19">
        <v>16.795000000000002</v>
      </c>
      <c r="C19">
        <v>25.509999999999998</v>
      </c>
      <c r="D19">
        <f t="shared" si="0"/>
        <v>8.7149999999999963</v>
      </c>
      <c r="E19" s="9">
        <f t="shared" si="1"/>
        <v>2.3797075462406148E-3</v>
      </c>
      <c r="F19" s="11"/>
      <c r="G19">
        <f>E19/F17</f>
        <v>0.93458116015710102</v>
      </c>
      <c r="H19" s="10"/>
      <c r="I19" s="10"/>
      <c r="J19" s="10"/>
      <c r="L19" s="8" t="s">
        <v>20</v>
      </c>
      <c r="M19">
        <v>17.25</v>
      </c>
      <c r="N19">
        <v>25.509999999999998</v>
      </c>
      <c r="O19">
        <f t="shared" si="2"/>
        <v>8.259999999999998</v>
      </c>
      <c r="P19" s="9">
        <f t="shared" si="3"/>
        <v>3.2620621852670717E-3</v>
      </c>
      <c r="Q19" s="11"/>
      <c r="R19">
        <f>P19/Q17</f>
        <v>0.68862951651607107</v>
      </c>
      <c r="S19" s="10"/>
      <c r="T19" s="10"/>
      <c r="U19" s="10"/>
    </row>
    <row r="20" spans="1:21" x14ac:dyDescent="0.15">
      <c r="A20" s="8" t="s">
        <v>21</v>
      </c>
      <c r="B20">
        <v>16.61</v>
      </c>
      <c r="C20">
        <v>25.130000000000003</v>
      </c>
      <c r="D20">
        <f t="shared" si="0"/>
        <v>8.5200000000000031</v>
      </c>
      <c r="E20" s="9">
        <f t="shared" si="1"/>
        <v>2.7241087233406298E-3</v>
      </c>
      <c r="F20" s="11">
        <f>AVERAGE(E20:E22)</f>
        <v>2.080736408014084E-3</v>
      </c>
      <c r="G20">
        <f>E20/F17</f>
        <v>1.0698376340721771</v>
      </c>
      <c r="H20" s="10">
        <f>AVERAGE(G20:G22)</f>
        <v>0.81716639897829679</v>
      </c>
      <c r="I20" s="10">
        <f>STDEVP(G20:G22)</f>
        <v>0.19224685048104595</v>
      </c>
      <c r="J20" s="10">
        <f>I20/1.414</f>
        <v>0.13595958308419093</v>
      </c>
      <c r="L20" s="8" t="s">
        <v>21</v>
      </c>
      <c r="M20">
        <v>17.64</v>
      </c>
      <c r="N20">
        <v>25.130000000000003</v>
      </c>
      <c r="O20">
        <f t="shared" si="2"/>
        <v>7.490000000000002</v>
      </c>
      <c r="P20" s="9">
        <f t="shared" si="3"/>
        <v>5.5626960765510543E-3</v>
      </c>
      <c r="Q20" s="11">
        <f>AVERAGE(P20:P22)</f>
        <v>4.2052676574459201E-3</v>
      </c>
      <c r="R20">
        <f>P20/Q17</f>
        <v>1.1742991065657982</v>
      </c>
      <c r="S20" s="10">
        <f>AVERAGE(R20:R22)</f>
        <v>0.88774255955226788</v>
      </c>
      <c r="T20" s="10">
        <f>STDEVP(R20:R22)</f>
        <v>0.22338428092461868</v>
      </c>
      <c r="U20" s="10">
        <f>T20/1.414</f>
        <v>0.15798039669350686</v>
      </c>
    </row>
    <row r="21" spans="1:21" x14ac:dyDescent="0.15">
      <c r="A21" s="8" t="s">
        <v>22</v>
      </c>
      <c r="B21">
        <v>16.664999999999999</v>
      </c>
      <c r="C21">
        <v>25.645000000000003</v>
      </c>
      <c r="D21">
        <f t="shared" si="0"/>
        <v>8.980000000000004</v>
      </c>
      <c r="E21" s="9">
        <f t="shared" si="1"/>
        <v>1.9803896089648949E-3</v>
      </c>
      <c r="F21" s="11"/>
      <c r="G21">
        <f>E21/F17</f>
        <v>0.77775725896796366</v>
      </c>
      <c r="H21" s="10"/>
      <c r="I21" s="10"/>
      <c r="J21" s="10"/>
      <c r="L21" s="8" t="s">
        <v>22</v>
      </c>
      <c r="M21">
        <v>17.704999999999998</v>
      </c>
      <c r="N21">
        <v>25.645000000000003</v>
      </c>
      <c r="O21">
        <f t="shared" si="2"/>
        <v>7.9400000000000048</v>
      </c>
      <c r="P21" s="9">
        <f t="shared" si="3"/>
        <v>4.0721318782856158E-3</v>
      </c>
      <c r="Q21" s="11"/>
      <c r="R21">
        <f>P21/Q17</f>
        <v>0.85963726234235449</v>
      </c>
      <c r="S21" s="10"/>
      <c r="T21" s="10"/>
      <c r="U21" s="10"/>
    </row>
    <row r="22" spans="1:21" x14ac:dyDescent="0.15">
      <c r="A22" s="8" t="s">
        <v>23</v>
      </c>
      <c r="B22">
        <v>17.240000000000002</v>
      </c>
      <c r="C22">
        <v>26.585000000000001</v>
      </c>
      <c r="D22">
        <f t="shared" si="0"/>
        <v>9.3449999999999989</v>
      </c>
      <c r="E22" s="9">
        <f t="shared" si="1"/>
        <v>1.5377108917367271E-3</v>
      </c>
      <c r="F22" s="11"/>
      <c r="G22">
        <f>E22/F17</f>
        <v>0.60390430389474947</v>
      </c>
      <c r="H22" s="10"/>
      <c r="I22" s="10"/>
      <c r="J22" s="10"/>
      <c r="L22" s="8" t="s">
        <v>23</v>
      </c>
      <c r="M22">
        <v>18.195</v>
      </c>
      <c r="N22">
        <v>26.585000000000001</v>
      </c>
      <c r="O22">
        <f t="shared" si="2"/>
        <v>8.39</v>
      </c>
      <c r="P22" s="9">
        <f t="shared" si="3"/>
        <v>2.9809750175010907E-3</v>
      </c>
      <c r="Q22" s="11"/>
      <c r="R22">
        <f>P22/Q17</f>
        <v>0.62929130974865111</v>
      </c>
      <c r="S22" s="10"/>
      <c r="T22" s="10"/>
      <c r="U22" s="10"/>
    </row>
    <row r="25" spans="1:21" ht="15.75" x14ac:dyDescent="0.15">
      <c r="B25" s="5" t="s">
        <v>11</v>
      </c>
      <c r="C25" s="4" t="s">
        <v>3</v>
      </c>
      <c r="D25" s="6" t="s">
        <v>12</v>
      </c>
      <c r="E25" s="6" t="s">
        <v>13</v>
      </c>
      <c r="F25" s="6" t="s">
        <v>14</v>
      </c>
      <c r="G25" s="7" t="s">
        <v>15</v>
      </c>
      <c r="H25" s="6" t="s">
        <v>14</v>
      </c>
      <c r="I25" s="6" t="s">
        <v>16</v>
      </c>
      <c r="J25" s="6" t="s">
        <v>17</v>
      </c>
      <c r="M25" s="3" t="s">
        <v>1</v>
      </c>
      <c r="N25" s="4" t="s">
        <v>3</v>
      </c>
      <c r="O25" s="6" t="s">
        <v>12</v>
      </c>
      <c r="P25" s="6" t="s">
        <v>13</v>
      </c>
      <c r="Q25" s="6" t="s">
        <v>14</v>
      </c>
      <c r="R25" s="7" t="s">
        <v>15</v>
      </c>
      <c r="S25" s="6" t="s">
        <v>14</v>
      </c>
      <c r="T25" s="6" t="s">
        <v>16</v>
      </c>
      <c r="U25" s="6" t="s">
        <v>17</v>
      </c>
    </row>
    <row r="26" spans="1:21" x14ac:dyDescent="0.15">
      <c r="A26" s="8" t="s">
        <v>18</v>
      </c>
      <c r="B26">
        <v>16.12</v>
      </c>
      <c r="C26">
        <v>26.765000000000001</v>
      </c>
      <c r="D26">
        <f t="shared" ref="D26:D31" si="4">C26-B26</f>
        <v>10.645</v>
      </c>
      <c r="E26" s="9">
        <f t="shared" ref="E26:E31" si="5">2^(-D26)</f>
        <v>6.2450467835812012E-4</v>
      </c>
      <c r="F26" s="11">
        <f>AVERAGE(E26:E28)</f>
        <v>7.3371896210029273E-4</v>
      </c>
      <c r="G26">
        <f>E26/F26</f>
        <v>0.85114970529105116</v>
      </c>
      <c r="H26" s="10">
        <f>AVERAGE(G26:G28)</f>
        <v>1</v>
      </c>
      <c r="I26" s="10">
        <f>STDEVP(G26:G28)</f>
        <v>0.14204931571205479</v>
      </c>
      <c r="J26" s="10">
        <f>I26/1.414</f>
        <v>0.100459204888299</v>
      </c>
      <c r="L26" s="8" t="s">
        <v>24</v>
      </c>
      <c r="M26">
        <v>17.244999999999997</v>
      </c>
      <c r="N26">
        <v>26.765000000000001</v>
      </c>
      <c r="O26">
        <f t="shared" ref="O26:O31" si="6">N26-M26</f>
        <v>9.5200000000000031</v>
      </c>
      <c r="P26" s="9">
        <f t="shared" ref="P26:P31" si="7">2^(-O26)</f>
        <v>1.3620543616703147E-3</v>
      </c>
      <c r="Q26" s="11">
        <f>AVERAGE(P26:P28)</f>
        <v>1.3217975988330166E-3</v>
      </c>
      <c r="R26">
        <f>P26/Q26</f>
        <v>1.0304560719983451</v>
      </c>
      <c r="S26" s="10">
        <f>AVERAGE(R26:R28)</f>
        <v>1</v>
      </c>
      <c r="T26" s="10">
        <f>STDEVP(R26:R28)</f>
        <v>6.7486383257950075E-2</v>
      </c>
      <c r="U26" s="10">
        <f>T26/1.414</f>
        <v>4.7727286603925091E-2</v>
      </c>
    </row>
    <row r="27" spans="1:21" x14ac:dyDescent="0.15">
      <c r="A27" s="8" t="s">
        <v>19</v>
      </c>
      <c r="B27">
        <v>16.344999999999999</v>
      </c>
      <c r="C27">
        <v>26.82</v>
      </c>
      <c r="D27">
        <f t="shared" si="4"/>
        <v>10.475000000000001</v>
      </c>
      <c r="E27" s="9">
        <f t="shared" si="5"/>
        <v>7.0260428711465769E-4</v>
      </c>
      <c r="F27" s="11"/>
      <c r="G27">
        <f>E27/F26</f>
        <v>0.95759319767807505</v>
      </c>
      <c r="H27" s="10"/>
      <c r="I27" s="10"/>
      <c r="J27" s="10"/>
      <c r="L27" s="8" t="s">
        <v>19</v>
      </c>
      <c r="M27">
        <v>17.344999999999999</v>
      </c>
      <c r="N27">
        <v>26.82</v>
      </c>
      <c r="O27">
        <f t="shared" si="6"/>
        <v>9.4750000000000014</v>
      </c>
      <c r="P27" s="9">
        <f t="shared" si="7"/>
        <v>1.4052085742293156E-3</v>
      </c>
      <c r="Q27" s="11"/>
      <c r="R27">
        <f>P27/Q26</f>
        <v>1.0631041964896446</v>
      </c>
      <c r="S27" s="10"/>
      <c r="T27" s="10"/>
      <c r="U27" s="10"/>
    </row>
    <row r="28" spans="1:21" x14ac:dyDescent="0.15">
      <c r="A28" s="8" t="s">
        <v>20</v>
      </c>
      <c r="B28">
        <v>16.795000000000002</v>
      </c>
      <c r="C28">
        <v>26.954999999999998</v>
      </c>
      <c r="D28">
        <f t="shared" si="4"/>
        <v>10.159999999999997</v>
      </c>
      <c r="E28" s="9">
        <f t="shared" si="5"/>
        <v>8.7404792082810059E-4</v>
      </c>
      <c r="F28" s="11"/>
      <c r="G28">
        <f>E28/F26</f>
        <v>1.191257097030874</v>
      </c>
      <c r="H28" s="10"/>
      <c r="I28" s="10"/>
      <c r="J28" s="10"/>
      <c r="L28" s="8" t="s">
        <v>20</v>
      </c>
      <c r="M28">
        <v>17.25</v>
      </c>
      <c r="N28">
        <v>26.954999999999998</v>
      </c>
      <c r="O28">
        <f t="shared" si="6"/>
        <v>9.7049999999999983</v>
      </c>
      <c r="P28" s="9">
        <f t="shared" si="7"/>
        <v>1.1981298605994195E-3</v>
      </c>
      <c r="Q28" s="11"/>
      <c r="R28">
        <f>P28/Q26</f>
        <v>0.90643973151201029</v>
      </c>
      <c r="S28" s="10"/>
      <c r="T28" s="10"/>
      <c r="U28" s="10"/>
    </row>
    <row r="29" spans="1:21" x14ac:dyDescent="0.15">
      <c r="A29" s="8" t="s">
        <v>21</v>
      </c>
      <c r="B29">
        <v>16.61</v>
      </c>
      <c r="C29">
        <v>27.305</v>
      </c>
      <c r="D29">
        <f t="shared" si="4"/>
        <v>10.695</v>
      </c>
      <c r="E29" s="9">
        <f t="shared" si="5"/>
        <v>6.0323175640963325E-4</v>
      </c>
      <c r="F29" s="11">
        <f>AVERAGE(E29:E31)</f>
        <v>6.5811979724525146E-4</v>
      </c>
      <c r="G29">
        <f>E29/F26</f>
        <v>0.82215642169430114</v>
      </c>
      <c r="H29" s="10">
        <f>AVERAGE(G29:G31)</f>
        <v>0.89696441177063713</v>
      </c>
      <c r="I29" s="10">
        <f>STDEVP(G29:G31)</f>
        <v>8.0502912209157021E-2</v>
      </c>
      <c r="J29" s="10">
        <f>I29/1.414</f>
        <v>5.6932752623166216E-2</v>
      </c>
      <c r="L29" s="8" t="s">
        <v>21</v>
      </c>
      <c r="M29">
        <v>17.64</v>
      </c>
      <c r="N29">
        <v>27.305</v>
      </c>
      <c r="O29">
        <f t="shared" si="6"/>
        <v>9.6649999999999991</v>
      </c>
      <c r="P29" s="9">
        <f t="shared" si="7"/>
        <v>1.2318138758117679E-3</v>
      </c>
      <c r="Q29" s="11">
        <f>AVERAGE(P29:P31)</f>
        <v>1.325641603768353E-3</v>
      </c>
      <c r="R29">
        <f>P29/Q26</f>
        <v>0.93192322099790992</v>
      </c>
      <c r="S29" s="10">
        <f>AVERAGE(R29:R31)</f>
        <v>1.0029081645622071</v>
      </c>
      <c r="T29" s="10">
        <f>STDEVP(R29:R31)</f>
        <v>0.10497260420147009</v>
      </c>
      <c r="U29" s="10">
        <f>T29/1.414</f>
        <v>7.4238051061860044E-2</v>
      </c>
    </row>
    <row r="30" spans="1:21" x14ac:dyDescent="0.15">
      <c r="A30" s="8" t="s">
        <v>22</v>
      </c>
      <c r="B30">
        <v>16.664999999999999</v>
      </c>
      <c r="C30">
        <v>27.064999999999998</v>
      </c>
      <c r="D30">
        <f t="shared" si="4"/>
        <v>10.399999999999999</v>
      </c>
      <c r="E30" s="9">
        <f t="shared" si="5"/>
        <v>7.4009597974140592E-4</v>
      </c>
      <c r="F30" s="11"/>
      <c r="G30">
        <f>E30/F26</f>
        <v>1.0086913627294827</v>
      </c>
      <c r="H30" s="10"/>
      <c r="I30" s="10"/>
      <c r="J30" s="10"/>
      <c r="L30" s="8" t="s">
        <v>22</v>
      </c>
      <c r="M30">
        <v>17.704999999999998</v>
      </c>
      <c r="N30">
        <v>27.064999999999998</v>
      </c>
      <c r="O30">
        <f t="shared" si="6"/>
        <v>9.36</v>
      </c>
      <c r="P30" s="9">
        <f t="shared" si="7"/>
        <v>1.5218058196494143E-3</v>
      </c>
      <c r="Q30" s="11"/>
      <c r="R30">
        <f>P30/Q26</f>
        <v>1.1513153155921756</v>
      </c>
      <c r="S30" s="10"/>
      <c r="T30" s="10"/>
      <c r="U30" s="10"/>
    </row>
    <row r="31" spans="1:21" x14ac:dyDescent="0.15">
      <c r="A31" s="8" t="s">
        <v>23</v>
      </c>
      <c r="B31">
        <v>17.240000000000002</v>
      </c>
      <c r="C31">
        <v>27.869999999999997</v>
      </c>
      <c r="D31">
        <f t="shared" si="4"/>
        <v>10.629999999999995</v>
      </c>
      <c r="E31" s="9">
        <f t="shared" si="5"/>
        <v>6.3103165558471531E-4</v>
      </c>
      <c r="F31" s="11"/>
      <c r="G31">
        <f>E31/F26</f>
        <v>0.86004545088812767</v>
      </c>
      <c r="H31" s="10"/>
      <c r="I31" s="10"/>
      <c r="J31" s="10"/>
      <c r="L31" s="8" t="s">
        <v>23</v>
      </c>
      <c r="M31">
        <v>18.195</v>
      </c>
      <c r="N31">
        <v>27.869999999999997</v>
      </c>
      <c r="O31">
        <f t="shared" si="6"/>
        <v>9.6749999999999972</v>
      </c>
      <c r="P31" s="9">
        <f t="shared" si="7"/>
        <v>1.2233051158438773E-3</v>
      </c>
      <c r="Q31" s="11"/>
      <c r="R31">
        <f>P31/Q26</f>
        <v>0.92548595709653581</v>
      </c>
      <c r="S31" s="10"/>
      <c r="T31" s="10"/>
      <c r="U31" s="10"/>
    </row>
    <row r="34" spans="1:21" ht="15.75" x14ac:dyDescent="0.15">
      <c r="B34" s="5" t="s">
        <v>11</v>
      </c>
      <c r="C34" s="4" t="s">
        <v>4</v>
      </c>
      <c r="D34" s="6" t="s">
        <v>12</v>
      </c>
      <c r="E34" s="6" t="s">
        <v>13</v>
      </c>
      <c r="F34" s="6" t="s">
        <v>14</v>
      </c>
      <c r="G34" s="7" t="s">
        <v>15</v>
      </c>
      <c r="H34" s="6" t="s">
        <v>14</v>
      </c>
      <c r="I34" s="6" t="s">
        <v>16</v>
      </c>
      <c r="J34" s="6" t="s">
        <v>17</v>
      </c>
      <c r="M34" s="3" t="s">
        <v>1</v>
      </c>
      <c r="N34" s="4" t="s">
        <v>4</v>
      </c>
      <c r="O34" s="6" t="s">
        <v>12</v>
      </c>
      <c r="P34" s="6" t="s">
        <v>13</v>
      </c>
      <c r="Q34" s="6" t="s">
        <v>14</v>
      </c>
      <c r="R34" s="7" t="s">
        <v>15</v>
      </c>
      <c r="S34" s="6" t="s">
        <v>14</v>
      </c>
      <c r="T34" s="6" t="s">
        <v>16</v>
      </c>
      <c r="U34" s="6" t="s">
        <v>17</v>
      </c>
    </row>
    <row r="35" spans="1:21" x14ac:dyDescent="0.15">
      <c r="A35" s="8" t="s">
        <v>18</v>
      </c>
      <c r="B35">
        <v>16.12</v>
      </c>
      <c r="C35">
        <v>26.844999999999999</v>
      </c>
      <c r="D35">
        <f t="shared" ref="D35:D40" si="8">C35-B35</f>
        <v>10.724999999999998</v>
      </c>
      <c r="E35" s="9">
        <f t="shared" ref="E35:E40" si="9">2^(-D35)</f>
        <v>5.908174263766086E-4</v>
      </c>
      <c r="F35" s="11">
        <f>AVERAGE(E35:E37)</f>
        <v>6.3618524306615579E-4</v>
      </c>
      <c r="G35">
        <f>E35/F35</f>
        <v>0.92868772549502621</v>
      </c>
      <c r="H35" s="10">
        <f>AVERAGE(G35:G37)</f>
        <v>1</v>
      </c>
      <c r="I35" s="10">
        <f>STDEVP(G35:G37)</f>
        <v>8.5234796752720082E-2</v>
      </c>
      <c r="J35" s="10">
        <f>I35/1.414</f>
        <v>6.027920562427163E-2</v>
      </c>
      <c r="L35" s="8" t="s">
        <v>18</v>
      </c>
      <c r="M35">
        <v>17.244999999999997</v>
      </c>
      <c r="N35">
        <v>26.844999999999999</v>
      </c>
      <c r="O35">
        <f t="shared" ref="O35:O40" si="10">N35-M35</f>
        <v>9.6000000000000014</v>
      </c>
      <c r="P35" s="9">
        <f t="shared" ref="P35:P40" si="11">2^(-O35)</f>
        <v>1.2885819441141534E-3</v>
      </c>
      <c r="Q35" s="11">
        <f>AVERAGE(P35:P37)</f>
        <v>1.1810590020025135E-3</v>
      </c>
      <c r="R35">
        <f>P35/Q35</f>
        <v>1.0910394331945585</v>
      </c>
      <c r="S35" s="10">
        <f>AVERAGE(R35:R37)</f>
        <v>1</v>
      </c>
      <c r="T35" s="10">
        <f>STDEVP(R35:R37)</f>
        <v>0.21552653931286844</v>
      </c>
      <c r="U35" s="10">
        <f>T35/1.414</f>
        <v>0.15242329512932706</v>
      </c>
    </row>
    <row r="36" spans="1:21" x14ac:dyDescent="0.15">
      <c r="A36" s="8" t="s">
        <v>19</v>
      </c>
      <c r="B36">
        <v>16.344999999999999</v>
      </c>
      <c r="C36">
        <v>26.799999999999997</v>
      </c>
      <c r="D36">
        <f t="shared" si="8"/>
        <v>10.454999999999998</v>
      </c>
      <c r="E36" s="9">
        <f t="shared" si="9"/>
        <v>7.1241227746102426E-4</v>
      </c>
      <c r="F36" s="11"/>
      <c r="G36">
        <f>E36/F35</f>
        <v>1.1198189288822309</v>
      </c>
      <c r="H36" s="10"/>
      <c r="I36" s="10"/>
      <c r="J36" s="10"/>
      <c r="L36" s="8" t="s">
        <v>19</v>
      </c>
      <c r="M36">
        <v>17.344999999999999</v>
      </c>
      <c r="N36">
        <v>26.799999999999997</v>
      </c>
      <c r="O36">
        <f t="shared" si="10"/>
        <v>9.4549999999999983</v>
      </c>
      <c r="P36" s="9">
        <f t="shared" si="11"/>
        <v>1.4248245549220487E-3</v>
      </c>
      <c r="Q36" s="11"/>
      <c r="R36">
        <f>P36/Q35</f>
        <v>1.2063957452643983</v>
      </c>
      <c r="S36" s="10"/>
      <c r="T36" s="10"/>
      <c r="U36" s="10"/>
    </row>
    <row r="37" spans="1:21" x14ac:dyDescent="0.15">
      <c r="A37" s="8" t="s">
        <v>20</v>
      </c>
      <c r="B37">
        <v>16.795000000000002</v>
      </c>
      <c r="C37">
        <v>27.484999999999999</v>
      </c>
      <c r="D37">
        <f t="shared" si="8"/>
        <v>10.689999999999998</v>
      </c>
      <c r="E37" s="9">
        <f t="shared" si="9"/>
        <v>6.0532602536083452E-4</v>
      </c>
      <c r="F37" s="11"/>
      <c r="G37">
        <f>E37/F35</f>
        <v>0.95149334562274301</v>
      </c>
      <c r="H37" s="10"/>
      <c r="I37" s="10"/>
      <c r="J37" s="10"/>
      <c r="L37" s="8" t="s">
        <v>20</v>
      </c>
      <c r="M37">
        <v>17.25</v>
      </c>
      <c r="N37">
        <v>27.484999999999999</v>
      </c>
      <c r="O37">
        <f t="shared" si="10"/>
        <v>10.234999999999999</v>
      </c>
      <c r="P37" s="9">
        <f t="shared" si="11"/>
        <v>8.2977050697133846E-4</v>
      </c>
      <c r="Q37" s="11"/>
      <c r="R37">
        <f>P37/Q35</f>
        <v>0.70256482154104316</v>
      </c>
      <c r="S37" s="10"/>
      <c r="T37" s="10"/>
      <c r="U37" s="10"/>
    </row>
    <row r="38" spans="1:21" x14ac:dyDescent="0.15">
      <c r="A38" s="8" t="s">
        <v>25</v>
      </c>
      <c r="B38">
        <v>16.61</v>
      </c>
      <c r="C38">
        <v>26.91</v>
      </c>
      <c r="D38">
        <f t="shared" si="8"/>
        <v>10.3</v>
      </c>
      <c r="E38" s="9">
        <f t="shared" si="9"/>
        <v>7.932152308166362E-4</v>
      </c>
      <c r="F38" s="11">
        <f>AVERAGE(E38:E40)</f>
        <v>7.2037853566156971E-4</v>
      </c>
      <c r="G38">
        <f>E38/F35</f>
        <v>1.2468306039191657</v>
      </c>
      <c r="H38" s="10">
        <f>AVERAGE(G38:G40)</f>
        <v>1.1323408449237777</v>
      </c>
      <c r="I38" s="10">
        <f>STDEVP(G38:G40)</f>
        <v>0.13574067067929149</v>
      </c>
      <c r="J38" s="10">
        <f>I38/1.414</f>
        <v>9.5997645459187764E-2</v>
      </c>
      <c r="L38" s="8" t="s">
        <v>25</v>
      </c>
      <c r="M38">
        <v>17.64</v>
      </c>
      <c r="N38">
        <v>26.91</v>
      </c>
      <c r="O38">
        <f t="shared" si="10"/>
        <v>9.27</v>
      </c>
      <c r="P38" s="9">
        <f t="shared" si="11"/>
        <v>1.6197647379188329E-3</v>
      </c>
      <c r="Q38" s="11">
        <f>AVERAGE(P38:P40)</f>
        <v>1.4540138801192785E-3</v>
      </c>
      <c r="R38">
        <f>P38/Q35</f>
        <v>1.3714511596562775</v>
      </c>
      <c r="S38" s="10">
        <f>AVERAGE(R38:R40)</f>
        <v>1.2311102812424812</v>
      </c>
      <c r="T38" s="10">
        <f>STDEVP(R38:R40)</f>
        <v>0.17574158741264734</v>
      </c>
      <c r="U38" s="10">
        <f>T38/1.414</f>
        <v>0.12428683692549318</v>
      </c>
    </row>
    <row r="39" spans="1:21" x14ac:dyDescent="0.15">
      <c r="A39" s="8" t="s">
        <v>22</v>
      </c>
      <c r="B39">
        <v>16.664999999999999</v>
      </c>
      <c r="C39">
        <v>27.009999999999998</v>
      </c>
      <c r="D39">
        <f t="shared" si="8"/>
        <v>10.344999999999999</v>
      </c>
      <c r="E39" s="9">
        <f t="shared" si="9"/>
        <v>7.6885544586836353E-4</v>
      </c>
      <c r="F39" s="11"/>
      <c r="G39">
        <f>E39/F35</f>
        <v>1.2085402078218459</v>
      </c>
      <c r="H39" s="10"/>
      <c r="I39" s="10"/>
      <c r="J39" s="10"/>
      <c r="L39" s="8" t="s">
        <v>22</v>
      </c>
      <c r="M39">
        <v>17.704999999999998</v>
      </c>
      <c r="N39">
        <v>27.009999999999998</v>
      </c>
      <c r="O39">
        <f t="shared" si="10"/>
        <v>9.3049999999999997</v>
      </c>
      <c r="P39" s="9">
        <f t="shared" si="11"/>
        <v>1.5809418291941578E-3</v>
      </c>
      <c r="Q39" s="11"/>
      <c r="R39">
        <f>P39/Q35</f>
        <v>1.3385798901779111</v>
      </c>
      <c r="S39" s="10"/>
      <c r="T39" s="10"/>
      <c r="U39" s="10"/>
    </row>
    <row r="40" spans="1:21" x14ac:dyDescent="0.15">
      <c r="A40" s="8" t="s">
        <v>23</v>
      </c>
      <c r="B40">
        <v>17.240000000000002</v>
      </c>
      <c r="C40">
        <v>27.945</v>
      </c>
      <c r="D40">
        <f t="shared" si="8"/>
        <v>10.704999999999998</v>
      </c>
      <c r="E40" s="9">
        <f t="shared" si="9"/>
        <v>5.9906493029970962E-4</v>
      </c>
      <c r="F40" s="11"/>
      <c r="G40">
        <f>E40/F35</f>
        <v>0.94165172303032174</v>
      </c>
      <c r="H40" s="10"/>
      <c r="I40" s="10"/>
      <c r="J40" s="10"/>
      <c r="L40" s="8" t="s">
        <v>23</v>
      </c>
      <c r="M40">
        <v>18.195</v>
      </c>
      <c r="N40">
        <v>27.945</v>
      </c>
      <c r="O40">
        <f t="shared" si="10"/>
        <v>9.75</v>
      </c>
      <c r="P40" s="9">
        <f t="shared" si="11"/>
        <v>1.1613350732448454E-3</v>
      </c>
      <c r="Q40" s="11"/>
      <c r="R40">
        <f>P40/Q35</f>
        <v>0.98329979389325539</v>
      </c>
      <c r="S40" s="10"/>
      <c r="T40" s="10"/>
      <c r="U40" s="10"/>
    </row>
  </sheetData>
  <mergeCells count="78">
    <mergeCell ref="C5:C6"/>
    <mergeCell ref="E5:E6"/>
    <mergeCell ref="G5:G6"/>
    <mergeCell ref="I5:I6"/>
    <mergeCell ref="K5:K6"/>
    <mergeCell ref="C3:C4"/>
    <mergeCell ref="E3:E4"/>
    <mergeCell ref="G3:G4"/>
    <mergeCell ref="I3:I4"/>
    <mergeCell ref="K3:K4"/>
    <mergeCell ref="C9:C10"/>
    <mergeCell ref="E9:E10"/>
    <mergeCell ref="G9:G10"/>
    <mergeCell ref="I9:I10"/>
    <mergeCell ref="K9:K10"/>
    <mergeCell ref="C7:C8"/>
    <mergeCell ref="E7:E8"/>
    <mergeCell ref="G7:G8"/>
    <mergeCell ref="I7:I8"/>
    <mergeCell ref="K7:K8"/>
    <mergeCell ref="C13:C14"/>
    <mergeCell ref="E13:E14"/>
    <mergeCell ref="G13:G14"/>
    <mergeCell ref="I13:I14"/>
    <mergeCell ref="K13:K14"/>
    <mergeCell ref="C11:C12"/>
    <mergeCell ref="E11:E12"/>
    <mergeCell ref="G11:G12"/>
    <mergeCell ref="I11:I12"/>
    <mergeCell ref="K11:K12"/>
    <mergeCell ref="T17:T19"/>
    <mergeCell ref="U17:U19"/>
    <mergeCell ref="F20:F22"/>
    <mergeCell ref="H20:H22"/>
    <mergeCell ref="I20:I22"/>
    <mergeCell ref="J20:J22"/>
    <mergeCell ref="Q20:Q22"/>
    <mergeCell ref="S20:S22"/>
    <mergeCell ref="T20:T22"/>
    <mergeCell ref="U20:U22"/>
    <mergeCell ref="F17:F19"/>
    <mergeCell ref="H17:H19"/>
    <mergeCell ref="I17:I19"/>
    <mergeCell ref="J17:J19"/>
    <mergeCell ref="Q17:Q19"/>
    <mergeCell ref="S17:S19"/>
    <mergeCell ref="T26:T28"/>
    <mergeCell ref="U26:U28"/>
    <mergeCell ref="F29:F31"/>
    <mergeCell ref="H29:H31"/>
    <mergeCell ref="I29:I31"/>
    <mergeCell ref="J29:J31"/>
    <mergeCell ref="Q29:Q31"/>
    <mergeCell ref="S29:S31"/>
    <mergeCell ref="T29:T31"/>
    <mergeCell ref="U29:U31"/>
    <mergeCell ref="F26:F28"/>
    <mergeCell ref="H26:H28"/>
    <mergeCell ref="I26:I28"/>
    <mergeCell ref="J26:J28"/>
    <mergeCell ref="Q26:Q28"/>
    <mergeCell ref="S26:S28"/>
    <mergeCell ref="T35:T37"/>
    <mergeCell ref="U35:U37"/>
    <mergeCell ref="F38:F40"/>
    <mergeCell ref="H38:H40"/>
    <mergeCell ref="I38:I40"/>
    <mergeCell ref="J38:J40"/>
    <mergeCell ref="Q38:Q40"/>
    <mergeCell ref="S38:S40"/>
    <mergeCell ref="T38:T40"/>
    <mergeCell ref="U38:U40"/>
    <mergeCell ref="F35:F37"/>
    <mergeCell ref="H35:H37"/>
    <mergeCell ref="I35:I37"/>
    <mergeCell ref="J35:J37"/>
    <mergeCell ref="Q35:Q37"/>
    <mergeCell ref="S35:S37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李培金</dc:creator>
  <cp:lastModifiedBy>李培金</cp:lastModifiedBy>
  <dcterms:created xsi:type="dcterms:W3CDTF">2021-02-13T00:27:53Z</dcterms:created>
  <dcterms:modified xsi:type="dcterms:W3CDTF">2021-02-13T03:44:27Z</dcterms:modified>
</cp:coreProperties>
</file>