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L51" i="1" l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G37" i="1"/>
  <c r="E37" i="1"/>
  <c r="C37" i="1"/>
  <c r="G35" i="1"/>
  <c r="E35" i="1"/>
  <c r="C35" i="1"/>
  <c r="L34" i="1"/>
  <c r="M34" i="1" s="1"/>
  <c r="M33" i="1"/>
  <c r="L33" i="1"/>
  <c r="G33" i="1"/>
  <c r="E33" i="1"/>
  <c r="C33" i="1"/>
  <c r="L32" i="1"/>
  <c r="M32" i="1" s="1"/>
  <c r="L31" i="1"/>
  <c r="M31" i="1" s="1"/>
  <c r="G31" i="1"/>
  <c r="E31" i="1"/>
  <c r="C31" i="1"/>
  <c r="L30" i="1"/>
  <c r="M30" i="1" s="1"/>
  <c r="L29" i="1"/>
  <c r="M29" i="1" s="1"/>
  <c r="G29" i="1"/>
  <c r="E29" i="1"/>
  <c r="C29" i="1"/>
  <c r="G27" i="1"/>
  <c r="E27" i="1"/>
  <c r="C27" i="1"/>
  <c r="L26" i="1"/>
  <c r="M26" i="1" s="1"/>
  <c r="L25" i="1"/>
  <c r="M25" i="1" s="1"/>
  <c r="G25" i="1"/>
  <c r="E25" i="1"/>
  <c r="C25" i="1"/>
  <c r="L24" i="1"/>
  <c r="M24" i="1" s="1"/>
  <c r="L23" i="1"/>
  <c r="M23" i="1" s="1"/>
  <c r="G23" i="1"/>
  <c r="E23" i="1"/>
  <c r="C23" i="1"/>
  <c r="M22" i="1"/>
  <c r="L22" i="1"/>
  <c r="L21" i="1"/>
  <c r="M21" i="1" s="1"/>
  <c r="G21" i="1"/>
  <c r="E21" i="1"/>
  <c r="C21" i="1"/>
  <c r="G19" i="1"/>
  <c r="E19" i="1"/>
  <c r="C19" i="1"/>
  <c r="L17" i="1"/>
  <c r="M17" i="1" s="1"/>
  <c r="G17" i="1"/>
  <c r="E17" i="1"/>
  <c r="C17" i="1"/>
  <c r="L16" i="1"/>
  <c r="M16" i="1" s="1"/>
  <c r="L15" i="1"/>
  <c r="M15" i="1" s="1"/>
  <c r="G15" i="1"/>
  <c r="E15" i="1"/>
  <c r="C15" i="1"/>
  <c r="M14" i="1"/>
  <c r="L14" i="1"/>
  <c r="L13" i="1"/>
  <c r="M13" i="1" s="1"/>
  <c r="G13" i="1"/>
  <c r="E13" i="1"/>
  <c r="C13" i="1"/>
  <c r="L12" i="1"/>
  <c r="M12" i="1" s="1"/>
  <c r="G11" i="1"/>
  <c r="E11" i="1"/>
  <c r="C11" i="1"/>
  <c r="L9" i="1"/>
  <c r="M9" i="1" s="1"/>
  <c r="G9" i="1"/>
  <c r="E9" i="1"/>
  <c r="C9" i="1"/>
  <c r="M8" i="1"/>
  <c r="L8" i="1"/>
  <c r="L7" i="1"/>
  <c r="M7" i="1" s="1"/>
  <c r="G7" i="1"/>
  <c r="E7" i="1"/>
  <c r="C7" i="1"/>
  <c r="L6" i="1"/>
  <c r="M6" i="1" s="1"/>
  <c r="M5" i="1"/>
  <c r="L5" i="1"/>
  <c r="G5" i="1"/>
  <c r="E5" i="1"/>
  <c r="C5" i="1"/>
  <c r="L4" i="1"/>
  <c r="M4" i="1" s="1"/>
  <c r="G3" i="1"/>
  <c r="E3" i="1"/>
  <c r="C3" i="1"/>
  <c r="N4" i="1" l="1"/>
  <c r="O4" i="1" s="1"/>
  <c r="N15" i="1"/>
  <c r="N32" i="1"/>
  <c r="N41" i="1"/>
  <c r="N46" i="1"/>
  <c r="O46" i="1" s="1"/>
  <c r="N49" i="1"/>
  <c r="N12" i="1"/>
  <c r="O17" i="1" s="1"/>
  <c r="N29" i="1"/>
  <c r="O32" i="1" s="1"/>
  <c r="O47" i="1"/>
  <c r="N7" i="1"/>
  <c r="N21" i="1"/>
  <c r="O22" i="1" s="1"/>
  <c r="N24" i="1"/>
  <c r="N38" i="1"/>
  <c r="O43" i="1" s="1"/>
  <c r="O30" i="1" l="1"/>
  <c r="O38" i="1"/>
  <c r="O31" i="1"/>
  <c r="O33" i="1"/>
  <c r="O29" i="1"/>
  <c r="P29" i="1" s="1"/>
  <c r="O40" i="1"/>
  <c r="O39" i="1"/>
  <c r="P38" i="1" s="1"/>
  <c r="Q32" i="1"/>
  <c r="R32" i="1" s="1"/>
  <c r="P32" i="1"/>
  <c r="O51" i="1"/>
  <c r="O34" i="1"/>
  <c r="O24" i="1"/>
  <c r="O12" i="1"/>
  <c r="O41" i="1"/>
  <c r="O9" i="1"/>
  <c r="O48" i="1"/>
  <c r="Q46" i="1" s="1"/>
  <c r="R46" i="1" s="1"/>
  <c r="O14" i="1"/>
  <c r="O50" i="1"/>
  <c r="O21" i="1"/>
  <c r="O6" i="1"/>
  <c r="O49" i="1"/>
  <c r="O42" i="1"/>
  <c r="O23" i="1"/>
  <c r="Q29" i="1"/>
  <c r="R29" i="1" s="1"/>
  <c r="O8" i="1"/>
  <c r="O5" i="1"/>
  <c r="Q38" i="1"/>
  <c r="R38" i="1" s="1"/>
  <c r="O25" i="1"/>
  <c r="O13" i="1"/>
  <c r="O26" i="1"/>
  <c r="O16" i="1"/>
  <c r="O7" i="1"/>
  <c r="O15" i="1"/>
  <c r="Q4" i="1" l="1"/>
  <c r="R4" i="1" s="1"/>
  <c r="P46" i="1"/>
  <c r="P12" i="1"/>
  <c r="Q12" i="1"/>
  <c r="R12" i="1" s="1"/>
  <c r="Q15" i="1"/>
  <c r="R15" i="1" s="1"/>
  <c r="P15" i="1"/>
  <c r="Q21" i="1"/>
  <c r="R21" i="1" s="1"/>
  <c r="P21" i="1"/>
  <c r="P4" i="1"/>
  <c r="P49" i="1"/>
  <c r="Q49" i="1"/>
  <c r="R49" i="1" s="1"/>
  <c r="Q24" i="1"/>
  <c r="R24" i="1" s="1"/>
  <c r="P24" i="1"/>
  <c r="Q7" i="1"/>
  <c r="R7" i="1" s="1"/>
  <c r="P7" i="1"/>
  <c r="Q41" i="1"/>
  <c r="R41" i="1" s="1"/>
  <c r="P41" i="1"/>
</calcChain>
</file>

<file path=xl/sharedStrings.xml><?xml version="1.0" encoding="utf-8"?>
<sst xmlns="http://schemas.openxmlformats.org/spreadsheetml/2006/main" count="112" uniqueCount="35">
  <si>
    <t>RPL32</t>
  </si>
  <si>
    <r>
      <t>R</t>
    </r>
    <r>
      <rPr>
        <sz val="11"/>
        <color indexed="8"/>
        <rFont val="宋体"/>
        <family val="3"/>
        <charset val="134"/>
      </rPr>
      <t>PS</t>
    </r>
    <r>
      <rPr>
        <sz val="11"/>
        <color indexed="8"/>
        <rFont val="宋体"/>
        <family val="3"/>
        <charset val="134"/>
      </rPr>
      <t>13</t>
    </r>
    <phoneticPr fontId="3" type="noConversion"/>
  </si>
  <si>
    <t>Lysozyme</t>
  </si>
  <si>
    <t>Control-24h-1</t>
    <phoneticPr fontId="3" type="noConversion"/>
  </si>
  <si>
    <t>RPL32</t>
    <phoneticPr fontId="3" type="noConversion"/>
  </si>
  <si>
    <t>△ct</t>
  </si>
  <si>
    <r>
      <t>2</t>
    </r>
    <r>
      <rPr>
        <vertAlign val="superscript"/>
        <sz val="11"/>
        <color indexed="8"/>
        <rFont val="宋体"/>
        <family val="3"/>
        <charset val="134"/>
      </rPr>
      <t>(-△ct)</t>
    </r>
  </si>
  <si>
    <t>average</t>
  </si>
  <si>
    <t>normalized to control</t>
    <phoneticPr fontId="3" type="noConversion"/>
  </si>
  <si>
    <t>SD</t>
  </si>
  <si>
    <t>SE</t>
  </si>
  <si>
    <t>Control-24h-1</t>
    <phoneticPr fontId="3" type="noConversion"/>
  </si>
  <si>
    <r>
      <t>Control-24h-2</t>
    </r>
    <r>
      <rPr>
        <sz val="11"/>
        <color indexed="8"/>
        <rFont val="宋体"/>
        <family val="3"/>
        <charset val="134"/>
      </rPr>
      <t/>
    </r>
    <phoneticPr fontId="3" type="noConversion"/>
  </si>
  <si>
    <t>Control-24h-2</t>
  </si>
  <si>
    <t>Control-24h-3</t>
  </si>
  <si>
    <r>
      <t>Control-24h-3</t>
    </r>
    <r>
      <rPr>
        <sz val="11"/>
        <color indexed="8"/>
        <rFont val="宋体"/>
        <family val="3"/>
        <charset val="134"/>
      </rPr>
      <t/>
    </r>
    <phoneticPr fontId="3" type="noConversion"/>
  </si>
  <si>
    <r>
      <t>D</t>
    </r>
    <r>
      <rPr>
        <sz val="11"/>
        <color indexed="8"/>
        <rFont val="宋体"/>
        <family val="3"/>
        <charset val="134"/>
      </rPr>
      <t>MNT-24h-1</t>
    </r>
    <phoneticPr fontId="3" type="noConversion"/>
  </si>
  <si>
    <r>
      <t>D</t>
    </r>
    <r>
      <rPr>
        <sz val="11"/>
        <color indexed="8"/>
        <rFont val="宋体"/>
        <family val="3"/>
        <charset val="134"/>
      </rPr>
      <t>MNT-24h-2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</si>
  <si>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indexed="8"/>
        <rFont val="宋体"/>
        <family val="3"/>
        <charset val="134"/>
      </rPr>
      <t>MNT-24h-3</t>
    </r>
    <r>
      <rPr>
        <sz val="11"/>
        <color indexed="8"/>
        <rFont val="宋体"/>
        <family val="3"/>
        <charset val="134"/>
      </rPr>
      <t/>
    </r>
  </si>
  <si>
    <t>Control-48h-1</t>
    <phoneticPr fontId="3" type="noConversion"/>
  </si>
  <si>
    <t>Control-48h-2</t>
  </si>
  <si>
    <t>Control-48h-3</t>
  </si>
  <si>
    <t>DMNT-48h-1</t>
    <phoneticPr fontId="3" type="noConversion"/>
  </si>
  <si>
    <t>DMNT-48h-2</t>
  </si>
  <si>
    <t>DMNT-48h-3</t>
  </si>
  <si>
    <t>Control-72h-1</t>
    <phoneticPr fontId="3" type="noConversion"/>
  </si>
  <si>
    <t>Control-72h-2</t>
  </si>
  <si>
    <t>Control-72h-3</t>
  </si>
  <si>
    <r>
      <t>D</t>
    </r>
    <r>
      <rPr>
        <sz val="11"/>
        <color indexed="8"/>
        <rFont val="宋体"/>
        <family val="3"/>
        <charset val="134"/>
      </rPr>
      <t>MNT-72h-1</t>
    </r>
    <phoneticPr fontId="3" type="noConversion"/>
  </si>
  <si>
    <r>
      <t>D</t>
    </r>
    <r>
      <rPr>
        <sz val="11"/>
        <color indexed="8"/>
        <rFont val="宋体"/>
        <family val="3"/>
        <charset val="134"/>
      </rPr>
      <t>MNT-72h-2</t>
    </r>
    <r>
      <rPr>
        <sz val="11"/>
        <color indexed="8"/>
        <rFont val="宋体"/>
        <family val="3"/>
        <charset val="134"/>
      </rPr>
      <t/>
    </r>
  </si>
  <si>
    <r>
      <t>D</t>
    </r>
    <r>
      <rPr>
        <sz val="11"/>
        <color indexed="8"/>
        <rFont val="宋体"/>
        <family val="3"/>
        <charset val="134"/>
      </rPr>
      <t>MNT-72h-3</t>
    </r>
    <r>
      <rPr>
        <sz val="11"/>
        <color indexed="8"/>
        <rFont val="宋体"/>
        <family val="3"/>
        <charset val="134"/>
      </rPr>
      <t/>
    </r>
  </si>
  <si>
    <t>DMNT-72h-1</t>
    <phoneticPr fontId="3" type="noConversion"/>
  </si>
  <si>
    <t>DMNT-72h-2</t>
  </si>
  <si>
    <t>DMNT-72h-3</t>
  </si>
  <si>
    <t>Figure 6-figure supplement 4. PxLysozyme expression was down-regulated from 48 to 72 hours.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</si>
</sst>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2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3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4"/>
    <xf numFmtId="0" fontId="0" fillId="0" borderId="0" xfId="0" applyAlignment="1">
      <alignment vertical="center"/>
    </xf>
    <xf numFmtId="0" fontId="4" fillId="0" borderId="0" xfId="4" applyAlignment="1">
      <alignment vertical="center"/>
    </xf>
    <xf numFmtId="0" fontId="4" fillId="0" borderId="0" xfId="4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常规" xfId="0" builtinId="0"/>
    <cellStyle name="常规 10 2 2 2 3" xfId="2"/>
    <cellStyle name="常规 2" xfId="4"/>
    <cellStyle name="常规 2 11" xfId="1"/>
    <cellStyle name="常规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workbookViewId="0">
      <selection sqref="A1:XFD1"/>
    </sheetView>
  </sheetViews>
  <sheetFormatPr defaultRowHeight="13.5" x14ac:dyDescent="0.15"/>
  <cols>
    <col min="1" max="1" width="15.75" customWidth="1"/>
    <col min="9" max="9" width="14.5" customWidth="1"/>
    <col min="20" max="20" width="9.375" customWidth="1"/>
    <col min="257" max="257" width="15.75" customWidth="1"/>
    <col min="265" max="265" width="14.5" customWidth="1"/>
    <col min="276" max="276" width="9.375" customWidth="1"/>
    <col min="513" max="513" width="15.75" customWidth="1"/>
    <col min="521" max="521" width="14.5" customWidth="1"/>
    <col min="532" max="532" width="9.375" customWidth="1"/>
    <col min="769" max="769" width="15.75" customWidth="1"/>
    <col min="777" max="777" width="14.5" customWidth="1"/>
    <col min="788" max="788" width="9.375" customWidth="1"/>
    <col min="1025" max="1025" width="15.75" customWidth="1"/>
    <col min="1033" max="1033" width="14.5" customWidth="1"/>
    <col min="1044" max="1044" width="9.375" customWidth="1"/>
    <col min="1281" max="1281" width="15.75" customWidth="1"/>
    <col min="1289" max="1289" width="14.5" customWidth="1"/>
    <col min="1300" max="1300" width="9.375" customWidth="1"/>
    <col min="1537" max="1537" width="15.75" customWidth="1"/>
    <col min="1545" max="1545" width="14.5" customWidth="1"/>
    <col min="1556" max="1556" width="9.375" customWidth="1"/>
    <col min="1793" max="1793" width="15.75" customWidth="1"/>
    <col min="1801" max="1801" width="14.5" customWidth="1"/>
    <col min="1812" max="1812" width="9.375" customWidth="1"/>
    <col min="2049" max="2049" width="15.75" customWidth="1"/>
    <col min="2057" max="2057" width="14.5" customWidth="1"/>
    <col min="2068" max="2068" width="9.375" customWidth="1"/>
    <col min="2305" max="2305" width="15.75" customWidth="1"/>
    <col min="2313" max="2313" width="14.5" customWidth="1"/>
    <col min="2324" max="2324" width="9.375" customWidth="1"/>
    <col min="2561" max="2561" width="15.75" customWidth="1"/>
    <col min="2569" max="2569" width="14.5" customWidth="1"/>
    <col min="2580" max="2580" width="9.375" customWidth="1"/>
    <col min="2817" max="2817" width="15.75" customWidth="1"/>
    <col min="2825" max="2825" width="14.5" customWidth="1"/>
    <col min="2836" max="2836" width="9.375" customWidth="1"/>
    <col min="3073" max="3073" width="15.75" customWidth="1"/>
    <col min="3081" max="3081" width="14.5" customWidth="1"/>
    <col min="3092" max="3092" width="9.375" customWidth="1"/>
    <col min="3329" max="3329" width="15.75" customWidth="1"/>
    <col min="3337" max="3337" width="14.5" customWidth="1"/>
    <col min="3348" max="3348" width="9.375" customWidth="1"/>
    <col min="3585" max="3585" width="15.75" customWidth="1"/>
    <col min="3593" max="3593" width="14.5" customWidth="1"/>
    <col min="3604" max="3604" width="9.375" customWidth="1"/>
    <col min="3841" max="3841" width="15.75" customWidth="1"/>
    <col min="3849" max="3849" width="14.5" customWidth="1"/>
    <col min="3860" max="3860" width="9.375" customWidth="1"/>
    <col min="4097" max="4097" width="15.75" customWidth="1"/>
    <col min="4105" max="4105" width="14.5" customWidth="1"/>
    <col min="4116" max="4116" width="9.375" customWidth="1"/>
    <col min="4353" max="4353" width="15.75" customWidth="1"/>
    <col min="4361" max="4361" width="14.5" customWidth="1"/>
    <col min="4372" max="4372" width="9.375" customWidth="1"/>
    <col min="4609" max="4609" width="15.75" customWidth="1"/>
    <col min="4617" max="4617" width="14.5" customWidth="1"/>
    <col min="4628" max="4628" width="9.375" customWidth="1"/>
    <col min="4865" max="4865" width="15.75" customWidth="1"/>
    <col min="4873" max="4873" width="14.5" customWidth="1"/>
    <col min="4884" max="4884" width="9.375" customWidth="1"/>
    <col min="5121" max="5121" width="15.75" customWidth="1"/>
    <col min="5129" max="5129" width="14.5" customWidth="1"/>
    <col min="5140" max="5140" width="9.375" customWidth="1"/>
    <col min="5377" max="5377" width="15.75" customWidth="1"/>
    <col min="5385" max="5385" width="14.5" customWidth="1"/>
    <col min="5396" max="5396" width="9.375" customWidth="1"/>
    <col min="5633" max="5633" width="15.75" customWidth="1"/>
    <col min="5641" max="5641" width="14.5" customWidth="1"/>
    <col min="5652" max="5652" width="9.375" customWidth="1"/>
    <col min="5889" max="5889" width="15.75" customWidth="1"/>
    <col min="5897" max="5897" width="14.5" customWidth="1"/>
    <col min="5908" max="5908" width="9.375" customWidth="1"/>
    <col min="6145" max="6145" width="15.75" customWidth="1"/>
    <col min="6153" max="6153" width="14.5" customWidth="1"/>
    <col min="6164" max="6164" width="9.375" customWidth="1"/>
    <col min="6401" max="6401" width="15.75" customWidth="1"/>
    <col min="6409" max="6409" width="14.5" customWidth="1"/>
    <col min="6420" max="6420" width="9.375" customWidth="1"/>
    <col min="6657" max="6657" width="15.75" customWidth="1"/>
    <col min="6665" max="6665" width="14.5" customWidth="1"/>
    <col min="6676" max="6676" width="9.375" customWidth="1"/>
    <col min="6913" max="6913" width="15.75" customWidth="1"/>
    <col min="6921" max="6921" width="14.5" customWidth="1"/>
    <col min="6932" max="6932" width="9.375" customWidth="1"/>
    <col min="7169" max="7169" width="15.75" customWidth="1"/>
    <col min="7177" max="7177" width="14.5" customWidth="1"/>
    <col min="7188" max="7188" width="9.375" customWidth="1"/>
    <col min="7425" max="7425" width="15.75" customWidth="1"/>
    <col min="7433" max="7433" width="14.5" customWidth="1"/>
    <col min="7444" max="7444" width="9.375" customWidth="1"/>
    <col min="7681" max="7681" width="15.75" customWidth="1"/>
    <col min="7689" max="7689" width="14.5" customWidth="1"/>
    <col min="7700" max="7700" width="9.375" customWidth="1"/>
    <col min="7937" max="7937" width="15.75" customWidth="1"/>
    <col min="7945" max="7945" width="14.5" customWidth="1"/>
    <col min="7956" max="7956" width="9.375" customWidth="1"/>
    <col min="8193" max="8193" width="15.75" customWidth="1"/>
    <col min="8201" max="8201" width="14.5" customWidth="1"/>
    <col min="8212" max="8212" width="9.375" customWidth="1"/>
    <col min="8449" max="8449" width="15.75" customWidth="1"/>
    <col min="8457" max="8457" width="14.5" customWidth="1"/>
    <col min="8468" max="8468" width="9.375" customWidth="1"/>
    <col min="8705" max="8705" width="15.75" customWidth="1"/>
    <col min="8713" max="8713" width="14.5" customWidth="1"/>
    <col min="8724" max="8724" width="9.375" customWidth="1"/>
    <col min="8961" max="8961" width="15.75" customWidth="1"/>
    <col min="8969" max="8969" width="14.5" customWidth="1"/>
    <col min="8980" max="8980" width="9.375" customWidth="1"/>
    <col min="9217" max="9217" width="15.75" customWidth="1"/>
    <col min="9225" max="9225" width="14.5" customWidth="1"/>
    <col min="9236" max="9236" width="9.375" customWidth="1"/>
    <col min="9473" max="9473" width="15.75" customWidth="1"/>
    <col min="9481" max="9481" width="14.5" customWidth="1"/>
    <col min="9492" max="9492" width="9.375" customWidth="1"/>
    <col min="9729" max="9729" width="15.75" customWidth="1"/>
    <col min="9737" max="9737" width="14.5" customWidth="1"/>
    <col min="9748" max="9748" width="9.375" customWidth="1"/>
    <col min="9985" max="9985" width="15.75" customWidth="1"/>
    <col min="9993" max="9993" width="14.5" customWidth="1"/>
    <col min="10004" max="10004" width="9.375" customWidth="1"/>
    <col min="10241" max="10241" width="15.75" customWidth="1"/>
    <col min="10249" max="10249" width="14.5" customWidth="1"/>
    <col min="10260" max="10260" width="9.375" customWidth="1"/>
    <col min="10497" max="10497" width="15.75" customWidth="1"/>
    <col min="10505" max="10505" width="14.5" customWidth="1"/>
    <col min="10516" max="10516" width="9.375" customWidth="1"/>
    <col min="10753" max="10753" width="15.75" customWidth="1"/>
    <col min="10761" max="10761" width="14.5" customWidth="1"/>
    <col min="10772" max="10772" width="9.375" customWidth="1"/>
    <col min="11009" max="11009" width="15.75" customWidth="1"/>
    <col min="11017" max="11017" width="14.5" customWidth="1"/>
    <col min="11028" max="11028" width="9.375" customWidth="1"/>
    <col min="11265" max="11265" width="15.75" customWidth="1"/>
    <col min="11273" max="11273" width="14.5" customWidth="1"/>
    <col min="11284" max="11284" width="9.375" customWidth="1"/>
    <col min="11521" max="11521" width="15.75" customWidth="1"/>
    <col min="11529" max="11529" width="14.5" customWidth="1"/>
    <col min="11540" max="11540" width="9.375" customWidth="1"/>
    <col min="11777" max="11777" width="15.75" customWidth="1"/>
    <col min="11785" max="11785" width="14.5" customWidth="1"/>
    <col min="11796" max="11796" width="9.375" customWidth="1"/>
    <col min="12033" max="12033" width="15.75" customWidth="1"/>
    <col min="12041" max="12041" width="14.5" customWidth="1"/>
    <col min="12052" max="12052" width="9.375" customWidth="1"/>
    <col min="12289" max="12289" width="15.75" customWidth="1"/>
    <col min="12297" max="12297" width="14.5" customWidth="1"/>
    <col min="12308" max="12308" width="9.375" customWidth="1"/>
    <col min="12545" max="12545" width="15.75" customWidth="1"/>
    <col min="12553" max="12553" width="14.5" customWidth="1"/>
    <col min="12564" max="12564" width="9.375" customWidth="1"/>
    <col min="12801" max="12801" width="15.75" customWidth="1"/>
    <col min="12809" max="12809" width="14.5" customWidth="1"/>
    <col min="12820" max="12820" width="9.375" customWidth="1"/>
    <col min="13057" max="13057" width="15.75" customWidth="1"/>
    <col min="13065" max="13065" width="14.5" customWidth="1"/>
    <col min="13076" max="13076" width="9.375" customWidth="1"/>
    <col min="13313" max="13313" width="15.75" customWidth="1"/>
    <col min="13321" max="13321" width="14.5" customWidth="1"/>
    <col min="13332" max="13332" width="9.375" customWidth="1"/>
    <col min="13569" max="13569" width="15.75" customWidth="1"/>
    <col min="13577" max="13577" width="14.5" customWidth="1"/>
    <col min="13588" max="13588" width="9.375" customWidth="1"/>
    <col min="13825" max="13825" width="15.75" customWidth="1"/>
    <col min="13833" max="13833" width="14.5" customWidth="1"/>
    <col min="13844" max="13844" width="9.375" customWidth="1"/>
    <col min="14081" max="14081" width="15.75" customWidth="1"/>
    <col min="14089" max="14089" width="14.5" customWidth="1"/>
    <col min="14100" max="14100" width="9.375" customWidth="1"/>
    <col min="14337" max="14337" width="15.75" customWidth="1"/>
    <col min="14345" max="14345" width="14.5" customWidth="1"/>
    <col min="14356" max="14356" width="9.375" customWidth="1"/>
    <col min="14593" max="14593" width="15.75" customWidth="1"/>
    <col min="14601" max="14601" width="14.5" customWidth="1"/>
    <col min="14612" max="14612" width="9.375" customWidth="1"/>
    <col min="14849" max="14849" width="15.75" customWidth="1"/>
    <col min="14857" max="14857" width="14.5" customWidth="1"/>
    <col min="14868" max="14868" width="9.375" customWidth="1"/>
    <col min="15105" max="15105" width="15.75" customWidth="1"/>
    <col min="15113" max="15113" width="14.5" customWidth="1"/>
    <col min="15124" max="15124" width="9.375" customWidth="1"/>
    <col min="15361" max="15361" width="15.75" customWidth="1"/>
    <col min="15369" max="15369" width="14.5" customWidth="1"/>
    <col min="15380" max="15380" width="9.375" customWidth="1"/>
    <col min="15617" max="15617" width="15.75" customWidth="1"/>
    <col min="15625" max="15625" width="14.5" customWidth="1"/>
    <col min="15636" max="15636" width="9.375" customWidth="1"/>
    <col min="15873" max="15873" width="15.75" customWidth="1"/>
    <col min="15881" max="15881" width="14.5" customWidth="1"/>
    <col min="15892" max="15892" width="9.375" customWidth="1"/>
    <col min="16129" max="16129" width="15.75" customWidth="1"/>
    <col min="16137" max="16137" width="14.5" customWidth="1"/>
    <col min="16148" max="16148" width="9.375" customWidth="1"/>
  </cols>
  <sheetData>
    <row r="1" spans="1:29" ht="15" x14ac:dyDescent="0.15">
      <c r="A1" s="1" t="s">
        <v>34</v>
      </c>
    </row>
    <row r="2" spans="1:29" x14ac:dyDescent="0.15">
      <c r="B2" s="2" t="s">
        <v>0</v>
      </c>
      <c r="C2" s="2"/>
      <c r="D2" s="3" t="s">
        <v>1</v>
      </c>
      <c r="F2" s="4" t="s">
        <v>2</v>
      </c>
    </row>
    <row r="3" spans="1:29" ht="15.75" x14ac:dyDescent="0.15">
      <c r="A3" s="5" t="s">
        <v>3</v>
      </c>
      <c r="B3" s="4">
        <v>16.8</v>
      </c>
      <c r="C3" s="13">
        <f>AVERAGE(B3:B4)</f>
        <v>16.835000000000001</v>
      </c>
      <c r="D3" s="4">
        <v>17.53</v>
      </c>
      <c r="E3" s="13">
        <f>AVERAGE(D3:D4)</f>
        <v>17.565000000000001</v>
      </c>
      <c r="F3" s="4">
        <v>21.34</v>
      </c>
      <c r="G3" s="13">
        <f>AVERAGE(F3:F4)</f>
        <v>21.32</v>
      </c>
      <c r="J3" s="6" t="s">
        <v>4</v>
      </c>
      <c r="K3" s="4" t="s">
        <v>2</v>
      </c>
      <c r="L3" s="7" t="s">
        <v>5</v>
      </c>
      <c r="M3" s="7" t="s">
        <v>6</v>
      </c>
      <c r="N3" s="7" t="s">
        <v>7</v>
      </c>
      <c r="O3" s="8" t="s">
        <v>8</v>
      </c>
      <c r="P3" s="7" t="s">
        <v>7</v>
      </c>
      <c r="Q3" s="7" t="s">
        <v>9</v>
      </c>
      <c r="R3" s="7" t="s">
        <v>10</v>
      </c>
      <c r="U3" s="2"/>
      <c r="V3" s="4"/>
      <c r="W3" s="7"/>
      <c r="X3" s="7"/>
      <c r="Y3" s="7"/>
      <c r="Z3" s="8"/>
      <c r="AA3" s="7"/>
      <c r="AB3" s="7"/>
      <c r="AC3" s="7"/>
    </row>
    <row r="4" spans="1:29" x14ac:dyDescent="0.15">
      <c r="B4" s="4">
        <v>16.87</v>
      </c>
      <c r="C4" s="13"/>
      <c r="D4" s="4">
        <v>17.600000000000001</v>
      </c>
      <c r="E4" s="13"/>
      <c r="F4" s="4">
        <v>21.3</v>
      </c>
      <c r="G4" s="13"/>
      <c r="I4" s="5" t="s">
        <v>11</v>
      </c>
      <c r="J4">
        <v>16.835000000000001</v>
      </c>
      <c r="K4" s="4">
        <v>21.32</v>
      </c>
      <c r="L4">
        <f t="shared" ref="L4:L9" si="0">K4-J4</f>
        <v>4.4849999999999994</v>
      </c>
      <c r="M4" s="9">
        <f t="shared" ref="M4:M9" si="1">2^(-L4)</f>
        <v>4.4656066866909178E-2</v>
      </c>
      <c r="N4" s="12">
        <f>AVERAGE(M4:M6)</f>
        <v>4.4328590776676169E-2</v>
      </c>
      <c r="O4">
        <f>M4/N4</f>
        <v>1.0073874690012774</v>
      </c>
      <c r="P4" s="13">
        <f>AVERAGE(O4:O6)</f>
        <v>1</v>
      </c>
      <c r="Q4" s="13">
        <f>STDEVP(O4:O6)</f>
        <v>7.7473406667100439E-2</v>
      </c>
      <c r="R4" s="13">
        <f>Q4/1.414</f>
        <v>5.4790245167680655E-2</v>
      </c>
      <c r="T4" s="5"/>
      <c r="U4" s="5"/>
      <c r="V4" s="10"/>
      <c r="X4" s="9"/>
      <c r="Y4" s="11"/>
      <c r="AA4" s="10"/>
      <c r="AB4" s="10"/>
      <c r="AC4" s="10"/>
    </row>
    <row r="5" spans="1:29" x14ac:dyDescent="0.15">
      <c r="A5" s="5" t="s">
        <v>12</v>
      </c>
      <c r="B5" s="4">
        <v>17.010000000000002</v>
      </c>
      <c r="C5" s="13">
        <f>AVERAGE(B5:B6)</f>
        <v>17.010000000000002</v>
      </c>
      <c r="D5" s="4">
        <v>17.71</v>
      </c>
      <c r="E5" s="13">
        <f>AVERAGE(D5:D6)</f>
        <v>17.75</v>
      </c>
      <c r="F5" s="4">
        <v>21.46</v>
      </c>
      <c r="G5" s="13">
        <f>AVERAGE(F5:F6)</f>
        <v>21.380000000000003</v>
      </c>
      <c r="I5" s="5" t="s">
        <v>13</v>
      </c>
      <c r="J5" s="5">
        <v>17.010000000000002</v>
      </c>
      <c r="K5" s="10">
        <v>21.380000000000003</v>
      </c>
      <c r="L5">
        <f t="shared" si="0"/>
        <v>4.370000000000001</v>
      </c>
      <c r="M5" s="9">
        <f t="shared" si="1"/>
        <v>4.8361406048199655E-2</v>
      </c>
      <c r="N5" s="12"/>
      <c r="O5">
        <f>M5/N4</f>
        <v>1.0909754901039035</v>
      </c>
      <c r="P5" s="13"/>
      <c r="Q5" s="13"/>
      <c r="R5" s="13"/>
      <c r="T5" s="5"/>
      <c r="U5" s="5"/>
      <c r="V5" s="10"/>
      <c r="X5" s="9"/>
      <c r="Y5" s="11"/>
      <c r="AA5" s="10"/>
      <c r="AB5" s="10"/>
      <c r="AC5" s="10"/>
    </row>
    <row r="6" spans="1:29" x14ac:dyDescent="0.15">
      <c r="B6" s="4">
        <v>17.010000000000002</v>
      </c>
      <c r="C6" s="13"/>
      <c r="D6" s="4">
        <v>17.79</v>
      </c>
      <c r="E6" s="13"/>
      <c r="F6" s="4">
        <v>21.3</v>
      </c>
      <c r="G6" s="13"/>
      <c r="I6" s="5" t="s">
        <v>14</v>
      </c>
      <c r="J6" s="5">
        <v>16.809999999999999</v>
      </c>
      <c r="K6" s="10">
        <v>21.454999999999998</v>
      </c>
      <c r="L6">
        <f t="shared" si="0"/>
        <v>4.6449999999999996</v>
      </c>
      <c r="M6" s="9">
        <f t="shared" si="1"/>
        <v>3.9968299414919674E-2</v>
      </c>
      <c r="N6" s="12"/>
      <c r="O6">
        <f>M6/N4</f>
        <v>0.90163704089481911</v>
      </c>
      <c r="P6" s="13"/>
      <c r="Q6" s="13"/>
      <c r="R6" s="13"/>
      <c r="T6" s="5"/>
      <c r="U6" s="5"/>
      <c r="V6" s="10"/>
      <c r="X6" s="9"/>
      <c r="Y6" s="11"/>
      <c r="AA6" s="10"/>
      <c r="AB6" s="10"/>
      <c r="AC6" s="10"/>
    </row>
    <row r="7" spans="1:29" x14ac:dyDescent="0.15">
      <c r="A7" s="5" t="s">
        <v>15</v>
      </c>
      <c r="B7" s="4">
        <v>16.809999999999999</v>
      </c>
      <c r="C7" s="13">
        <f>AVERAGE(B7:B8)</f>
        <v>16.809999999999999</v>
      </c>
      <c r="D7" s="4">
        <v>17.68</v>
      </c>
      <c r="E7" s="13">
        <f>AVERAGE(D7:D8)</f>
        <v>17.670000000000002</v>
      </c>
      <c r="F7" s="4">
        <v>21.43</v>
      </c>
      <c r="G7" s="13">
        <f>AVERAGE(F7:F8)</f>
        <v>21.454999999999998</v>
      </c>
      <c r="I7" s="5" t="s">
        <v>16</v>
      </c>
      <c r="J7" s="5">
        <v>17.04</v>
      </c>
      <c r="K7" s="10">
        <v>21.704999999999998</v>
      </c>
      <c r="L7">
        <f t="shared" si="0"/>
        <v>4.6649999999999991</v>
      </c>
      <c r="M7" s="9">
        <f t="shared" si="1"/>
        <v>3.9418044025976574E-2</v>
      </c>
      <c r="N7" s="12">
        <f>AVERAGE(M7:M9)</f>
        <v>3.6571405849231249E-2</v>
      </c>
      <c r="O7">
        <f>M7/N4</f>
        <v>0.88922393731308691</v>
      </c>
      <c r="P7" s="13">
        <f>AVERAGE(O7:O9)</f>
        <v>0.82500718404234907</v>
      </c>
      <c r="Q7" s="13">
        <f>STDEVP(O7:O9)</f>
        <v>0.10897249307739702</v>
      </c>
      <c r="R7" s="13">
        <f>Q7/1.414</f>
        <v>7.7066826787409504E-2</v>
      </c>
      <c r="X7" s="9"/>
      <c r="Y7" s="11"/>
      <c r="AA7" s="10"/>
      <c r="AB7" s="10"/>
      <c r="AC7" s="10"/>
    </row>
    <row r="8" spans="1:29" x14ac:dyDescent="0.15">
      <c r="B8" s="4">
        <v>16.809999999999999</v>
      </c>
      <c r="C8" s="13"/>
      <c r="D8" s="4">
        <v>17.66</v>
      </c>
      <c r="E8" s="13"/>
      <c r="F8" s="4">
        <v>21.48</v>
      </c>
      <c r="G8" s="13"/>
      <c r="I8" s="5" t="s">
        <v>17</v>
      </c>
      <c r="J8">
        <v>17.03</v>
      </c>
      <c r="K8">
        <v>21.655000000000001</v>
      </c>
      <c r="L8">
        <f t="shared" si="0"/>
        <v>4.625</v>
      </c>
      <c r="M8" s="9">
        <f t="shared" si="1"/>
        <v>4.0526236082844058E-2</v>
      </c>
      <c r="N8" s="12"/>
      <c r="O8">
        <f>M8/N4</f>
        <v>0.91422342494513165</v>
      </c>
      <c r="P8" s="13"/>
      <c r="Q8" s="13"/>
      <c r="R8" s="13"/>
      <c r="X8" s="9"/>
      <c r="Y8" s="11"/>
      <c r="AA8" s="10"/>
      <c r="AB8" s="10"/>
      <c r="AC8" s="10"/>
    </row>
    <row r="9" spans="1:29" x14ac:dyDescent="0.15">
      <c r="A9" s="5" t="s">
        <v>16</v>
      </c>
      <c r="B9" s="4">
        <v>17.02</v>
      </c>
      <c r="C9" s="13">
        <f>AVERAGE(B9:B10)</f>
        <v>17.04</v>
      </c>
      <c r="D9" s="4">
        <v>17.53</v>
      </c>
      <c r="E9" s="13">
        <f>AVERAGE(D9:D10)</f>
        <v>17.560000000000002</v>
      </c>
      <c r="F9" s="4">
        <v>21.7</v>
      </c>
      <c r="G9" s="13">
        <f>AVERAGE(F9:F10)</f>
        <v>21.704999999999998</v>
      </c>
      <c r="I9" s="5" t="s">
        <v>18</v>
      </c>
      <c r="J9">
        <v>17.170000000000002</v>
      </c>
      <c r="K9">
        <v>22.24</v>
      </c>
      <c r="L9">
        <f t="shared" si="0"/>
        <v>5.0699999999999967</v>
      </c>
      <c r="M9" s="9">
        <f t="shared" si="1"/>
        <v>2.9769937438873122E-2</v>
      </c>
      <c r="N9" s="12"/>
      <c r="O9">
        <f>M9/N4</f>
        <v>0.67157418986882855</v>
      </c>
      <c r="P9" s="13"/>
      <c r="Q9" s="13"/>
      <c r="R9" s="13"/>
      <c r="X9" s="9"/>
      <c r="Y9" s="11"/>
      <c r="AA9" s="10"/>
      <c r="AB9" s="10"/>
      <c r="AC9" s="10"/>
    </row>
    <row r="10" spans="1:29" x14ac:dyDescent="0.15">
      <c r="B10" s="4">
        <v>17.059999999999999</v>
      </c>
      <c r="C10" s="13"/>
      <c r="D10" s="4">
        <v>17.59</v>
      </c>
      <c r="E10" s="13"/>
      <c r="F10" s="4">
        <v>21.71</v>
      </c>
      <c r="G10" s="13"/>
    </row>
    <row r="11" spans="1:29" ht="15.75" x14ac:dyDescent="0.15">
      <c r="A11" s="5" t="s">
        <v>17</v>
      </c>
      <c r="B11" s="4">
        <v>17.2</v>
      </c>
      <c r="C11" s="13">
        <f>AVERAGE(B11:B12)</f>
        <v>17.03</v>
      </c>
      <c r="D11" s="4">
        <v>17.579999999999998</v>
      </c>
      <c r="E11" s="13">
        <f>AVERAGE(D11:D12)</f>
        <v>17.534999999999997</v>
      </c>
      <c r="F11" s="4">
        <v>21.65</v>
      </c>
      <c r="G11" s="13">
        <f>AVERAGE(F11:F12)</f>
        <v>21.655000000000001</v>
      </c>
      <c r="J11" s="3" t="s">
        <v>1</v>
      </c>
      <c r="K11" s="4" t="s">
        <v>2</v>
      </c>
      <c r="L11" s="7" t="s">
        <v>5</v>
      </c>
      <c r="M11" s="7" t="s">
        <v>6</v>
      </c>
      <c r="N11" s="7" t="s">
        <v>7</v>
      </c>
      <c r="O11" s="8" t="s">
        <v>8</v>
      </c>
      <c r="P11" s="7" t="s">
        <v>7</v>
      </c>
      <c r="Q11" s="7" t="s">
        <v>9</v>
      </c>
      <c r="R11" s="7" t="s">
        <v>10</v>
      </c>
    </row>
    <row r="12" spans="1:29" x14ac:dyDescent="0.15">
      <c r="B12" s="4">
        <v>16.86</v>
      </c>
      <c r="C12" s="13"/>
      <c r="D12" s="4">
        <v>17.489999999999998</v>
      </c>
      <c r="E12" s="13"/>
      <c r="F12" s="4">
        <v>21.66</v>
      </c>
      <c r="G12" s="13"/>
      <c r="I12" s="5" t="s">
        <v>11</v>
      </c>
      <c r="J12" s="2">
        <v>17.565000000000001</v>
      </c>
      <c r="K12" s="4">
        <v>21.32</v>
      </c>
      <c r="L12">
        <f t="shared" ref="L12:L17" si="2">K12-J12</f>
        <v>3.754999999999999</v>
      </c>
      <c r="M12" s="9">
        <f t="shared" ref="M12:M17" si="3">2^(-L12)</f>
        <v>7.4068298183848941E-2</v>
      </c>
      <c r="N12" s="12">
        <f>AVERAGE(M12:M14)</f>
        <v>7.5794781582558243E-2</v>
      </c>
      <c r="O12">
        <f>M12/N12</f>
        <v>0.97722160599105679</v>
      </c>
      <c r="P12" s="13">
        <f>AVERAGE(O12:O14)</f>
        <v>1</v>
      </c>
      <c r="Q12" s="13">
        <f>STDEVP(O12:O14)</f>
        <v>4.7154351171244571E-2</v>
      </c>
      <c r="R12" s="13">
        <f>Q12/1.414</f>
        <v>3.3348197433694889E-2</v>
      </c>
    </row>
    <row r="13" spans="1:29" x14ac:dyDescent="0.15">
      <c r="A13" s="5" t="s">
        <v>18</v>
      </c>
      <c r="B13" s="4">
        <v>17.16</v>
      </c>
      <c r="C13" s="13">
        <f>AVERAGE(B13:B14)</f>
        <v>17.170000000000002</v>
      </c>
      <c r="D13" s="4">
        <v>17.82</v>
      </c>
      <c r="E13" s="13">
        <f>AVERAGE(D13:D14)</f>
        <v>17.79</v>
      </c>
      <c r="F13" s="4">
        <v>22.24</v>
      </c>
      <c r="G13" s="13">
        <f>AVERAGE(F13:F14)</f>
        <v>22.24</v>
      </c>
      <c r="I13" s="5" t="s">
        <v>13</v>
      </c>
      <c r="J13" s="5">
        <v>17.75</v>
      </c>
      <c r="K13" s="10">
        <v>21.380000000000003</v>
      </c>
      <c r="L13">
        <f t="shared" si="2"/>
        <v>3.6300000000000026</v>
      </c>
      <c r="M13" s="9">
        <f t="shared" si="3"/>
        <v>8.0772051914843143E-2</v>
      </c>
      <c r="N13" s="12"/>
      <c r="O13">
        <f>M13/N12</f>
        <v>1.0656677178608067</v>
      </c>
      <c r="P13" s="13"/>
      <c r="Q13" s="13"/>
      <c r="R13" s="13"/>
    </row>
    <row r="14" spans="1:29" x14ac:dyDescent="0.15">
      <c r="B14" s="4">
        <v>17.18</v>
      </c>
      <c r="C14" s="13"/>
      <c r="D14" s="4">
        <v>17.760000000000002</v>
      </c>
      <c r="E14" s="13"/>
      <c r="F14" s="4">
        <v>22.24</v>
      </c>
      <c r="G14" s="13"/>
      <c r="I14" s="5" t="s">
        <v>14</v>
      </c>
      <c r="J14" s="5">
        <v>17.670000000000002</v>
      </c>
      <c r="K14" s="10">
        <v>21.454999999999998</v>
      </c>
      <c r="L14">
        <f t="shared" si="2"/>
        <v>3.7849999999999966</v>
      </c>
      <c r="M14" s="9">
        <f t="shared" si="3"/>
        <v>7.2543994648982674E-2</v>
      </c>
      <c r="N14" s="12"/>
      <c r="O14">
        <f>M14/N12</f>
        <v>0.95711067614813694</v>
      </c>
      <c r="P14" s="13"/>
      <c r="Q14" s="13"/>
      <c r="R14" s="13"/>
    </row>
    <row r="15" spans="1:29" x14ac:dyDescent="0.15">
      <c r="A15" s="5" t="s">
        <v>19</v>
      </c>
      <c r="B15" s="4">
        <v>16.66</v>
      </c>
      <c r="C15" s="13">
        <f>AVERAGE(B15:B16)</f>
        <v>16.68</v>
      </c>
      <c r="D15" s="4">
        <v>17.350000000000001</v>
      </c>
      <c r="E15" s="13">
        <f>AVERAGE(D15:D16)</f>
        <v>17.344999999999999</v>
      </c>
      <c r="F15" s="4">
        <v>20.18</v>
      </c>
      <c r="G15" s="13">
        <f>AVERAGE(F15:F16)</f>
        <v>20.204999999999998</v>
      </c>
      <c r="I15" s="5" t="s">
        <v>16</v>
      </c>
      <c r="J15" s="5">
        <v>17.560000000000002</v>
      </c>
      <c r="K15" s="10">
        <v>21.704999999999998</v>
      </c>
      <c r="L15">
        <f t="shared" si="2"/>
        <v>4.144999999999996</v>
      </c>
      <c r="M15" s="9">
        <f t="shared" si="3"/>
        <v>5.6523711097568173E-2</v>
      </c>
      <c r="N15" s="12">
        <f>AVERAGE(M15:M17)</f>
        <v>5.3262705753307833E-2</v>
      </c>
      <c r="O15">
        <f>M15/N12</f>
        <v>0.74574673766954036</v>
      </c>
      <c r="P15" s="13">
        <f>AVERAGE(O15:O17)</f>
        <v>0.70272259700745077</v>
      </c>
      <c r="Q15" s="13">
        <f>STDEVP(O15:O17)</f>
        <v>7.0264576025957912E-2</v>
      </c>
      <c r="R15" s="13">
        <f>Q15/1.414</f>
        <v>4.9692062253152695E-2</v>
      </c>
    </row>
    <row r="16" spans="1:29" x14ac:dyDescent="0.15">
      <c r="B16" s="4">
        <v>16.7</v>
      </c>
      <c r="C16" s="13"/>
      <c r="D16" s="4">
        <v>17.34</v>
      </c>
      <c r="E16" s="13"/>
      <c r="F16" s="4">
        <v>20.23</v>
      </c>
      <c r="G16" s="13"/>
      <c r="I16" s="5" t="s">
        <v>17</v>
      </c>
      <c r="J16">
        <v>17.534999999999997</v>
      </c>
      <c r="K16">
        <v>21.655000000000001</v>
      </c>
      <c r="L16">
        <f t="shared" si="2"/>
        <v>4.1200000000000045</v>
      </c>
      <c r="M16" s="9">
        <f t="shared" si="3"/>
        <v>5.7511728164054511E-2</v>
      </c>
      <c r="N16" s="12"/>
      <c r="O16">
        <f>M16/N12</f>
        <v>0.75878216103058216</v>
      </c>
      <c r="P16" s="13"/>
      <c r="Q16" s="13"/>
      <c r="R16" s="13"/>
    </row>
    <row r="17" spans="1:18" x14ac:dyDescent="0.15">
      <c r="A17" s="5" t="s">
        <v>20</v>
      </c>
      <c r="B17" s="4">
        <v>16.05</v>
      </c>
      <c r="C17" s="13">
        <f>AVERAGE(B17:B18)</f>
        <v>16.055</v>
      </c>
      <c r="D17" s="4">
        <v>16.940000000000001</v>
      </c>
      <c r="E17" s="13">
        <f>AVERAGE(D17:D18)</f>
        <v>16.91</v>
      </c>
      <c r="F17" s="4">
        <v>19.98</v>
      </c>
      <c r="G17" s="13">
        <f>AVERAGE(F17:F18)</f>
        <v>19.935000000000002</v>
      </c>
      <c r="I17" s="5" t="s">
        <v>18</v>
      </c>
      <c r="J17">
        <v>17.79</v>
      </c>
      <c r="K17">
        <v>22.24</v>
      </c>
      <c r="L17">
        <f t="shared" si="2"/>
        <v>4.4499999999999993</v>
      </c>
      <c r="M17" s="9">
        <f t="shared" si="3"/>
        <v>4.5752677998300822E-2</v>
      </c>
      <c r="N17" s="12"/>
      <c r="O17">
        <f>M17/N12</f>
        <v>0.60363889232223011</v>
      </c>
      <c r="P17" s="13"/>
      <c r="Q17" s="13"/>
      <c r="R17" s="13"/>
    </row>
    <row r="18" spans="1:18" x14ac:dyDescent="0.15">
      <c r="B18" s="4">
        <v>16.059999999999999</v>
      </c>
      <c r="C18" s="13"/>
      <c r="D18" s="4">
        <v>16.88</v>
      </c>
      <c r="E18" s="13"/>
      <c r="F18" s="4">
        <v>19.89</v>
      </c>
      <c r="G18" s="13"/>
    </row>
    <row r="19" spans="1:18" x14ac:dyDescent="0.15">
      <c r="A19" s="5" t="s">
        <v>21</v>
      </c>
      <c r="B19" s="4">
        <v>16.260000000000002</v>
      </c>
      <c r="C19" s="13">
        <f>AVERAGE(B19:B20)</f>
        <v>16.344999999999999</v>
      </c>
      <c r="D19" s="4">
        <v>17.2</v>
      </c>
      <c r="E19" s="13">
        <f>AVERAGE(D19:D20)</f>
        <v>17.234999999999999</v>
      </c>
      <c r="F19" s="4">
        <v>20.62</v>
      </c>
      <c r="G19" s="13">
        <f>AVERAGE(F19:F20)</f>
        <v>20.625</v>
      </c>
    </row>
    <row r="20" spans="1:18" ht="15.75" x14ac:dyDescent="0.15">
      <c r="B20" s="4">
        <v>16.43</v>
      </c>
      <c r="C20" s="13"/>
      <c r="D20" s="4">
        <v>17.27</v>
      </c>
      <c r="E20" s="13"/>
      <c r="F20" s="4">
        <v>20.63</v>
      </c>
      <c r="G20" s="13"/>
      <c r="J20" s="6" t="s">
        <v>4</v>
      </c>
      <c r="K20" s="4" t="s">
        <v>2</v>
      </c>
      <c r="L20" s="7" t="s">
        <v>5</v>
      </c>
      <c r="M20" s="7" t="s">
        <v>6</v>
      </c>
      <c r="N20" s="7" t="s">
        <v>7</v>
      </c>
      <c r="O20" s="8" t="s">
        <v>8</v>
      </c>
      <c r="P20" s="7" t="s">
        <v>7</v>
      </c>
      <c r="Q20" s="7" t="s">
        <v>9</v>
      </c>
      <c r="R20" s="7" t="s">
        <v>10</v>
      </c>
    </row>
    <row r="21" spans="1:18" x14ac:dyDescent="0.15">
      <c r="A21" s="5" t="s">
        <v>22</v>
      </c>
      <c r="B21" s="4">
        <v>16.64</v>
      </c>
      <c r="C21" s="13">
        <f>AVERAGE(B21:B22)</f>
        <v>16.615000000000002</v>
      </c>
      <c r="D21" s="4">
        <v>17.28</v>
      </c>
      <c r="E21" s="13">
        <f>AVERAGE(D21:D22)</f>
        <v>17.305</v>
      </c>
      <c r="F21" s="4">
        <v>23.05</v>
      </c>
      <c r="G21" s="13">
        <f>AVERAGE(F21:F22)</f>
        <v>22.975000000000001</v>
      </c>
      <c r="I21" s="5" t="s">
        <v>19</v>
      </c>
      <c r="J21">
        <v>16.68</v>
      </c>
      <c r="K21">
        <v>20.204999999999998</v>
      </c>
      <c r="L21">
        <f t="shared" ref="L21:L26" si="4">K21-J21</f>
        <v>3.5249999999999986</v>
      </c>
      <c r="M21" s="9">
        <f t="shared" ref="M21:M26" si="5">2^(-L21)</f>
        <v>8.6869888740146173E-2</v>
      </c>
      <c r="N21" s="12">
        <f>AVERAGE(M21:M23)</f>
        <v>6.8755085409082664E-2</v>
      </c>
      <c r="O21">
        <f>M21/N21</f>
        <v>1.263468559791368</v>
      </c>
      <c r="P21" s="13">
        <f>AVERAGE(O21:O23)</f>
        <v>1</v>
      </c>
      <c r="Q21" s="13">
        <f>STDEVP(O21:O23)</f>
        <v>0.21034320835552697</v>
      </c>
      <c r="R21" s="13">
        <f>Q21/1.414</f>
        <v>0.14875757309443211</v>
      </c>
    </row>
    <row r="22" spans="1:18" x14ac:dyDescent="0.15">
      <c r="B22" s="4">
        <v>16.59</v>
      </c>
      <c r="C22" s="13"/>
      <c r="D22" s="4">
        <v>17.329999999999998</v>
      </c>
      <c r="E22" s="13"/>
      <c r="F22" s="4">
        <v>22.9</v>
      </c>
      <c r="G22" s="13"/>
      <c r="I22" s="5" t="s">
        <v>20</v>
      </c>
      <c r="J22">
        <v>16.055</v>
      </c>
      <c r="K22">
        <v>19.935000000000002</v>
      </c>
      <c r="L22">
        <f t="shared" si="4"/>
        <v>3.8800000000000026</v>
      </c>
      <c r="M22" s="9">
        <f t="shared" si="5"/>
        <v>6.7920928907878528E-2</v>
      </c>
      <c r="N22" s="12"/>
      <c r="O22">
        <f>M22/N21</f>
        <v>0.98786771194827228</v>
      </c>
      <c r="P22" s="13"/>
      <c r="Q22" s="13"/>
      <c r="R22" s="13"/>
    </row>
    <row r="23" spans="1:18" x14ac:dyDescent="0.15">
      <c r="A23" s="5" t="s">
        <v>23</v>
      </c>
      <c r="B23" s="4">
        <v>16.11</v>
      </c>
      <c r="C23" s="13">
        <f>AVERAGE(B23:B24)</f>
        <v>16.164999999999999</v>
      </c>
      <c r="D23" s="4">
        <v>16.93</v>
      </c>
      <c r="E23" s="13">
        <f>AVERAGE(D23:D24)</f>
        <v>16.914999999999999</v>
      </c>
      <c r="F23" s="4">
        <v>22.09</v>
      </c>
      <c r="G23" s="13">
        <f>AVERAGE(F23:F24)</f>
        <v>22.04</v>
      </c>
      <c r="I23" s="5" t="s">
        <v>21</v>
      </c>
      <c r="J23">
        <v>16.344999999999999</v>
      </c>
      <c r="K23">
        <v>20.625</v>
      </c>
      <c r="L23">
        <f t="shared" si="4"/>
        <v>4.2800000000000011</v>
      </c>
      <c r="M23" s="9">
        <f t="shared" si="5"/>
        <v>5.1474438579223278E-2</v>
      </c>
      <c r="N23" s="12"/>
      <c r="O23">
        <f>M23/N21</f>
        <v>0.74866372826035954</v>
      </c>
      <c r="P23" s="13"/>
      <c r="Q23" s="13"/>
      <c r="R23" s="13"/>
    </row>
    <row r="24" spans="1:18" x14ac:dyDescent="0.15">
      <c r="B24" s="4">
        <v>16.22</v>
      </c>
      <c r="C24" s="13"/>
      <c r="D24" s="4">
        <v>16.899999999999999</v>
      </c>
      <c r="E24" s="13"/>
      <c r="F24" s="4">
        <v>21.99</v>
      </c>
      <c r="G24" s="13"/>
      <c r="I24" s="5" t="s">
        <v>22</v>
      </c>
      <c r="J24">
        <v>16.615000000000002</v>
      </c>
      <c r="K24">
        <v>22.975000000000001</v>
      </c>
      <c r="L24">
        <f t="shared" si="4"/>
        <v>6.3599999999999994</v>
      </c>
      <c r="M24" s="9">
        <f t="shared" si="5"/>
        <v>1.2174446557195316E-2</v>
      </c>
      <c r="N24" s="12">
        <f>AVERAGE(M24:M26)</f>
        <v>1.6307550631026083E-2</v>
      </c>
      <c r="O24">
        <f>M24/N21</f>
        <v>0.17706976123670193</v>
      </c>
      <c r="P24" s="13">
        <f>AVERAGE(O24:O26)</f>
        <v>0.23718319210860625</v>
      </c>
      <c r="Q24" s="13">
        <f>STDEVP(O24:O26)</f>
        <v>4.5366528657429746E-2</v>
      </c>
      <c r="R24" s="13">
        <f>Q24/1.414</f>
        <v>3.2083825075975778E-2</v>
      </c>
    </row>
    <row r="25" spans="1:18" x14ac:dyDescent="0.15">
      <c r="A25" s="5" t="s">
        <v>24</v>
      </c>
      <c r="B25" s="4">
        <v>16.59</v>
      </c>
      <c r="C25" s="13">
        <f>AVERAGE(B25:B26)</f>
        <v>16.585000000000001</v>
      </c>
      <c r="D25" s="4">
        <v>17.010000000000002</v>
      </c>
      <c r="E25" s="13">
        <f>AVERAGE(D25:D26)</f>
        <v>17.04</v>
      </c>
      <c r="F25" s="4">
        <v>22.26</v>
      </c>
      <c r="G25" s="13">
        <f>AVERAGE(F25:F26)</f>
        <v>22.25</v>
      </c>
      <c r="I25" s="5" t="s">
        <v>23</v>
      </c>
      <c r="J25">
        <v>16.164999999999999</v>
      </c>
      <c r="K25">
        <v>22.04</v>
      </c>
      <c r="L25">
        <f t="shared" si="4"/>
        <v>5.875</v>
      </c>
      <c r="M25" s="9">
        <f t="shared" si="5"/>
        <v>1.7039183322894644E-2</v>
      </c>
      <c r="N25" s="12"/>
      <c r="O25">
        <f>M25/N21</f>
        <v>0.24782433505120394</v>
      </c>
      <c r="P25" s="13"/>
      <c r="Q25" s="13"/>
      <c r="R25" s="13"/>
    </row>
    <row r="26" spans="1:18" x14ac:dyDescent="0.15">
      <c r="B26" s="4">
        <v>16.579999999999998</v>
      </c>
      <c r="C26" s="13"/>
      <c r="D26" s="4">
        <v>17.07</v>
      </c>
      <c r="E26" s="13"/>
      <c r="F26" s="4">
        <v>22.24</v>
      </c>
      <c r="G26" s="13"/>
      <c r="I26" s="5" t="s">
        <v>24</v>
      </c>
      <c r="J26">
        <v>16.585000000000001</v>
      </c>
      <c r="K26">
        <v>22.25</v>
      </c>
      <c r="L26">
        <f t="shared" si="4"/>
        <v>5.6649999999999991</v>
      </c>
      <c r="M26" s="9">
        <f t="shared" si="5"/>
        <v>1.9709022012988291E-2</v>
      </c>
      <c r="N26" s="12"/>
      <c r="O26">
        <f>M26/N21</f>
        <v>0.28665548003791286</v>
      </c>
      <c r="P26" s="13"/>
      <c r="Q26" s="13"/>
      <c r="R26" s="13"/>
    </row>
    <row r="27" spans="1:18" x14ac:dyDescent="0.15">
      <c r="A27" s="5" t="s">
        <v>25</v>
      </c>
      <c r="B27" s="4">
        <v>17.86</v>
      </c>
      <c r="C27" s="13">
        <f>AVERAGE(B27:B28)</f>
        <v>17.84</v>
      </c>
      <c r="D27" s="4">
        <v>18.82</v>
      </c>
      <c r="E27" s="13">
        <f>AVERAGE(D27:D28)</f>
        <v>18.810000000000002</v>
      </c>
      <c r="F27" s="4">
        <v>20.13</v>
      </c>
      <c r="G27" s="13">
        <f>AVERAGE(F27:F28)</f>
        <v>20.115000000000002</v>
      </c>
    </row>
    <row r="28" spans="1:18" ht="15.75" x14ac:dyDescent="0.15">
      <c r="B28" s="4">
        <v>17.82</v>
      </c>
      <c r="C28" s="13"/>
      <c r="D28" s="4">
        <v>18.8</v>
      </c>
      <c r="E28" s="13"/>
      <c r="F28" s="4">
        <v>20.100000000000001</v>
      </c>
      <c r="G28" s="13"/>
      <c r="J28" s="3" t="s">
        <v>1</v>
      </c>
      <c r="K28" s="4" t="s">
        <v>2</v>
      </c>
      <c r="L28" s="7" t="s">
        <v>5</v>
      </c>
      <c r="M28" s="7" t="s">
        <v>6</v>
      </c>
      <c r="N28" s="7" t="s">
        <v>7</v>
      </c>
      <c r="O28" s="8" t="s">
        <v>8</v>
      </c>
      <c r="P28" s="7" t="s">
        <v>7</v>
      </c>
      <c r="Q28" s="7" t="s">
        <v>9</v>
      </c>
      <c r="R28" s="7" t="s">
        <v>10</v>
      </c>
    </row>
    <row r="29" spans="1:18" x14ac:dyDescent="0.15">
      <c r="A29" s="5" t="s">
        <v>26</v>
      </c>
      <c r="B29" s="4">
        <v>17.29</v>
      </c>
      <c r="C29" s="13">
        <f>AVERAGE(B29:B30)</f>
        <v>17.365000000000002</v>
      </c>
      <c r="D29" s="4">
        <v>18.13</v>
      </c>
      <c r="E29" s="13">
        <f>AVERAGE(D29:D30)</f>
        <v>18.170000000000002</v>
      </c>
      <c r="F29" s="4">
        <v>19.329999999999998</v>
      </c>
      <c r="G29" s="13">
        <f>AVERAGE(F29:F30)</f>
        <v>19.34</v>
      </c>
      <c r="I29" s="5" t="s">
        <v>19</v>
      </c>
      <c r="J29">
        <v>17.344999999999999</v>
      </c>
      <c r="K29">
        <v>20.204999999999998</v>
      </c>
      <c r="L29">
        <f t="shared" ref="L29:L34" si="6">K29-J29</f>
        <v>2.8599999999999994</v>
      </c>
      <c r="M29" s="9">
        <f t="shared" ref="M29:M34" si="7">2^(-L29)</f>
        <v>0.13773813948457639</v>
      </c>
      <c r="N29" s="12">
        <f>AVERAGE(M29:M31)</f>
        <v>0.11866063828758917</v>
      </c>
      <c r="O29">
        <f>M29/N29</f>
        <v>1.1607736269777216</v>
      </c>
      <c r="P29" s="13">
        <f>AVERAGE(O29:O31)</f>
        <v>0.99999999999999989</v>
      </c>
      <c r="Q29" s="13">
        <f>STDEVP(O29:O31)</f>
        <v>0.14781932598126724</v>
      </c>
      <c r="R29" s="13">
        <f>Q29/1.414</f>
        <v>0.10453983449877458</v>
      </c>
    </row>
    <row r="30" spans="1:18" x14ac:dyDescent="0.15">
      <c r="B30" s="4">
        <v>17.440000000000001</v>
      </c>
      <c r="C30" s="13"/>
      <c r="D30" s="4">
        <v>18.21</v>
      </c>
      <c r="E30" s="13"/>
      <c r="F30" s="4">
        <v>19.350000000000001</v>
      </c>
      <c r="G30" s="13"/>
      <c r="I30" s="5" t="s">
        <v>20</v>
      </c>
      <c r="J30">
        <v>16.91</v>
      </c>
      <c r="K30">
        <v>19.935000000000002</v>
      </c>
      <c r="L30">
        <f t="shared" si="6"/>
        <v>3.0250000000000021</v>
      </c>
      <c r="M30" s="9">
        <f t="shared" si="7"/>
        <v>0.1228525748181562</v>
      </c>
      <c r="N30" s="12"/>
      <c r="O30">
        <f>M30/N29</f>
        <v>1.0353271024921282</v>
      </c>
      <c r="P30" s="13"/>
      <c r="Q30" s="13"/>
      <c r="R30" s="13"/>
    </row>
    <row r="31" spans="1:18" x14ac:dyDescent="0.15">
      <c r="A31" s="5" t="s">
        <v>27</v>
      </c>
      <c r="B31" s="4">
        <v>17.53</v>
      </c>
      <c r="C31" s="13">
        <f>AVERAGE(B31:B32)</f>
        <v>17.505000000000003</v>
      </c>
      <c r="D31" s="4">
        <v>18.34</v>
      </c>
      <c r="E31" s="13">
        <f>AVERAGE(D31:D32)</f>
        <v>18.445</v>
      </c>
      <c r="F31" s="4">
        <v>20.2</v>
      </c>
      <c r="G31" s="13">
        <f>AVERAGE(F31:F32)</f>
        <v>20.16</v>
      </c>
      <c r="I31" s="5" t="s">
        <v>21</v>
      </c>
      <c r="J31">
        <v>17.234999999999999</v>
      </c>
      <c r="K31">
        <v>20.625</v>
      </c>
      <c r="L31">
        <f t="shared" si="6"/>
        <v>3.3900000000000006</v>
      </c>
      <c r="M31" s="9">
        <f t="shared" si="7"/>
        <v>9.5391200560034903E-2</v>
      </c>
      <c r="N31" s="12"/>
      <c r="O31">
        <f>M31/N29</f>
        <v>0.80389927053014987</v>
      </c>
      <c r="P31" s="13"/>
      <c r="Q31" s="13"/>
      <c r="R31" s="13"/>
    </row>
    <row r="32" spans="1:18" x14ac:dyDescent="0.15">
      <c r="B32" s="4">
        <v>17.48</v>
      </c>
      <c r="C32" s="13"/>
      <c r="D32" s="4">
        <v>18.55</v>
      </c>
      <c r="E32" s="13"/>
      <c r="F32" s="4">
        <v>20.12</v>
      </c>
      <c r="G32" s="13"/>
      <c r="I32" s="5" t="s">
        <v>22</v>
      </c>
      <c r="J32">
        <v>17.305</v>
      </c>
      <c r="K32">
        <v>22.975000000000001</v>
      </c>
      <c r="L32">
        <f t="shared" si="6"/>
        <v>5.6700000000000017</v>
      </c>
      <c r="M32" s="9">
        <f t="shared" si="7"/>
        <v>1.9640833976903548E-2</v>
      </c>
      <c r="N32" s="12">
        <f>AVERAGE(M32:M34)</f>
        <v>2.5104666268473436E-2</v>
      </c>
      <c r="O32">
        <f>M32/N29</f>
        <v>0.16552105449914642</v>
      </c>
      <c r="P32" s="13">
        <f>AVERAGE(O32:O34)</f>
        <v>0.21156692421988391</v>
      </c>
      <c r="Q32" s="13">
        <f>STDEVP(O32:O34)</f>
        <v>3.3044385254002558E-2</v>
      </c>
      <c r="R32" s="13">
        <f>Q32/1.414</f>
        <v>2.3369437944839151E-2</v>
      </c>
    </row>
    <row r="33" spans="1:18" x14ac:dyDescent="0.15">
      <c r="A33" s="5" t="s">
        <v>28</v>
      </c>
      <c r="B33" s="4">
        <v>16.760000000000002</v>
      </c>
      <c r="C33" s="13">
        <f>AVERAGE(B33:B34)</f>
        <v>16.685000000000002</v>
      </c>
      <c r="D33" s="4">
        <v>17.489999999999998</v>
      </c>
      <c r="E33" s="13">
        <f>AVERAGE(D33:D34)</f>
        <v>17.515000000000001</v>
      </c>
      <c r="F33" s="4">
        <v>21.87</v>
      </c>
      <c r="G33" s="13">
        <f>AVERAGE(F33:F34)</f>
        <v>21.895000000000003</v>
      </c>
      <c r="I33" s="5" t="s">
        <v>23</v>
      </c>
      <c r="J33">
        <v>16.914999999999999</v>
      </c>
      <c r="K33">
        <v>22.04</v>
      </c>
      <c r="L33">
        <f t="shared" si="6"/>
        <v>5.125</v>
      </c>
      <c r="M33" s="9">
        <f t="shared" si="7"/>
        <v>2.8656376350145982E-2</v>
      </c>
      <c r="N33" s="12"/>
      <c r="O33">
        <f>M33/N29</f>
        <v>0.24149858591434173</v>
      </c>
      <c r="P33" s="13"/>
      <c r="Q33" s="13"/>
      <c r="R33" s="13"/>
    </row>
    <row r="34" spans="1:18" x14ac:dyDescent="0.15">
      <c r="B34" s="4">
        <v>16.61</v>
      </c>
      <c r="C34" s="13"/>
      <c r="D34" s="4">
        <v>17.54</v>
      </c>
      <c r="E34" s="13"/>
      <c r="F34" s="4">
        <v>21.92</v>
      </c>
      <c r="G34" s="13"/>
      <c r="I34" s="5" t="s">
        <v>24</v>
      </c>
      <c r="J34">
        <v>17.04</v>
      </c>
      <c r="K34">
        <v>22.25</v>
      </c>
      <c r="L34">
        <f t="shared" si="6"/>
        <v>5.2100000000000009</v>
      </c>
      <c r="M34" s="9">
        <f t="shared" si="7"/>
        <v>2.7016788478370777E-2</v>
      </c>
      <c r="N34" s="12"/>
      <c r="O34">
        <f>M34/N29</f>
        <v>0.22768113224616363</v>
      </c>
      <c r="P34" s="13"/>
      <c r="Q34" s="13"/>
      <c r="R34" s="13"/>
    </row>
    <row r="35" spans="1:18" x14ac:dyDescent="0.15">
      <c r="A35" s="5" t="s">
        <v>29</v>
      </c>
      <c r="B35" s="4">
        <v>16.96</v>
      </c>
      <c r="C35" s="13">
        <f>AVERAGE(B35:B36)</f>
        <v>17.005000000000003</v>
      </c>
      <c r="D35" s="4">
        <v>17.78</v>
      </c>
      <c r="E35" s="13">
        <f>AVERAGE(D35:D36)</f>
        <v>17.75</v>
      </c>
      <c r="F35" s="4">
        <v>22.61</v>
      </c>
      <c r="G35" s="13">
        <f>AVERAGE(F35:F36)</f>
        <v>22.615000000000002</v>
      </c>
    </row>
    <row r="36" spans="1:18" x14ac:dyDescent="0.15">
      <c r="B36" s="4">
        <v>17.05</v>
      </c>
      <c r="C36" s="13"/>
      <c r="D36" s="4">
        <v>17.72</v>
      </c>
      <c r="E36" s="13"/>
      <c r="F36" s="4">
        <v>22.62</v>
      </c>
      <c r="G36" s="13"/>
    </row>
    <row r="37" spans="1:18" ht="15.75" x14ac:dyDescent="0.15">
      <c r="A37" s="5" t="s">
        <v>30</v>
      </c>
      <c r="B37" s="4">
        <v>16.73</v>
      </c>
      <c r="C37" s="13">
        <f>AVERAGE(B37:B38)</f>
        <v>16.704999999999998</v>
      </c>
      <c r="D37" s="4">
        <v>17.8</v>
      </c>
      <c r="E37" s="13">
        <f>AVERAGE(D37:D38)</f>
        <v>17.759999999999998</v>
      </c>
      <c r="F37" s="4">
        <v>21.44</v>
      </c>
      <c r="G37" s="13">
        <f>AVERAGE(F37:F38)</f>
        <v>21.4</v>
      </c>
      <c r="J37" s="6" t="s">
        <v>4</v>
      </c>
      <c r="K37" s="4" t="s">
        <v>2</v>
      </c>
      <c r="L37" s="7" t="s">
        <v>5</v>
      </c>
      <c r="M37" s="7" t="s">
        <v>6</v>
      </c>
      <c r="N37" s="7" t="s">
        <v>7</v>
      </c>
      <c r="O37" s="8" t="s">
        <v>8</v>
      </c>
      <c r="P37" s="7" t="s">
        <v>7</v>
      </c>
      <c r="Q37" s="7" t="s">
        <v>9</v>
      </c>
      <c r="R37" s="7" t="s">
        <v>10</v>
      </c>
    </row>
    <row r="38" spans="1:18" x14ac:dyDescent="0.15">
      <c r="B38" s="4">
        <v>16.68</v>
      </c>
      <c r="C38" s="13"/>
      <c r="D38" s="4">
        <v>17.72</v>
      </c>
      <c r="E38" s="13"/>
      <c r="F38" s="4">
        <v>21.36</v>
      </c>
      <c r="G38" s="13"/>
      <c r="I38" s="5" t="s">
        <v>25</v>
      </c>
      <c r="J38">
        <v>17.84</v>
      </c>
      <c r="K38">
        <v>20.115000000000002</v>
      </c>
      <c r="L38">
        <f t="shared" ref="L38:L43" si="8">K38-J38</f>
        <v>2.2750000000000021</v>
      </c>
      <c r="M38" s="9">
        <f t="shared" ref="M38:M43" si="9">2^(-L38)</f>
        <v>0.20661257953855261</v>
      </c>
      <c r="N38" s="12">
        <f>AVERAGE(M38:M40)</f>
        <v>0.20658379179385786</v>
      </c>
      <c r="O38">
        <f>M38/N38</f>
        <v>1.0001393514198029</v>
      </c>
      <c r="P38" s="13">
        <f>AVERAGE(O38:O40)</f>
        <v>1</v>
      </c>
      <c r="Q38" s="13">
        <f>STDEVP(O38:O40)</f>
        <v>0.18892561843137948</v>
      </c>
      <c r="R38" s="13">
        <f>Q38/1.414</f>
        <v>0.13361076268131505</v>
      </c>
    </row>
    <row r="39" spans="1:18" x14ac:dyDescent="0.15">
      <c r="I39" s="5" t="s">
        <v>26</v>
      </c>
      <c r="J39">
        <v>17.365000000000002</v>
      </c>
      <c r="K39">
        <v>19.34</v>
      </c>
      <c r="L39">
        <f t="shared" si="8"/>
        <v>1.9749999999999979</v>
      </c>
      <c r="M39" s="9">
        <f t="shared" si="9"/>
        <v>0.25436992302567202</v>
      </c>
      <c r="N39" s="12"/>
      <c r="O39">
        <f>M39/N38</f>
        <v>1.2313159750669023</v>
      </c>
      <c r="P39" s="13"/>
      <c r="Q39" s="13"/>
      <c r="R39" s="13"/>
    </row>
    <row r="40" spans="1:18" x14ac:dyDescent="0.15">
      <c r="I40" s="5" t="s">
        <v>27</v>
      </c>
      <c r="J40">
        <v>17.505000000000003</v>
      </c>
      <c r="K40">
        <v>20.16</v>
      </c>
      <c r="L40">
        <f t="shared" si="8"/>
        <v>2.6549999999999976</v>
      </c>
      <c r="M40" s="9">
        <f t="shared" si="9"/>
        <v>0.15876887281734897</v>
      </c>
      <c r="N40" s="12"/>
      <c r="O40">
        <f>M40/N38</f>
        <v>0.76854467351329492</v>
      </c>
      <c r="P40" s="13"/>
      <c r="Q40" s="13"/>
      <c r="R40" s="13"/>
    </row>
    <row r="41" spans="1:18" x14ac:dyDescent="0.15">
      <c r="I41" s="5" t="s">
        <v>31</v>
      </c>
      <c r="J41">
        <v>16.685000000000002</v>
      </c>
      <c r="K41">
        <v>21.895000000000003</v>
      </c>
      <c r="L41">
        <f t="shared" si="8"/>
        <v>5.2100000000000009</v>
      </c>
      <c r="M41" s="9">
        <f t="shared" si="9"/>
        <v>2.7016788478370777E-2</v>
      </c>
      <c r="N41" s="12">
        <f>AVERAGE(M41:M43)</f>
        <v>2.869950594129141E-2</v>
      </c>
      <c r="O41">
        <f>M41/N38</f>
        <v>0.13077883915176564</v>
      </c>
      <c r="P41" s="13">
        <f>AVERAGE(O41:O43)</f>
        <v>0.13892428680914892</v>
      </c>
      <c r="Q41" s="13">
        <f>STDEVP(O41:O43)</f>
        <v>3.6292061783204703E-2</v>
      </c>
      <c r="R41" s="13">
        <f>Q41/1.414</f>
        <v>2.5666238884868957E-2</v>
      </c>
    </row>
    <row r="42" spans="1:18" x14ac:dyDescent="0.15">
      <c r="I42" s="5" t="s">
        <v>32</v>
      </c>
      <c r="J42">
        <v>17.005000000000003</v>
      </c>
      <c r="K42">
        <v>22.615000000000002</v>
      </c>
      <c r="L42">
        <f t="shared" si="8"/>
        <v>5.6099999999999994</v>
      </c>
      <c r="M42" s="9">
        <f t="shared" si="9"/>
        <v>2.0474896935286938E-2</v>
      </c>
      <c r="N42" s="12"/>
      <c r="O42">
        <f>M42/N38</f>
        <v>9.9111826525664998E-2</v>
      </c>
      <c r="P42" s="13"/>
      <c r="Q42" s="13"/>
      <c r="R42" s="13"/>
    </row>
    <row r="43" spans="1:18" x14ac:dyDescent="0.15">
      <c r="I43" s="5" t="s">
        <v>33</v>
      </c>
      <c r="J43">
        <v>16.704999999999998</v>
      </c>
      <c r="K43">
        <v>21.4</v>
      </c>
      <c r="L43">
        <f t="shared" si="8"/>
        <v>4.6950000000000003</v>
      </c>
      <c r="M43" s="9">
        <f t="shared" si="9"/>
        <v>3.8606832410216528E-2</v>
      </c>
      <c r="N43" s="12"/>
      <c r="O43">
        <f>M43/N38</f>
        <v>0.18688219475001613</v>
      </c>
      <c r="P43" s="13"/>
      <c r="Q43" s="13"/>
      <c r="R43" s="13"/>
    </row>
    <row r="45" spans="1:18" ht="15.75" x14ac:dyDescent="0.15">
      <c r="J45" s="3" t="s">
        <v>1</v>
      </c>
      <c r="K45" s="4" t="s">
        <v>2</v>
      </c>
      <c r="L45" s="7" t="s">
        <v>5</v>
      </c>
      <c r="M45" s="7" t="s">
        <v>6</v>
      </c>
      <c r="N45" s="7" t="s">
        <v>7</v>
      </c>
      <c r="O45" s="8" t="s">
        <v>8</v>
      </c>
      <c r="P45" s="7" t="s">
        <v>7</v>
      </c>
      <c r="Q45" s="7" t="s">
        <v>9</v>
      </c>
      <c r="R45" s="7" t="s">
        <v>10</v>
      </c>
    </row>
    <row r="46" spans="1:18" x14ac:dyDescent="0.15">
      <c r="I46" s="5" t="s">
        <v>25</v>
      </c>
      <c r="J46">
        <v>18.810000000000002</v>
      </c>
      <c r="K46">
        <v>20.115000000000002</v>
      </c>
      <c r="L46">
        <f t="shared" ref="L46:L51" si="10">K46-J46</f>
        <v>1.3049999999999997</v>
      </c>
      <c r="M46" s="9">
        <f t="shared" ref="M46:M51" si="11">2^(-L46)</f>
        <v>0.40472110827370428</v>
      </c>
      <c r="N46" s="12">
        <f>AVERAGE(M46:M48)</f>
        <v>0.3845816715919293</v>
      </c>
      <c r="O46">
        <f>M46/N46</f>
        <v>1.0523671255533584</v>
      </c>
      <c r="P46" s="13">
        <f>AVERAGE(O46:O48)</f>
        <v>1</v>
      </c>
      <c r="Q46" s="13">
        <f>STDEVP(O46:O48)</f>
        <v>0.1529723922476865</v>
      </c>
      <c r="R46" s="13">
        <f>Q46/1.414</f>
        <v>0.10818415293330022</v>
      </c>
    </row>
    <row r="47" spans="1:18" x14ac:dyDescent="0.15">
      <c r="I47" s="5" t="s">
        <v>26</v>
      </c>
      <c r="J47">
        <v>18.170000000000002</v>
      </c>
      <c r="K47">
        <v>19.34</v>
      </c>
      <c r="L47">
        <f t="shared" si="10"/>
        <v>1.1699999999999982</v>
      </c>
      <c r="M47" s="9">
        <f t="shared" si="11"/>
        <v>0.4444213405832857</v>
      </c>
      <c r="N47" s="12"/>
      <c r="O47">
        <f>M47/N46</f>
        <v>1.155596778035878</v>
      </c>
      <c r="P47" s="13"/>
      <c r="Q47" s="13"/>
      <c r="R47" s="13"/>
    </row>
    <row r="48" spans="1:18" x14ac:dyDescent="0.15">
      <c r="I48" s="5" t="s">
        <v>27</v>
      </c>
      <c r="J48">
        <v>18.445</v>
      </c>
      <c r="K48">
        <v>20.16</v>
      </c>
      <c r="L48">
        <f t="shared" si="10"/>
        <v>1.7149999999999999</v>
      </c>
      <c r="M48" s="9">
        <f t="shared" si="11"/>
        <v>0.30460256591879786</v>
      </c>
      <c r="N48" s="12"/>
      <c r="O48">
        <f>M48/N46</f>
        <v>0.79203609641076345</v>
      </c>
      <c r="P48" s="13"/>
      <c r="Q48" s="13"/>
      <c r="R48" s="13"/>
    </row>
    <row r="49" spans="9:18" x14ac:dyDescent="0.15">
      <c r="I49" s="5" t="s">
        <v>31</v>
      </c>
      <c r="J49">
        <v>17.515000000000001</v>
      </c>
      <c r="K49">
        <v>21.895000000000003</v>
      </c>
      <c r="L49">
        <f t="shared" si="10"/>
        <v>4.3800000000000026</v>
      </c>
      <c r="M49" s="9">
        <f t="shared" si="11"/>
        <v>4.802734941525031E-2</v>
      </c>
      <c r="N49" s="12">
        <f>AVERAGE(M49:M51)</f>
        <v>5.4185622814592348E-2</v>
      </c>
      <c r="O49">
        <f>M49/N46</f>
        <v>0.1248820548739281</v>
      </c>
      <c r="P49" s="13">
        <f>AVERAGE(O49:O51)</f>
        <v>0.14089496930599296</v>
      </c>
      <c r="Q49" s="13">
        <f>STDEVP(O49:O51)</f>
        <v>5.0021624257167913E-2</v>
      </c>
      <c r="R49" s="13">
        <f>Q49/1.414</f>
        <v>3.53759718933295E-2</v>
      </c>
    </row>
    <row r="50" spans="9:18" x14ac:dyDescent="0.15">
      <c r="I50" s="5" t="s">
        <v>32</v>
      </c>
      <c r="J50">
        <v>17.75</v>
      </c>
      <c r="K50">
        <v>22.615000000000002</v>
      </c>
      <c r="L50">
        <f t="shared" si="10"/>
        <v>4.865000000000002</v>
      </c>
      <c r="M50" s="9">
        <f t="shared" si="11"/>
        <v>3.4315400430845258E-2</v>
      </c>
      <c r="N50" s="12"/>
      <c r="O50">
        <f>M50/N46</f>
        <v>8.922786228683445E-2</v>
      </c>
      <c r="P50" s="13"/>
      <c r="Q50" s="13"/>
      <c r="R50" s="13"/>
    </row>
    <row r="51" spans="9:18" x14ac:dyDescent="0.15">
      <c r="I51" s="5" t="s">
        <v>33</v>
      </c>
      <c r="J51">
        <v>17.759999999999998</v>
      </c>
      <c r="K51">
        <v>21.4</v>
      </c>
      <c r="L51">
        <f t="shared" si="10"/>
        <v>3.6400000000000006</v>
      </c>
      <c r="M51" s="9">
        <f t="shared" si="11"/>
        <v>8.0214118597681475E-2</v>
      </c>
      <c r="N51" s="12"/>
      <c r="O51">
        <f>M51/N46</f>
        <v>0.20857499075721636</v>
      </c>
      <c r="P51" s="13"/>
      <c r="Q51" s="13"/>
      <c r="R51" s="13"/>
    </row>
  </sheetData>
  <mergeCells count="102">
    <mergeCell ref="R4:R6"/>
    <mergeCell ref="C5:C6"/>
    <mergeCell ref="E5:E6"/>
    <mergeCell ref="G5:G6"/>
    <mergeCell ref="C7:C8"/>
    <mergeCell ref="E7:E8"/>
    <mergeCell ref="G7:G8"/>
    <mergeCell ref="N7:N9"/>
    <mergeCell ref="P7:P9"/>
    <mergeCell ref="Q7:Q9"/>
    <mergeCell ref="C3:C4"/>
    <mergeCell ref="E3:E4"/>
    <mergeCell ref="G3:G4"/>
    <mergeCell ref="N4:N6"/>
    <mergeCell ref="P4:P6"/>
    <mergeCell ref="Q4:Q6"/>
    <mergeCell ref="R7:R9"/>
    <mergeCell ref="C9:C10"/>
    <mergeCell ref="E9:E10"/>
    <mergeCell ref="G9:G10"/>
    <mergeCell ref="C19:C20"/>
    <mergeCell ref="E19:E20"/>
    <mergeCell ref="G19:G20"/>
    <mergeCell ref="R12:R14"/>
    <mergeCell ref="C13:C14"/>
    <mergeCell ref="E13:E14"/>
    <mergeCell ref="G13:G14"/>
    <mergeCell ref="C15:C16"/>
    <mergeCell ref="E15:E16"/>
    <mergeCell ref="G15:G16"/>
    <mergeCell ref="N15:N17"/>
    <mergeCell ref="P15:P17"/>
    <mergeCell ref="Q15:Q17"/>
    <mergeCell ref="C11:C12"/>
    <mergeCell ref="E11:E12"/>
    <mergeCell ref="G11:G12"/>
    <mergeCell ref="N12:N14"/>
    <mergeCell ref="P12:P14"/>
    <mergeCell ref="Q12:Q14"/>
    <mergeCell ref="R15:R17"/>
    <mergeCell ref="C17:C18"/>
    <mergeCell ref="E17:E18"/>
    <mergeCell ref="G17:G18"/>
    <mergeCell ref="G25:G26"/>
    <mergeCell ref="C27:C28"/>
    <mergeCell ref="E27:E28"/>
    <mergeCell ref="G27:G28"/>
    <mergeCell ref="C29:C30"/>
    <mergeCell ref="E29:E30"/>
    <mergeCell ref="G29:G30"/>
    <mergeCell ref="R21:R23"/>
    <mergeCell ref="C23:C24"/>
    <mergeCell ref="E23:E24"/>
    <mergeCell ref="G23:G24"/>
    <mergeCell ref="N24:N26"/>
    <mergeCell ref="P24:P26"/>
    <mergeCell ref="Q24:Q26"/>
    <mergeCell ref="R24:R26"/>
    <mergeCell ref="C25:C26"/>
    <mergeCell ref="E25:E26"/>
    <mergeCell ref="C21:C22"/>
    <mergeCell ref="E21:E22"/>
    <mergeCell ref="G21:G22"/>
    <mergeCell ref="N21:N23"/>
    <mergeCell ref="P21:P23"/>
    <mergeCell ref="Q21:Q23"/>
    <mergeCell ref="N29:N31"/>
    <mergeCell ref="P29:P31"/>
    <mergeCell ref="Q29:Q31"/>
    <mergeCell ref="R29:R31"/>
    <mergeCell ref="C31:C32"/>
    <mergeCell ref="E31:E32"/>
    <mergeCell ref="G31:G32"/>
    <mergeCell ref="N32:N34"/>
    <mergeCell ref="P32:P34"/>
    <mergeCell ref="Q32:Q34"/>
    <mergeCell ref="C37:C38"/>
    <mergeCell ref="E37:E38"/>
    <mergeCell ref="G37:G38"/>
    <mergeCell ref="N38:N40"/>
    <mergeCell ref="P38:P40"/>
    <mergeCell ref="Q38:Q40"/>
    <mergeCell ref="R32:R34"/>
    <mergeCell ref="C33:C34"/>
    <mergeCell ref="E33:E34"/>
    <mergeCell ref="G33:G34"/>
    <mergeCell ref="C35:C36"/>
    <mergeCell ref="E35:E36"/>
    <mergeCell ref="G35:G36"/>
    <mergeCell ref="N49:N51"/>
    <mergeCell ref="P49:P51"/>
    <mergeCell ref="Q49:Q51"/>
    <mergeCell ref="R49:R51"/>
    <mergeCell ref="R38:R40"/>
    <mergeCell ref="N41:N43"/>
    <mergeCell ref="P41:P43"/>
    <mergeCell ref="Q41:Q43"/>
    <mergeCell ref="R41:R43"/>
    <mergeCell ref="N46:N48"/>
    <mergeCell ref="P46:P48"/>
    <mergeCell ref="Q46:Q48"/>
    <mergeCell ref="R46:R4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李培金</dc:creator>
  <cp:lastModifiedBy>李培金</cp:lastModifiedBy>
  <dcterms:created xsi:type="dcterms:W3CDTF">2021-02-13T00:33:15Z</dcterms:created>
  <dcterms:modified xsi:type="dcterms:W3CDTF">2021-02-13T03:46:20Z</dcterms:modified>
</cp:coreProperties>
</file>