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rikaadams/Documents/Lab/TMT data/"/>
    </mc:Choice>
  </mc:AlternateContent>
  <xr:revisionPtr revIDLastSave="0" documentId="8_{278F6D63-FC60-1543-9A74-DB61DBEF3DB2}" xr6:coauthVersionLast="36" xr6:coauthVersionMax="36" xr10:uidLastSave="{00000000-0000-0000-0000-000000000000}"/>
  <bookViews>
    <workbookView xWindow="440" yWindow="1480" windowWidth="28160" windowHeight="155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0" i="1" l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L60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L59" i="1"/>
  <c r="M59" i="1"/>
  <c r="U35" i="1" l="1"/>
  <c r="T35" i="1"/>
  <c r="U23" i="1"/>
  <c r="Q26" i="1"/>
  <c r="P26" i="1"/>
  <c r="O26" i="1"/>
  <c r="N26" i="1"/>
  <c r="T23" i="1"/>
  <c r="S47" i="1"/>
  <c r="R47" i="1"/>
  <c r="Q47" i="1"/>
  <c r="P47" i="1"/>
  <c r="N48" i="1" s="1"/>
  <c r="O47" i="1"/>
  <c r="O49" i="1" s="1"/>
  <c r="N47" i="1"/>
  <c r="N49" i="1" s="1"/>
  <c r="O48" i="1" l="1"/>
  <c r="O21" i="1" l="1"/>
  <c r="P21" i="1"/>
  <c r="O38" i="1" l="1"/>
  <c r="P38" i="1"/>
  <c r="Q38" i="1"/>
  <c r="N38" i="1"/>
  <c r="N21" i="1"/>
  <c r="Q21" i="1"/>
  <c r="O33" i="1"/>
  <c r="P33" i="1"/>
  <c r="Q33" i="1"/>
  <c r="N33" i="1"/>
</calcChain>
</file>

<file path=xl/sharedStrings.xml><?xml version="1.0" encoding="utf-8"?>
<sst xmlns="http://schemas.openxmlformats.org/spreadsheetml/2006/main" count="78" uniqueCount="29">
  <si>
    <t>pro</t>
  </si>
  <si>
    <t>mature</t>
  </si>
  <si>
    <t>% mature</t>
  </si>
  <si>
    <t>ALG6-/-</t>
  </si>
  <si>
    <t>UGGT1-/-</t>
  </si>
  <si>
    <t>UGGT2-/-</t>
  </si>
  <si>
    <t>IGF1R</t>
  </si>
  <si>
    <t>stdev</t>
  </si>
  <si>
    <t>avg</t>
  </si>
  <si>
    <t>IGF-1R</t>
  </si>
  <si>
    <t>No DNJ</t>
  </si>
  <si>
    <t>Plus DNJ</t>
  </si>
  <si>
    <t>Bio Rep 1</t>
  </si>
  <si>
    <t xml:space="preserve">Bio Rep 2 </t>
  </si>
  <si>
    <t>Bio Rep 2</t>
  </si>
  <si>
    <t>Bio Rep 3</t>
  </si>
  <si>
    <t>Bio Rep 4</t>
  </si>
  <si>
    <t>HexB</t>
  </si>
  <si>
    <t>WT</t>
  </si>
  <si>
    <t xml:space="preserve">Source data for Figure 5A, Figure 5-figure supplement 1A </t>
  </si>
  <si>
    <t>avg % mature</t>
  </si>
  <si>
    <t>ag % mature</t>
  </si>
  <si>
    <t>Source data for Figure 5C</t>
  </si>
  <si>
    <t>%mature</t>
  </si>
  <si>
    <t>UGGT1/2-/-</t>
  </si>
  <si>
    <t>ALG6-/- +DNJ</t>
  </si>
  <si>
    <t>WT -DNJ</t>
  </si>
  <si>
    <t>WT +DNJ</t>
  </si>
  <si>
    <t>Source data for Figure 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</si>
</sst>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16" fontId="0" fillId="0" borderId="0" xfId="0" applyNumberFormat="1"/>
    <xf numFmtId="14" fontId="0" fillId="0" borderId="0" xfId="0" applyNumberFormat="1"/>
    <xf numFmtId="0" fontId="4" fillId="0" borderId="0" xfId="0" applyFont="1"/>
    <xf numFmtId="0" fontId="0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0"/>
  <sheetViews>
    <sheetView tabSelected="1" topLeftCell="H12" zoomScale="90" workbookViewId="0">
      <selection activeCell="K49" sqref="K49"/>
    </sheetView>
  </sheetViews>
  <sheetFormatPr baseColWidth="10" defaultRowHeight="16" x14ac:dyDescent="0.2"/>
  <cols>
    <col min="5" max="5" width="14.33203125" customWidth="1"/>
    <col min="6" max="6" width="13.83203125" customWidth="1"/>
    <col min="7" max="7" width="19.83203125" customWidth="1"/>
  </cols>
  <sheetData>
    <row r="1" spans="2:13" x14ac:dyDescent="0.2">
      <c r="B1" s="2"/>
    </row>
    <row r="10" spans="2:13" x14ac:dyDescent="0.2">
      <c r="B10" s="2"/>
    </row>
    <row r="11" spans="2:13" x14ac:dyDescent="0.2">
      <c r="M11" s="2"/>
    </row>
    <row r="12" spans="2:13" x14ac:dyDescent="0.2">
      <c r="M12" t="s">
        <v>19</v>
      </c>
    </row>
    <row r="16" spans="2:13" x14ac:dyDescent="0.2">
      <c r="M16" s="4" t="s">
        <v>9</v>
      </c>
    </row>
    <row r="17" spans="5:21" x14ac:dyDescent="0.2">
      <c r="N17" t="s">
        <v>10</v>
      </c>
      <c r="O17" t="s">
        <v>11</v>
      </c>
      <c r="P17" t="s">
        <v>10</v>
      </c>
      <c r="Q17" t="s">
        <v>11</v>
      </c>
    </row>
    <row r="18" spans="5:21" x14ac:dyDescent="0.2">
      <c r="N18" t="s">
        <v>12</v>
      </c>
      <c r="O18" t="s">
        <v>12</v>
      </c>
      <c r="P18" t="s">
        <v>13</v>
      </c>
      <c r="Q18" t="s">
        <v>14</v>
      </c>
    </row>
    <row r="19" spans="5:21" x14ac:dyDescent="0.2">
      <c r="M19" t="s">
        <v>0</v>
      </c>
      <c r="N19">
        <v>20557.146000000001</v>
      </c>
      <c r="O19">
        <v>32027.773000000001</v>
      </c>
      <c r="P19">
        <v>23274.53</v>
      </c>
      <c r="Q19">
        <v>27899.874</v>
      </c>
    </row>
    <row r="20" spans="5:21" x14ac:dyDescent="0.2">
      <c r="M20" t="s">
        <v>1</v>
      </c>
      <c r="N20">
        <v>38293.409</v>
      </c>
      <c r="O20">
        <v>30049.065999999999</v>
      </c>
      <c r="P20">
        <v>33067.822999999997</v>
      </c>
      <c r="Q20">
        <v>34001.773000000001</v>
      </c>
    </row>
    <row r="21" spans="5:21" x14ac:dyDescent="0.2">
      <c r="M21" t="s">
        <v>2</v>
      </c>
      <c r="N21">
        <f>N20/(N20+N19)*100</f>
        <v>65.068900369758623</v>
      </c>
      <c r="O21">
        <f>O20/(O20+O19)*100</f>
        <v>48.406243752198783</v>
      </c>
      <c r="P21">
        <f>P20/(P20+P19)*100</f>
        <v>58.690880375549817</v>
      </c>
      <c r="Q21">
        <f>Q20/(Q20+Q19)*100</f>
        <v>54.928704885671294</v>
      </c>
    </row>
    <row r="22" spans="5:21" x14ac:dyDescent="0.2">
      <c r="T22" t="s">
        <v>10</v>
      </c>
      <c r="U22" t="s">
        <v>11</v>
      </c>
    </row>
    <row r="23" spans="5:21" x14ac:dyDescent="0.2">
      <c r="N23" t="s">
        <v>15</v>
      </c>
      <c r="O23" t="s">
        <v>15</v>
      </c>
      <c r="P23" t="s">
        <v>16</v>
      </c>
      <c r="Q23" t="s">
        <v>16</v>
      </c>
      <c r="S23" t="s">
        <v>20</v>
      </c>
      <c r="T23">
        <f>AVERAGE(N21,P21,N26,P26)</f>
        <v>66.061253789033671</v>
      </c>
      <c r="U23">
        <f>AVERAGE(O21,Q21,O26,Q26)</f>
        <v>53.186500993818235</v>
      </c>
    </row>
    <row r="24" spans="5:21" x14ac:dyDescent="0.2">
      <c r="E24" s="1"/>
      <c r="M24" t="s">
        <v>0</v>
      </c>
      <c r="N24">
        <v>17523.803</v>
      </c>
      <c r="O24">
        <v>30082.601999999999</v>
      </c>
      <c r="P24">
        <v>14890.338</v>
      </c>
      <c r="Q24">
        <v>31905.823</v>
      </c>
    </row>
    <row r="25" spans="5:21" x14ac:dyDescent="0.2">
      <c r="M25" t="s">
        <v>1</v>
      </c>
      <c r="N25">
        <v>38321.995000000003</v>
      </c>
      <c r="O25">
        <v>36292.781999999999</v>
      </c>
      <c r="P25">
        <v>38032.660000000003</v>
      </c>
      <c r="Q25">
        <v>38577.773000000001</v>
      </c>
    </row>
    <row r="26" spans="5:21" x14ac:dyDescent="0.2">
      <c r="M26" t="s">
        <v>2</v>
      </c>
      <c r="N26">
        <f>N25/(N25+N24)*100</f>
        <v>68.621089450633335</v>
      </c>
      <c r="O26">
        <f>O25/(O25+O24)*100</f>
        <v>54.678074630799877</v>
      </c>
      <c r="P26">
        <f>P25/(P25+P24)*100</f>
        <v>71.864144960192917</v>
      </c>
      <c r="Q26">
        <f>Q25/(Q25+Q24)*100</f>
        <v>54.732980706602994</v>
      </c>
    </row>
    <row r="28" spans="5:21" x14ac:dyDescent="0.2">
      <c r="M28" s="4" t="s">
        <v>17</v>
      </c>
    </row>
    <row r="29" spans="5:21" x14ac:dyDescent="0.2">
      <c r="M29" s="4"/>
      <c r="N29" t="s">
        <v>10</v>
      </c>
      <c r="O29" t="s">
        <v>11</v>
      </c>
      <c r="P29" t="s">
        <v>10</v>
      </c>
      <c r="Q29" t="s">
        <v>11</v>
      </c>
    </row>
    <row r="30" spans="5:21" x14ac:dyDescent="0.2">
      <c r="N30" t="s">
        <v>12</v>
      </c>
      <c r="O30" t="s">
        <v>12</v>
      </c>
      <c r="P30" t="s">
        <v>13</v>
      </c>
      <c r="Q30" t="s">
        <v>14</v>
      </c>
    </row>
    <row r="31" spans="5:21" x14ac:dyDescent="0.2">
      <c r="M31" t="s">
        <v>0</v>
      </c>
      <c r="N31">
        <v>8828.4680000000008</v>
      </c>
      <c r="O31">
        <v>23270.258000000002</v>
      </c>
      <c r="P31">
        <v>11359.094999999999</v>
      </c>
      <c r="Q31">
        <v>33334.036999999997</v>
      </c>
    </row>
    <row r="32" spans="5:21" x14ac:dyDescent="0.2">
      <c r="M32" t="s">
        <v>1</v>
      </c>
      <c r="N32">
        <v>24281.338</v>
      </c>
      <c r="O32">
        <v>23013.309000000001</v>
      </c>
      <c r="P32">
        <v>31382.743999999999</v>
      </c>
      <c r="Q32">
        <v>30212.016</v>
      </c>
    </row>
    <row r="33" spans="13:21" x14ac:dyDescent="0.2">
      <c r="M33" t="s">
        <v>2</v>
      </c>
      <c r="N33">
        <f>N32/(N32+N31)*100</f>
        <v>73.335790611397726</v>
      </c>
      <c r="O33">
        <f t="shared" ref="O33:Q33" si="0">O32/(O32+O31)*100</f>
        <v>49.722418758260353</v>
      </c>
      <c r="P33">
        <f t="shared" si="0"/>
        <v>73.423944159258099</v>
      </c>
      <c r="Q33">
        <f t="shared" si="0"/>
        <v>47.543497312098992</v>
      </c>
    </row>
    <row r="34" spans="13:21" x14ac:dyDescent="0.2">
      <c r="T34" t="s">
        <v>10</v>
      </c>
      <c r="U34" t="s">
        <v>11</v>
      </c>
    </row>
    <row r="35" spans="13:21" x14ac:dyDescent="0.2">
      <c r="N35" t="s">
        <v>15</v>
      </c>
      <c r="O35" t="s">
        <v>15</v>
      </c>
      <c r="P35" t="s">
        <v>16</v>
      </c>
      <c r="Q35" t="s">
        <v>16</v>
      </c>
      <c r="S35" t="s">
        <v>21</v>
      </c>
      <c r="T35">
        <f>AVERAGE(N33,P33,N38,P38)</f>
        <v>69.702128120789837</v>
      </c>
      <c r="U35">
        <f>AVERAGE(O33,Q33,O38,Q38)</f>
        <v>44.51607533630937</v>
      </c>
    </row>
    <row r="36" spans="13:21" x14ac:dyDescent="0.2">
      <c r="M36" t="s">
        <v>0</v>
      </c>
      <c r="N36">
        <v>13094.823</v>
      </c>
      <c r="O36">
        <v>23495.773000000001</v>
      </c>
      <c r="P36">
        <v>13532.903</v>
      </c>
      <c r="Q36">
        <v>38295.843999999997</v>
      </c>
    </row>
    <row r="37" spans="13:21" x14ac:dyDescent="0.2">
      <c r="M37" t="s">
        <v>1</v>
      </c>
      <c r="N37">
        <v>31786.359</v>
      </c>
      <c r="O37">
        <v>19621.044999999998</v>
      </c>
      <c r="P37">
        <v>21368.580999999998</v>
      </c>
      <c r="Q37">
        <v>20886.409</v>
      </c>
    </row>
    <row r="38" spans="13:21" x14ac:dyDescent="0.2">
      <c r="M38" t="s">
        <v>2</v>
      </c>
      <c r="N38">
        <f>N37/(N37+N36)*100</f>
        <v>70.823355320722172</v>
      </c>
      <c r="O38">
        <f t="shared" ref="O38:Q38" si="1">O37/(O37+O36)*100</f>
        <v>45.506709238144609</v>
      </c>
      <c r="P38">
        <f t="shared" si="1"/>
        <v>61.225422391781393</v>
      </c>
      <c r="Q38">
        <f t="shared" si="1"/>
        <v>35.291676036733513</v>
      </c>
    </row>
    <row r="41" spans="13:21" x14ac:dyDescent="0.2">
      <c r="M41" t="s">
        <v>22</v>
      </c>
    </row>
    <row r="42" spans="13:21" x14ac:dyDescent="0.2">
      <c r="N42" s="4" t="s">
        <v>6</v>
      </c>
      <c r="R42" s="3"/>
    </row>
    <row r="43" spans="13:21" x14ac:dyDescent="0.2">
      <c r="N43" s="5" t="s">
        <v>12</v>
      </c>
      <c r="P43" t="s">
        <v>14</v>
      </c>
      <c r="R43" s="3" t="s">
        <v>14</v>
      </c>
    </row>
    <row r="44" spans="13:21" x14ac:dyDescent="0.2">
      <c r="M44" s="3"/>
      <c r="N44" t="s">
        <v>18</v>
      </c>
      <c r="O44" t="s">
        <v>3</v>
      </c>
      <c r="P44" t="s">
        <v>18</v>
      </c>
      <c r="Q44" t="s">
        <v>3</v>
      </c>
      <c r="R44" t="s">
        <v>18</v>
      </c>
      <c r="S44" t="s">
        <v>3</v>
      </c>
    </row>
    <row r="45" spans="13:21" x14ac:dyDescent="0.2">
      <c r="M45" t="s">
        <v>0</v>
      </c>
      <c r="N45">
        <v>6286.69</v>
      </c>
      <c r="O45">
        <v>8475.9330000000009</v>
      </c>
      <c r="P45">
        <v>4309.4970000000003</v>
      </c>
      <c r="Q45">
        <v>7795.5690000000004</v>
      </c>
      <c r="R45">
        <v>6337.0829999999996</v>
      </c>
      <c r="S45">
        <v>5860.9620000000004</v>
      </c>
    </row>
    <row r="46" spans="13:21" x14ac:dyDescent="0.2">
      <c r="M46" t="s">
        <v>1</v>
      </c>
      <c r="N46">
        <v>15963.945</v>
      </c>
      <c r="O46">
        <v>12828.602000000001</v>
      </c>
      <c r="P46">
        <v>15766.652</v>
      </c>
      <c r="Q46">
        <v>11114.53</v>
      </c>
      <c r="R46">
        <v>12777.945</v>
      </c>
      <c r="S46">
        <v>6999.3379999999997</v>
      </c>
    </row>
    <row r="47" spans="13:21" x14ac:dyDescent="0.2">
      <c r="M47" t="s">
        <v>2</v>
      </c>
      <c r="N47">
        <f t="shared" ref="N47:S47" si="2">N46/(N46+N45)*100</f>
        <v>71.746019832692426</v>
      </c>
      <c r="O47">
        <f t="shared" si="2"/>
        <v>60.215357903845344</v>
      </c>
      <c r="P47">
        <f t="shared" si="2"/>
        <v>78.53424478967554</v>
      </c>
      <c r="Q47">
        <f t="shared" si="2"/>
        <v>58.775630947252047</v>
      </c>
      <c r="R47">
        <f t="shared" si="2"/>
        <v>66.847639459382435</v>
      </c>
      <c r="S47">
        <f t="shared" si="2"/>
        <v>54.425930965840607</v>
      </c>
    </row>
    <row r="48" spans="13:21" x14ac:dyDescent="0.2">
      <c r="M48" t="s">
        <v>8</v>
      </c>
      <c r="N48">
        <f>AVERAGE(N47,P47,R47)</f>
        <v>72.375968027250124</v>
      </c>
      <c r="O48">
        <f>AVERAGE(O47,Q47,S47)</f>
        <v>57.805639938979333</v>
      </c>
    </row>
    <row r="49" spans="10:35" x14ac:dyDescent="0.2">
      <c r="M49" t="s">
        <v>7</v>
      </c>
      <c r="N49">
        <f>STDEV(N47,P47,R47)</f>
        <v>5.8687146874233616</v>
      </c>
      <c r="O49">
        <f>STDEV(O47,Q47,S47)</f>
        <v>3.0141380168667071</v>
      </c>
    </row>
    <row r="52" spans="10:35" x14ac:dyDescent="0.2">
      <c r="M52" s="3"/>
    </row>
    <row r="53" spans="10:35" x14ac:dyDescent="0.2">
      <c r="L53" t="s">
        <v>28</v>
      </c>
    </row>
    <row r="54" spans="10:35" x14ac:dyDescent="0.2">
      <c r="L54" t="s">
        <v>18</v>
      </c>
      <c r="O54" t="s">
        <v>4</v>
      </c>
      <c r="R54" t="s">
        <v>5</v>
      </c>
      <c r="U54" t="s">
        <v>24</v>
      </c>
      <c r="X54" t="s">
        <v>3</v>
      </c>
      <c r="AA54" t="s">
        <v>25</v>
      </c>
      <c r="AD54" t="s">
        <v>26</v>
      </c>
      <c r="AG54" t="s">
        <v>27</v>
      </c>
    </row>
    <row r="55" spans="10:35" x14ac:dyDescent="0.2">
      <c r="L55">
        <v>0</v>
      </c>
      <c r="M55">
        <v>1</v>
      </c>
      <c r="N55">
        <v>2</v>
      </c>
      <c r="O55">
        <v>0</v>
      </c>
      <c r="P55">
        <v>1</v>
      </c>
      <c r="Q55">
        <v>2</v>
      </c>
      <c r="R55">
        <v>0</v>
      </c>
      <c r="S55">
        <v>1</v>
      </c>
      <c r="T55">
        <v>2</v>
      </c>
      <c r="U55">
        <v>0</v>
      </c>
      <c r="V55">
        <v>1</v>
      </c>
      <c r="W55">
        <v>2</v>
      </c>
      <c r="X55">
        <v>0</v>
      </c>
      <c r="Y55">
        <v>1</v>
      </c>
      <c r="Z55">
        <v>2</v>
      </c>
      <c r="AA55">
        <v>0</v>
      </c>
      <c r="AB55">
        <v>1</v>
      </c>
      <c r="AC55">
        <v>2</v>
      </c>
      <c r="AD55">
        <v>0</v>
      </c>
      <c r="AE55">
        <v>1</v>
      </c>
      <c r="AF55">
        <v>2</v>
      </c>
      <c r="AG55">
        <v>0</v>
      </c>
      <c r="AH55">
        <v>1</v>
      </c>
      <c r="AI55">
        <v>2</v>
      </c>
    </row>
    <row r="56" spans="10:35" x14ac:dyDescent="0.2">
      <c r="J56" t="s">
        <v>12</v>
      </c>
      <c r="K56" t="s">
        <v>23</v>
      </c>
      <c r="L56">
        <v>23.606482208161626</v>
      </c>
      <c r="M56">
        <v>51.866088350498927</v>
      </c>
      <c r="N56">
        <v>64.604680390995398</v>
      </c>
      <c r="O56">
        <v>32.292069796645926</v>
      </c>
      <c r="P56">
        <v>48.540827310692706</v>
      </c>
      <c r="Q56">
        <v>47.935349524421348</v>
      </c>
      <c r="R56">
        <v>29.589995896301318</v>
      </c>
      <c r="S56">
        <v>52.602345186801756</v>
      </c>
      <c r="T56">
        <v>62.921696634018211</v>
      </c>
      <c r="U56">
        <v>22.489324970006734</v>
      </c>
      <c r="V56">
        <v>36.86566973607281</v>
      </c>
      <c r="W56">
        <v>45.498321030568718</v>
      </c>
      <c r="X56">
        <v>2.4496950623550089</v>
      </c>
      <c r="Y56">
        <v>16.111941098032624</v>
      </c>
      <c r="Z56">
        <v>24.191821292763134</v>
      </c>
      <c r="AA56">
        <v>10.955425660500346</v>
      </c>
      <c r="AB56">
        <v>10.485758361893405</v>
      </c>
      <c r="AC56">
        <v>8.7276937868660909</v>
      </c>
      <c r="AD56">
        <v>18.430899353479603</v>
      </c>
      <c r="AE56">
        <v>41.035715465936498</v>
      </c>
      <c r="AF56">
        <v>57.076577000852112</v>
      </c>
      <c r="AG56">
        <v>8.5230951926505849</v>
      </c>
      <c r="AH56">
        <v>8.2385220185645558</v>
      </c>
      <c r="AI56">
        <v>23.758635058313942</v>
      </c>
    </row>
    <row r="57" spans="10:35" x14ac:dyDescent="0.2">
      <c r="J57" t="s">
        <v>14</v>
      </c>
      <c r="K57" t="s">
        <v>2</v>
      </c>
      <c r="L57">
        <v>18.961831129751349</v>
      </c>
      <c r="M57">
        <v>38.794905551967858</v>
      </c>
      <c r="N57" s="3">
        <v>51.53951086478984</v>
      </c>
      <c r="O57">
        <v>16.936709592554347</v>
      </c>
      <c r="P57">
        <v>36.430155287913905</v>
      </c>
      <c r="Q57">
        <v>46.132454738456033</v>
      </c>
      <c r="R57">
        <v>19.399707635925566</v>
      </c>
      <c r="S57">
        <v>37.938467164375133</v>
      </c>
      <c r="T57">
        <v>50.907282655743799</v>
      </c>
      <c r="U57">
        <v>16.762393865451315</v>
      </c>
      <c r="V57">
        <v>29.025451837866655</v>
      </c>
      <c r="W57">
        <v>39.07047369947513</v>
      </c>
      <c r="X57">
        <v>12.848530864176045</v>
      </c>
      <c r="Y57">
        <v>13.687044253479996</v>
      </c>
      <c r="Z57">
        <v>20.035072046872521</v>
      </c>
      <c r="AA57">
        <v>7.6786515629741769</v>
      </c>
      <c r="AB57">
        <v>9.3076581029791239</v>
      </c>
      <c r="AC57">
        <v>13.006207906701682</v>
      </c>
      <c r="AD57">
        <v>17.242061557375912</v>
      </c>
      <c r="AE57">
        <v>41.593170427823551</v>
      </c>
      <c r="AF57">
        <v>55.578429550443111</v>
      </c>
      <c r="AG57">
        <v>4.6429947832858538</v>
      </c>
      <c r="AH57">
        <v>14.013991830982725</v>
      </c>
      <c r="AI57">
        <v>18.140905070504683</v>
      </c>
    </row>
    <row r="58" spans="10:35" x14ac:dyDescent="0.2">
      <c r="J58" t="s">
        <v>15</v>
      </c>
      <c r="K58" t="s">
        <v>2</v>
      </c>
      <c r="L58">
        <v>16.917095584313884</v>
      </c>
      <c r="M58">
        <v>49.114754339885849</v>
      </c>
      <c r="N58">
        <v>57.622855499496154</v>
      </c>
      <c r="O58">
        <v>22.461135033740508</v>
      </c>
      <c r="P58">
        <v>31.379847306567193</v>
      </c>
      <c r="Q58">
        <v>45.784482441586164</v>
      </c>
      <c r="R58">
        <v>14.958472881847024</v>
      </c>
      <c r="S58">
        <v>35.573644109110248</v>
      </c>
      <c r="T58">
        <v>50.943861948905052</v>
      </c>
      <c r="U58">
        <v>9.9035541038385748</v>
      </c>
      <c r="V58">
        <v>26.479825330856066</v>
      </c>
      <c r="W58">
        <v>42.2903716322189</v>
      </c>
      <c r="X58">
        <v>8.2500656581924527</v>
      </c>
      <c r="Y58">
        <v>14.960446160179483</v>
      </c>
      <c r="Z58">
        <v>19.404233644122456</v>
      </c>
      <c r="AA58">
        <v>11.121386757825984</v>
      </c>
      <c r="AB58">
        <v>9.1044579117532525</v>
      </c>
      <c r="AC58">
        <v>5.2678626738957162</v>
      </c>
      <c r="AD58">
        <v>15.721789815642861</v>
      </c>
      <c r="AE58">
        <v>49.42482921254652</v>
      </c>
      <c r="AF58">
        <v>63.472096654790469</v>
      </c>
      <c r="AG58">
        <v>10.69397214568485</v>
      </c>
      <c r="AH58">
        <v>5.4553285210650957</v>
      </c>
      <c r="AI58">
        <v>24.360223819555696</v>
      </c>
    </row>
    <row r="59" spans="10:35" x14ac:dyDescent="0.2">
      <c r="K59" t="s">
        <v>20</v>
      </c>
      <c r="L59">
        <f>AVERAGE(L56:L58)</f>
        <v>19.828469640742288</v>
      </c>
      <c r="M59">
        <f>AVERAGE(M56:M58)</f>
        <v>46.591916080784209</v>
      </c>
      <c r="N59">
        <f t="shared" ref="N59:AI59" si="3">AVERAGE(N56:N58)</f>
        <v>57.922348918427133</v>
      </c>
      <c r="O59">
        <f t="shared" si="3"/>
        <v>23.896638140980258</v>
      </c>
      <c r="P59">
        <f t="shared" si="3"/>
        <v>38.783609968391268</v>
      </c>
      <c r="Q59">
        <f t="shared" si="3"/>
        <v>46.617428901487848</v>
      </c>
      <c r="R59">
        <f t="shared" si="3"/>
        <v>21.316058804691302</v>
      </c>
      <c r="S59">
        <f t="shared" si="3"/>
        <v>42.038152153429046</v>
      </c>
      <c r="T59">
        <f t="shared" si="3"/>
        <v>54.924280412889026</v>
      </c>
      <c r="U59">
        <f t="shared" si="3"/>
        <v>16.38509097976554</v>
      </c>
      <c r="V59">
        <f t="shared" si="3"/>
        <v>30.790315634931847</v>
      </c>
      <c r="W59">
        <f t="shared" si="3"/>
        <v>42.286388787420918</v>
      </c>
      <c r="X59">
        <f t="shared" si="3"/>
        <v>7.8494305282411689</v>
      </c>
      <c r="Y59">
        <f t="shared" si="3"/>
        <v>14.919810503897367</v>
      </c>
      <c r="Z59">
        <f t="shared" si="3"/>
        <v>21.210375661252701</v>
      </c>
      <c r="AA59">
        <f t="shared" si="3"/>
        <v>9.9184879937668367</v>
      </c>
      <c r="AB59">
        <f t="shared" si="3"/>
        <v>9.6326247922085937</v>
      </c>
      <c r="AC59">
        <f t="shared" si="3"/>
        <v>9.0005881224878301</v>
      </c>
      <c r="AD59">
        <f t="shared" si="3"/>
        <v>17.131583575499459</v>
      </c>
      <c r="AE59">
        <f t="shared" si="3"/>
        <v>44.017905035435518</v>
      </c>
      <c r="AF59">
        <f t="shared" si="3"/>
        <v>58.709034402028571</v>
      </c>
      <c r="AG59">
        <f t="shared" si="3"/>
        <v>7.9533540405404297</v>
      </c>
      <c r="AH59">
        <f t="shared" si="3"/>
        <v>9.2359474568707913</v>
      </c>
      <c r="AI59">
        <f t="shared" si="3"/>
        <v>22.086587982791443</v>
      </c>
    </row>
    <row r="60" spans="10:35" x14ac:dyDescent="0.2">
      <c r="K60" t="s">
        <v>7</v>
      </c>
      <c r="L60">
        <f>STDEV(L56:L58)</f>
        <v>3.4278666955378689</v>
      </c>
      <c r="M60">
        <f t="shared" ref="M60:AI60" si="4">STDEV(M56:M58)</f>
        <v>6.8911167164215392</v>
      </c>
      <c r="N60">
        <f t="shared" si="4"/>
        <v>6.537731710471899</v>
      </c>
      <c r="O60">
        <f t="shared" si="4"/>
        <v>7.7776779071597764</v>
      </c>
      <c r="P60">
        <f t="shared" si="4"/>
        <v>8.8192329811210897</v>
      </c>
      <c r="Q60">
        <f t="shared" si="4"/>
        <v>1.1545376806810119</v>
      </c>
      <c r="R60">
        <f t="shared" si="4"/>
        <v>7.501644338553306</v>
      </c>
      <c r="S60">
        <f t="shared" si="4"/>
        <v>9.2249513741509066</v>
      </c>
      <c r="T60">
        <f t="shared" si="4"/>
        <v>6.925989761157358</v>
      </c>
      <c r="U60">
        <f t="shared" si="4"/>
        <v>6.3013629616601161</v>
      </c>
      <c r="V60">
        <f t="shared" si="4"/>
        <v>5.4131782871974838</v>
      </c>
      <c r="W60">
        <f t="shared" si="4"/>
        <v>3.2139255164442213</v>
      </c>
      <c r="X60">
        <f t="shared" si="4"/>
        <v>5.210981470780915</v>
      </c>
      <c r="Y60">
        <f t="shared" si="4"/>
        <v>1.2129590343871597</v>
      </c>
      <c r="Z60">
        <f t="shared" si="4"/>
        <v>2.6012021860738801</v>
      </c>
      <c r="AA60">
        <f t="shared" si="4"/>
        <v>1.9415293453836564</v>
      </c>
      <c r="AB60">
        <f t="shared" si="4"/>
        <v>0.74578833808321177</v>
      </c>
      <c r="AC60">
        <f t="shared" si="4"/>
        <v>3.8763836528823501</v>
      </c>
      <c r="AD60">
        <f t="shared" si="4"/>
        <v>1.3579295491147994</v>
      </c>
      <c r="AE60">
        <f t="shared" si="4"/>
        <v>4.6908219750277986</v>
      </c>
      <c r="AF60">
        <f t="shared" si="4"/>
        <v>4.1923958500546838</v>
      </c>
      <c r="AG60">
        <f t="shared" si="4"/>
        <v>3.0654584478299642</v>
      </c>
      <c r="AH60">
        <f t="shared" si="4"/>
        <v>4.3656411375498854</v>
      </c>
      <c r="AI60">
        <f t="shared" si="4"/>
        <v>3.4302751336659298</v>
      </c>
    </row>
  </sheetData>
  <pageMargins left="0.7" right="0.7" top="0.75" bottom="0.75" header="0.3" footer="0.3"/>
  <ignoredErrors>
    <ignoredError sqref="M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2020-06-19T17:00:39Z</dcterms:created>
  <dcterms:modified xsi:type="dcterms:W3CDTF">2020-11-25T16:54:00Z</dcterms:modified>
</cp:coreProperties>
</file>