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7254a22038ce8ba8/Documents/20210621_Léger et al._Revised submission/Source Data Files/"/>
    </mc:Choice>
  </mc:AlternateContent>
  <xr:revisionPtr revIDLastSave="0" documentId="13_ncr:1_{2F0B4CDB-9C91-4DAE-A0FE-A4A83B2DDD2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igure 3–source dat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5" i="1" l="1"/>
  <c r="E156" i="1"/>
  <c r="E157" i="1"/>
  <c r="E158" i="1"/>
  <c r="E154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B130" i="1"/>
  <c r="B19" i="1"/>
  <c r="B166" i="1" l="1"/>
  <c r="B165" i="1"/>
  <c r="B164" i="1"/>
  <c r="B163" i="1"/>
  <c r="B162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E100" i="1"/>
  <c r="B108" i="1" s="1"/>
  <c r="E101" i="1"/>
  <c r="E102" i="1"/>
  <c r="B110" i="1" s="1"/>
  <c r="E103" i="1"/>
  <c r="B111" i="1" s="1"/>
  <c r="E99" i="1"/>
  <c r="B107" i="1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75" i="1"/>
  <c r="F74" i="1"/>
  <c r="B109" i="1"/>
  <c r="P74" i="1"/>
  <c r="O74" i="1"/>
  <c r="N74" i="1"/>
  <c r="M74" i="1"/>
  <c r="L74" i="1"/>
  <c r="K74" i="1"/>
  <c r="J74" i="1"/>
  <c r="I74" i="1"/>
  <c r="H74" i="1"/>
  <c r="G74" i="1"/>
  <c r="E74" i="1"/>
  <c r="D74" i="1"/>
  <c r="C74" i="1"/>
  <c r="B74" i="1"/>
  <c r="E45" i="1" l="1"/>
  <c r="B53" i="1" s="1"/>
  <c r="E46" i="1"/>
  <c r="B54" i="1" s="1"/>
  <c r="E47" i="1"/>
  <c r="B55" i="1" s="1"/>
  <c r="E48" i="1"/>
  <c r="B56" i="1" s="1"/>
  <c r="E44" i="1"/>
  <c r="B52" i="1" s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174" i="1" l="1"/>
  <c r="C174" i="1"/>
  <c r="C171" i="1"/>
  <c r="B171" i="1"/>
  <c r="C173" i="1"/>
  <c r="B173" i="1"/>
  <c r="C172" i="1"/>
  <c r="B172" i="1"/>
  <c r="B175" i="1"/>
  <c r="C175" i="1"/>
</calcChain>
</file>

<file path=xl/sharedStrings.xml><?xml version="1.0" encoding="utf-8"?>
<sst xmlns="http://schemas.openxmlformats.org/spreadsheetml/2006/main" count="138" uniqueCount="23">
  <si>
    <t>21/08/2020</t>
  </si>
  <si>
    <t>Time (seconds)</t>
  </si>
  <si>
    <t>Time (minutes)</t>
  </si>
  <si>
    <r>
      <t>OD</t>
    </r>
    <r>
      <rPr>
        <b/>
        <vertAlign val="subscript"/>
        <sz val="14"/>
        <color theme="1"/>
        <rFont val="Arial"/>
        <family val="2"/>
      </rPr>
      <t>420nm</t>
    </r>
  </si>
  <si>
    <t>Blank</t>
  </si>
  <si>
    <t>Control -</t>
  </si>
  <si>
    <t>Control +</t>
  </si>
  <si>
    <t>RelA-NirD</t>
  </si>
  <si>
    <t>SpoT-NirD</t>
  </si>
  <si>
    <r>
      <t>RelA-NirD</t>
    </r>
    <r>
      <rPr>
        <vertAlign val="superscript"/>
        <sz val="12"/>
        <color theme="1"/>
        <rFont val="Arial"/>
        <family val="2"/>
      </rPr>
      <t>E50K</t>
    </r>
  </si>
  <si>
    <r>
      <t>=OD</t>
    </r>
    <r>
      <rPr>
        <b/>
        <vertAlign val="subscript"/>
        <sz val="14"/>
        <color theme="1"/>
        <rFont val="Arial"/>
        <family val="2"/>
      </rPr>
      <t>420nm</t>
    </r>
    <r>
      <rPr>
        <b/>
        <sz val="14"/>
        <color theme="1"/>
        <rFont val="Arial"/>
        <family val="2"/>
      </rPr>
      <t>-OD</t>
    </r>
    <r>
      <rPr>
        <b/>
        <vertAlign val="subscript"/>
        <sz val="14"/>
        <color theme="1"/>
        <rFont val="Arial"/>
        <family val="2"/>
      </rPr>
      <t>420nm</t>
    </r>
    <r>
      <rPr>
        <b/>
        <sz val="14"/>
        <color theme="1"/>
        <rFont val="Arial"/>
        <family val="2"/>
      </rPr>
      <t>(Blank)</t>
    </r>
  </si>
  <si>
    <t>Slope</t>
  </si>
  <si>
    <r>
      <t>R</t>
    </r>
    <r>
      <rPr>
        <vertAlign val="superscript"/>
        <sz val="12"/>
        <color theme="1"/>
        <rFont val="Arial"/>
        <family val="2"/>
      </rPr>
      <t>2</t>
    </r>
  </si>
  <si>
    <t>=Slope</t>
  </si>
  <si>
    <r>
      <t>OD</t>
    </r>
    <r>
      <rPr>
        <b/>
        <vertAlign val="subscript"/>
        <sz val="14"/>
        <color theme="1"/>
        <rFont val="Arial"/>
        <family val="2"/>
      </rPr>
      <t>600nm</t>
    </r>
  </si>
  <si>
    <r>
      <t>=1000*(Slope/(0.001*(OD</t>
    </r>
    <r>
      <rPr>
        <b/>
        <vertAlign val="subscript"/>
        <sz val="12"/>
        <color theme="1"/>
        <rFont val="Arial"/>
        <family val="2"/>
      </rPr>
      <t>600nm</t>
    </r>
    <r>
      <rPr>
        <b/>
        <sz val="12"/>
        <color theme="1"/>
        <rFont val="Arial"/>
        <family val="2"/>
      </rPr>
      <t>-OD</t>
    </r>
    <r>
      <rPr>
        <b/>
        <vertAlign val="subscript"/>
        <sz val="12"/>
        <color theme="1"/>
        <rFont val="Arial"/>
        <family val="2"/>
      </rPr>
      <t>600nm</t>
    </r>
    <r>
      <rPr>
        <b/>
        <sz val="12"/>
        <color theme="1"/>
        <rFont val="Arial"/>
        <family val="2"/>
      </rPr>
      <t>(Blank))))</t>
    </r>
  </si>
  <si>
    <r>
      <t>=10*(OD</t>
    </r>
    <r>
      <rPr>
        <b/>
        <vertAlign val="subscript"/>
        <sz val="14"/>
        <color theme="1"/>
        <rFont val="Arial"/>
        <family val="2"/>
      </rPr>
      <t>600nm</t>
    </r>
    <r>
      <rPr>
        <b/>
        <sz val="14"/>
        <color theme="1"/>
        <rFont val="Arial"/>
        <family val="2"/>
      </rPr>
      <t>-OD</t>
    </r>
    <r>
      <rPr>
        <b/>
        <vertAlign val="subscript"/>
        <sz val="14"/>
        <color theme="1"/>
        <rFont val="Arial"/>
        <family val="2"/>
      </rPr>
      <t>600nm</t>
    </r>
    <r>
      <rPr>
        <b/>
        <sz val="14"/>
        <color theme="1"/>
        <rFont val="Arial"/>
        <family val="2"/>
      </rPr>
      <t>(Blank))</t>
    </r>
  </si>
  <si>
    <t>22/08/2020</t>
  </si>
  <si>
    <t>24/08/2020</t>
  </si>
  <si>
    <t>Means</t>
  </si>
  <si>
    <t>Means and SDs</t>
  </si>
  <si>
    <t>SDs</t>
  </si>
  <si>
    <t>Figure 3–source data 1. Determination of β-galactosidase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</si>
</sst>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quotePrefix="1" applyFont="1" applyFill="1" applyBorder="1"/>
    <xf numFmtId="0" fontId="2" fillId="0" borderId="2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1'!$A$130</c:f>
              <c:strCache>
                <c:ptCount val="1"/>
                <c:pt idx="0">
                  <c:v>Control -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1'!$B$129:$P$129</c:f>
              <c:numCache>
                <c:formatCode>0.00</c:formatCode>
                <c:ptCount val="15"/>
                <c:pt idx="0">
                  <c:v>0</c:v>
                </c:pt>
                <c:pt idx="1">
                  <c:v>1.9866333333333333</c:v>
                </c:pt>
                <c:pt idx="2">
                  <c:v>3.9860666666666664</c:v>
                </c:pt>
                <c:pt idx="3">
                  <c:v>5.9861166666666659</c:v>
                </c:pt>
                <c:pt idx="4">
                  <c:v>7.9861499999999994</c:v>
                </c:pt>
                <c:pt idx="5">
                  <c:v>9.9861500000000003</c:v>
                </c:pt>
                <c:pt idx="6">
                  <c:v>11.98625</c:v>
                </c:pt>
                <c:pt idx="7">
                  <c:v>13.986183333333335</c:v>
                </c:pt>
                <c:pt idx="8">
                  <c:v>15.986033333333333</c:v>
                </c:pt>
                <c:pt idx="9">
                  <c:v>17.986233333333335</c:v>
                </c:pt>
                <c:pt idx="10">
                  <c:v>19.986183333333333</c:v>
                </c:pt>
                <c:pt idx="11">
                  <c:v>21.985749999999999</c:v>
                </c:pt>
                <c:pt idx="12">
                  <c:v>23.985733333333332</c:v>
                </c:pt>
                <c:pt idx="13">
                  <c:v>25.985866666666666</c:v>
                </c:pt>
                <c:pt idx="14">
                  <c:v>27.985900000000001</c:v>
                </c:pt>
              </c:numCache>
            </c:numRef>
          </c:xVal>
          <c:yVal>
            <c:numRef>
              <c:f>'Figure 3–source data 1'!$B$130:$P$130</c:f>
              <c:numCache>
                <c:formatCode>0.00</c:formatCode>
                <c:ptCount val="15"/>
                <c:pt idx="0">
                  <c:v>6.9000000000000034E-3</c:v>
                </c:pt>
                <c:pt idx="1">
                  <c:v>7.0000000000000062E-3</c:v>
                </c:pt>
                <c:pt idx="2">
                  <c:v>7.5000000000000067E-3</c:v>
                </c:pt>
                <c:pt idx="3">
                  <c:v>7.6999999999999985E-3</c:v>
                </c:pt>
                <c:pt idx="4">
                  <c:v>8.199999999999999E-3</c:v>
                </c:pt>
                <c:pt idx="5">
                  <c:v>9.099999999999997E-3</c:v>
                </c:pt>
                <c:pt idx="6">
                  <c:v>9.8000000000000032E-3</c:v>
                </c:pt>
                <c:pt idx="7">
                  <c:v>1.079999999999999E-2</c:v>
                </c:pt>
                <c:pt idx="8">
                  <c:v>1.21E-2</c:v>
                </c:pt>
                <c:pt idx="9">
                  <c:v>1.3100000000000001E-2</c:v>
                </c:pt>
                <c:pt idx="10">
                  <c:v>1.4499999999999999E-2</c:v>
                </c:pt>
                <c:pt idx="11">
                  <c:v>1.6100000000000003E-2</c:v>
                </c:pt>
                <c:pt idx="12">
                  <c:v>1.7699999999999994E-2</c:v>
                </c:pt>
                <c:pt idx="13">
                  <c:v>1.9299999999999998E-2</c:v>
                </c:pt>
                <c:pt idx="14">
                  <c:v>2.1299999999999999E-2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48-4C2E-A348-1A64A45D1BC5}"/>
            </c:ext>
          </c:extLst>
        </c:ser>
        <c:ser>
          <c:idx val="1"/>
          <c:order val="1"/>
          <c:tx>
            <c:strRef>
              <c:f>'Figure 3–source data 1'!$A$131</c:f>
              <c:strCache>
                <c:ptCount val="1"/>
                <c:pt idx="0">
                  <c:v>Control +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1'!$B$129:$P$129</c:f>
              <c:numCache>
                <c:formatCode>0.00</c:formatCode>
                <c:ptCount val="15"/>
                <c:pt idx="0">
                  <c:v>0</c:v>
                </c:pt>
                <c:pt idx="1">
                  <c:v>1.9866333333333333</c:v>
                </c:pt>
                <c:pt idx="2">
                  <c:v>3.9860666666666664</c:v>
                </c:pt>
                <c:pt idx="3">
                  <c:v>5.9861166666666659</c:v>
                </c:pt>
                <c:pt idx="4">
                  <c:v>7.9861499999999994</c:v>
                </c:pt>
                <c:pt idx="5">
                  <c:v>9.9861500000000003</c:v>
                </c:pt>
                <c:pt idx="6">
                  <c:v>11.98625</c:v>
                </c:pt>
                <c:pt idx="7">
                  <c:v>13.986183333333335</c:v>
                </c:pt>
                <c:pt idx="8">
                  <c:v>15.986033333333333</c:v>
                </c:pt>
                <c:pt idx="9">
                  <c:v>17.986233333333335</c:v>
                </c:pt>
                <c:pt idx="10">
                  <c:v>19.986183333333333</c:v>
                </c:pt>
                <c:pt idx="11">
                  <c:v>21.985749999999999</c:v>
                </c:pt>
                <c:pt idx="12">
                  <c:v>23.985733333333332</c:v>
                </c:pt>
                <c:pt idx="13">
                  <c:v>25.985866666666666</c:v>
                </c:pt>
                <c:pt idx="14">
                  <c:v>27.985900000000001</c:v>
                </c:pt>
              </c:numCache>
            </c:numRef>
          </c:xVal>
          <c:yVal>
            <c:numRef>
              <c:f>'Figure 3–source data 1'!$B$131:$P$131</c:f>
              <c:numCache>
                <c:formatCode>0.00</c:formatCode>
                <c:ptCount val="15"/>
                <c:pt idx="0">
                  <c:v>3.5600000000000007E-2</c:v>
                </c:pt>
                <c:pt idx="1">
                  <c:v>8.1900000000000014E-2</c:v>
                </c:pt>
                <c:pt idx="2">
                  <c:v>0.1285</c:v>
                </c:pt>
                <c:pt idx="3">
                  <c:v>0.17520000000000002</c:v>
                </c:pt>
                <c:pt idx="4">
                  <c:v>0.22169999999999998</c:v>
                </c:pt>
                <c:pt idx="5">
                  <c:v>0.2681</c:v>
                </c:pt>
                <c:pt idx="6">
                  <c:v>0.3145</c:v>
                </c:pt>
                <c:pt idx="7">
                  <c:v>0.36139999999999994</c:v>
                </c:pt>
                <c:pt idx="8">
                  <c:v>0.40749999999999997</c:v>
                </c:pt>
                <c:pt idx="9">
                  <c:v>0.45240000000000002</c:v>
                </c:pt>
                <c:pt idx="10">
                  <c:v>0.49759999999999999</c:v>
                </c:pt>
                <c:pt idx="11">
                  <c:v>0.54310000000000003</c:v>
                </c:pt>
                <c:pt idx="12">
                  <c:v>0.58719999999999994</c:v>
                </c:pt>
                <c:pt idx="13">
                  <c:v>0.63070000000000004</c:v>
                </c:pt>
                <c:pt idx="14">
                  <c:v>0.67300000000000004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48-4C2E-A348-1A64A45D1BC5}"/>
            </c:ext>
          </c:extLst>
        </c:ser>
        <c:ser>
          <c:idx val="2"/>
          <c:order val="2"/>
          <c:tx>
            <c:strRef>
              <c:f>'Figure 3–source data 1'!$A$132</c:f>
              <c:strCache>
                <c:ptCount val="1"/>
                <c:pt idx="0">
                  <c:v>RelA-NirD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1'!$B$129:$P$129</c:f>
              <c:numCache>
                <c:formatCode>0.00</c:formatCode>
                <c:ptCount val="15"/>
                <c:pt idx="0">
                  <c:v>0</c:v>
                </c:pt>
                <c:pt idx="1">
                  <c:v>1.9866333333333333</c:v>
                </c:pt>
                <c:pt idx="2">
                  <c:v>3.9860666666666664</c:v>
                </c:pt>
                <c:pt idx="3">
                  <c:v>5.9861166666666659</c:v>
                </c:pt>
                <c:pt idx="4">
                  <c:v>7.9861499999999994</c:v>
                </c:pt>
                <c:pt idx="5">
                  <c:v>9.9861500000000003</c:v>
                </c:pt>
                <c:pt idx="6">
                  <c:v>11.98625</c:v>
                </c:pt>
                <c:pt idx="7">
                  <c:v>13.986183333333335</c:v>
                </c:pt>
                <c:pt idx="8">
                  <c:v>15.986033333333333</c:v>
                </c:pt>
                <c:pt idx="9">
                  <c:v>17.986233333333335</c:v>
                </c:pt>
                <c:pt idx="10">
                  <c:v>19.986183333333333</c:v>
                </c:pt>
                <c:pt idx="11">
                  <c:v>21.985749999999999</c:v>
                </c:pt>
                <c:pt idx="12">
                  <c:v>23.985733333333332</c:v>
                </c:pt>
                <c:pt idx="13">
                  <c:v>25.985866666666666</c:v>
                </c:pt>
                <c:pt idx="14">
                  <c:v>27.985900000000001</c:v>
                </c:pt>
              </c:numCache>
            </c:numRef>
          </c:xVal>
          <c:yVal>
            <c:numRef>
              <c:f>'Figure 3–source data 1'!$B$132:$P$132</c:f>
              <c:numCache>
                <c:formatCode>0.00</c:formatCode>
                <c:ptCount val="15"/>
                <c:pt idx="0">
                  <c:v>1.89E-2</c:v>
                </c:pt>
                <c:pt idx="1">
                  <c:v>3.9699999999999999E-2</c:v>
                </c:pt>
                <c:pt idx="2">
                  <c:v>6.2100000000000002E-2</c:v>
                </c:pt>
                <c:pt idx="3">
                  <c:v>8.5699999999999985E-2</c:v>
                </c:pt>
                <c:pt idx="4">
                  <c:v>0.11099999999999999</c:v>
                </c:pt>
                <c:pt idx="5">
                  <c:v>0.13689999999999999</c:v>
                </c:pt>
                <c:pt idx="6">
                  <c:v>0.16349999999999998</c:v>
                </c:pt>
                <c:pt idx="7">
                  <c:v>0.19089999999999999</c:v>
                </c:pt>
                <c:pt idx="8">
                  <c:v>0.21849999999999997</c:v>
                </c:pt>
                <c:pt idx="9">
                  <c:v>0.24649999999999997</c:v>
                </c:pt>
                <c:pt idx="10">
                  <c:v>0.2747</c:v>
                </c:pt>
                <c:pt idx="11">
                  <c:v>0.3034</c:v>
                </c:pt>
                <c:pt idx="12">
                  <c:v>0.33250000000000002</c:v>
                </c:pt>
                <c:pt idx="13">
                  <c:v>0.3614</c:v>
                </c:pt>
                <c:pt idx="14">
                  <c:v>0.38979999999999998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48-4C2E-A348-1A64A45D1BC5}"/>
            </c:ext>
          </c:extLst>
        </c:ser>
        <c:ser>
          <c:idx val="3"/>
          <c:order val="3"/>
          <c:tx>
            <c:strRef>
              <c:f>'Figure 3–source data 1'!$A$133</c:f>
              <c:strCache>
                <c:ptCount val="1"/>
                <c:pt idx="0">
                  <c:v>SpoT-NirD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1'!$B$129:$P$129</c:f>
              <c:numCache>
                <c:formatCode>0.00</c:formatCode>
                <c:ptCount val="15"/>
                <c:pt idx="0">
                  <c:v>0</c:v>
                </c:pt>
                <c:pt idx="1">
                  <c:v>1.9866333333333333</c:v>
                </c:pt>
                <c:pt idx="2">
                  <c:v>3.9860666666666664</c:v>
                </c:pt>
                <c:pt idx="3">
                  <c:v>5.9861166666666659</c:v>
                </c:pt>
                <c:pt idx="4">
                  <c:v>7.9861499999999994</c:v>
                </c:pt>
                <c:pt idx="5">
                  <c:v>9.9861500000000003</c:v>
                </c:pt>
                <c:pt idx="6">
                  <c:v>11.98625</c:v>
                </c:pt>
                <c:pt idx="7">
                  <c:v>13.986183333333335</c:v>
                </c:pt>
                <c:pt idx="8">
                  <c:v>15.986033333333333</c:v>
                </c:pt>
                <c:pt idx="9">
                  <c:v>17.986233333333335</c:v>
                </c:pt>
                <c:pt idx="10">
                  <c:v>19.986183333333333</c:v>
                </c:pt>
                <c:pt idx="11">
                  <c:v>21.985749999999999</c:v>
                </c:pt>
                <c:pt idx="12">
                  <c:v>23.985733333333332</c:v>
                </c:pt>
                <c:pt idx="13">
                  <c:v>25.985866666666666</c:v>
                </c:pt>
                <c:pt idx="14">
                  <c:v>27.985900000000001</c:v>
                </c:pt>
              </c:numCache>
            </c:numRef>
          </c:xVal>
          <c:yVal>
            <c:numRef>
              <c:f>'Figure 3–source data 1'!$B$133:$P$133</c:f>
              <c:numCache>
                <c:formatCode>0.00</c:formatCode>
                <c:ptCount val="15"/>
                <c:pt idx="0">
                  <c:v>6.1999999999999972E-3</c:v>
                </c:pt>
                <c:pt idx="1">
                  <c:v>6.3E-3</c:v>
                </c:pt>
                <c:pt idx="2">
                  <c:v>6.4000000000000029E-3</c:v>
                </c:pt>
                <c:pt idx="3">
                  <c:v>6.3E-3</c:v>
                </c:pt>
                <c:pt idx="4">
                  <c:v>6.6999999999999976E-3</c:v>
                </c:pt>
                <c:pt idx="5">
                  <c:v>6.9999999999999923E-3</c:v>
                </c:pt>
                <c:pt idx="6">
                  <c:v>7.0999999999999952E-3</c:v>
                </c:pt>
                <c:pt idx="7">
                  <c:v>7.3999999999999899E-3</c:v>
                </c:pt>
                <c:pt idx="8">
                  <c:v>7.9000000000000042E-3</c:v>
                </c:pt>
                <c:pt idx="9">
                  <c:v>8.2999999999999879E-3</c:v>
                </c:pt>
                <c:pt idx="10">
                  <c:v>8.8000000000000023E-3</c:v>
                </c:pt>
                <c:pt idx="11">
                  <c:v>9.4000000000000056E-3</c:v>
                </c:pt>
                <c:pt idx="12">
                  <c:v>9.8999999999999921E-3</c:v>
                </c:pt>
                <c:pt idx="13">
                  <c:v>1.0200000000000001E-2</c:v>
                </c:pt>
                <c:pt idx="14">
                  <c:v>1.0599999999999998E-2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48-4C2E-A348-1A64A45D1BC5}"/>
            </c:ext>
          </c:extLst>
        </c:ser>
        <c:ser>
          <c:idx val="4"/>
          <c:order val="4"/>
          <c:tx>
            <c:strRef>
              <c:f>'Figure 3–source data 1'!$A$134</c:f>
              <c:strCache>
                <c:ptCount val="1"/>
                <c:pt idx="0">
                  <c:v>RelA-NirDE50K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1'!$B$129:$P$129</c:f>
              <c:numCache>
                <c:formatCode>0.00</c:formatCode>
                <c:ptCount val="15"/>
                <c:pt idx="0">
                  <c:v>0</c:v>
                </c:pt>
                <c:pt idx="1">
                  <c:v>1.9866333333333333</c:v>
                </c:pt>
                <c:pt idx="2">
                  <c:v>3.9860666666666664</c:v>
                </c:pt>
                <c:pt idx="3">
                  <c:v>5.9861166666666659</c:v>
                </c:pt>
                <c:pt idx="4">
                  <c:v>7.9861499999999994</c:v>
                </c:pt>
                <c:pt idx="5">
                  <c:v>9.9861500000000003</c:v>
                </c:pt>
                <c:pt idx="6">
                  <c:v>11.98625</c:v>
                </c:pt>
                <c:pt idx="7">
                  <c:v>13.986183333333335</c:v>
                </c:pt>
                <c:pt idx="8">
                  <c:v>15.986033333333333</c:v>
                </c:pt>
                <c:pt idx="9">
                  <c:v>17.986233333333335</c:v>
                </c:pt>
                <c:pt idx="10">
                  <c:v>19.986183333333333</c:v>
                </c:pt>
                <c:pt idx="11">
                  <c:v>21.985749999999999</c:v>
                </c:pt>
                <c:pt idx="12">
                  <c:v>23.985733333333332</c:v>
                </c:pt>
                <c:pt idx="13">
                  <c:v>25.985866666666666</c:v>
                </c:pt>
                <c:pt idx="14">
                  <c:v>27.985900000000001</c:v>
                </c:pt>
              </c:numCache>
            </c:numRef>
          </c:xVal>
          <c:yVal>
            <c:numRef>
              <c:f>'Figure 3–source data 1'!$B$134:$P$134</c:f>
              <c:numCache>
                <c:formatCode>0.00</c:formatCode>
                <c:ptCount val="15"/>
                <c:pt idx="0">
                  <c:v>4.2000000000000093E-3</c:v>
                </c:pt>
                <c:pt idx="1">
                  <c:v>4.9000000000000016E-3</c:v>
                </c:pt>
                <c:pt idx="2">
                  <c:v>5.0000000000000044E-3</c:v>
                </c:pt>
                <c:pt idx="3">
                  <c:v>5.400000000000002E-3</c:v>
                </c:pt>
                <c:pt idx="4">
                  <c:v>5.499999999999991E-3</c:v>
                </c:pt>
                <c:pt idx="5">
                  <c:v>5.8999999999999886E-3</c:v>
                </c:pt>
                <c:pt idx="6">
                  <c:v>6.5000000000000058E-3</c:v>
                </c:pt>
                <c:pt idx="7">
                  <c:v>6.8000000000000005E-3</c:v>
                </c:pt>
                <c:pt idx="8">
                  <c:v>7.3000000000000009E-3</c:v>
                </c:pt>
                <c:pt idx="9">
                  <c:v>7.6999999999999985E-3</c:v>
                </c:pt>
                <c:pt idx="10">
                  <c:v>7.9000000000000042E-3</c:v>
                </c:pt>
                <c:pt idx="11">
                  <c:v>9.3000000000000027E-3</c:v>
                </c:pt>
                <c:pt idx="12">
                  <c:v>1.0099999999999998E-2</c:v>
                </c:pt>
                <c:pt idx="13">
                  <c:v>1.0999999999999996E-2</c:v>
                </c:pt>
                <c:pt idx="14">
                  <c:v>1.1599999999999999E-2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248-4C2E-A348-1A64A45D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  <c:extLst/>
      </c:scatterChart>
      <c:valAx>
        <c:axId val="544894424"/>
        <c:scaling>
          <c:orientation val="minMax"/>
          <c:max val="2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</a:t>
                </a:r>
                <a:r>
                  <a:rPr lang="en-GB" baseline="-25000"/>
                  <a:t>420nm</a:t>
                </a:r>
                <a:r>
                  <a:rPr lang="en-GB"/>
                  <a:t>-OD</a:t>
                </a:r>
                <a:r>
                  <a:rPr lang="en-GB" baseline="-25000"/>
                  <a:t>420nm</a:t>
                </a:r>
                <a:r>
                  <a:rPr lang="en-GB"/>
                  <a:t>(Blank)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1'!$A$75</c:f>
              <c:strCache>
                <c:ptCount val="1"/>
                <c:pt idx="0">
                  <c:v>Control -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1'!$B$74:$P$74</c:f>
              <c:numCache>
                <c:formatCode>0.00</c:formatCode>
                <c:ptCount val="15"/>
                <c:pt idx="0">
                  <c:v>0</c:v>
                </c:pt>
                <c:pt idx="1">
                  <c:v>1.9876</c:v>
                </c:pt>
                <c:pt idx="2">
                  <c:v>3.9876999999999998</c:v>
                </c:pt>
                <c:pt idx="3">
                  <c:v>5.9876666666666667</c:v>
                </c:pt>
                <c:pt idx="4">
                  <c:v>7.9873666666666674</c:v>
                </c:pt>
                <c:pt idx="5">
                  <c:v>9.9873833333333337</c:v>
                </c:pt>
                <c:pt idx="6">
                  <c:v>11.987716666666667</c:v>
                </c:pt>
                <c:pt idx="7">
                  <c:v>13.987583333333333</c:v>
                </c:pt>
                <c:pt idx="8">
                  <c:v>15.987400000000001</c:v>
                </c:pt>
                <c:pt idx="9">
                  <c:v>17.987433333333335</c:v>
                </c:pt>
                <c:pt idx="10">
                  <c:v>19.987549999999999</c:v>
                </c:pt>
                <c:pt idx="11">
                  <c:v>21.987500000000001</c:v>
                </c:pt>
                <c:pt idx="12">
                  <c:v>23.987483333333333</c:v>
                </c:pt>
                <c:pt idx="13">
                  <c:v>25.987383333333334</c:v>
                </c:pt>
                <c:pt idx="14">
                  <c:v>27.987450000000003</c:v>
                </c:pt>
              </c:numCache>
            </c:numRef>
          </c:xVal>
          <c:yVal>
            <c:numRef>
              <c:f>'Figure 3–source data 1'!$B$75:$P$75</c:f>
              <c:numCache>
                <c:formatCode>0.00</c:formatCode>
                <c:ptCount val="15"/>
                <c:pt idx="0">
                  <c:v>6.3E-3</c:v>
                </c:pt>
                <c:pt idx="1">
                  <c:v>6.6000000000000086E-3</c:v>
                </c:pt>
                <c:pt idx="2">
                  <c:v>7.0999999999999952E-3</c:v>
                </c:pt>
                <c:pt idx="3">
                  <c:v>7.4999999999999928E-3</c:v>
                </c:pt>
                <c:pt idx="4">
                  <c:v>7.9000000000000042E-3</c:v>
                </c:pt>
                <c:pt idx="5">
                  <c:v>8.3000000000000018E-3</c:v>
                </c:pt>
                <c:pt idx="6">
                  <c:v>8.9999999999999941E-3</c:v>
                </c:pt>
                <c:pt idx="7">
                  <c:v>9.5999999999999974E-3</c:v>
                </c:pt>
                <c:pt idx="8">
                  <c:v>1.0599999999999998E-2</c:v>
                </c:pt>
                <c:pt idx="9">
                  <c:v>1.1599999999999999E-2</c:v>
                </c:pt>
                <c:pt idx="10">
                  <c:v>1.2799999999999992E-2</c:v>
                </c:pt>
                <c:pt idx="11">
                  <c:v>1.3999999999999999E-2</c:v>
                </c:pt>
                <c:pt idx="12">
                  <c:v>1.5299999999999994E-2</c:v>
                </c:pt>
                <c:pt idx="13">
                  <c:v>1.6699999999999993E-2</c:v>
                </c:pt>
                <c:pt idx="14">
                  <c:v>1.8299999999999997E-2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F2-47BE-AB6C-7F070A45E5EA}"/>
            </c:ext>
          </c:extLst>
        </c:ser>
        <c:ser>
          <c:idx val="1"/>
          <c:order val="1"/>
          <c:tx>
            <c:strRef>
              <c:f>'Figure 3–source data 1'!$A$76</c:f>
              <c:strCache>
                <c:ptCount val="1"/>
                <c:pt idx="0">
                  <c:v>Control +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1'!$B$74:$P$74</c:f>
              <c:numCache>
                <c:formatCode>0.00</c:formatCode>
                <c:ptCount val="15"/>
                <c:pt idx="0">
                  <c:v>0</c:v>
                </c:pt>
                <c:pt idx="1">
                  <c:v>1.9876</c:v>
                </c:pt>
                <c:pt idx="2">
                  <c:v>3.9876999999999998</c:v>
                </c:pt>
                <c:pt idx="3">
                  <c:v>5.9876666666666667</c:v>
                </c:pt>
                <c:pt idx="4">
                  <c:v>7.9873666666666674</c:v>
                </c:pt>
                <c:pt idx="5">
                  <c:v>9.9873833333333337</c:v>
                </c:pt>
                <c:pt idx="6">
                  <c:v>11.987716666666667</c:v>
                </c:pt>
                <c:pt idx="7">
                  <c:v>13.987583333333333</c:v>
                </c:pt>
                <c:pt idx="8">
                  <c:v>15.987400000000001</c:v>
                </c:pt>
                <c:pt idx="9">
                  <c:v>17.987433333333335</c:v>
                </c:pt>
                <c:pt idx="10">
                  <c:v>19.987549999999999</c:v>
                </c:pt>
                <c:pt idx="11">
                  <c:v>21.987500000000001</c:v>
                </c:pt>
                <c:pt idx="12">
                  <c:v>23.987483333333333</c:v>
                </c:pt>
                <c:pt idx="13">
                  <c:v>25.987383333333334</c:v>
                </c:pt>
                <c:pt idx="14">
                  <c:v>27.987450000000003</c:v>
                </c:pt>
              </c:numCache>
            </c:numRef>
          </c:xVal>
          <c:yVal>
            <c:numRef>
              <c:f>'Figure 3–source data 1'!$B$76:$P$76</c:f>
              <c:numCache>
                <c:formatCode>0.00</c:formatCode>
                <c:ptCount val="15"/>
                <c:pt idx="0">
                  <c:v>3.209999999999999E-2</c:v>
                </c:pt>
                <c:pt idx="1">
                  <c:v>6.8700000000000011E-2</c:v>
                </c:pt>
                <c:pt idx="2">
                  <c:v>0.10879999999999999</c:v>
                </c:pt>
                <c:pt idx="3">
                  <c:v>0.14600000000000002</c:v>
                </c:pt>
                <c:pt idx="4">
                  <c:v>0.18269999999999997</c:v>
                </c:pt>
                <c:pt idx="5">
                  <c:v>0.22089999999999999</c:v>
                </c:pt>
                <c:pt idx="6">
                  <c:v>0.26019999999999999</c:v>
                </c:pt>
                <c:pt idx="7">
                  <c:v>0.30019999999999997</c:v>
                </c:pt>
                <c:pt idx="8">
                  <c:v>0.34129999999999999</c:v>
                </c:pt>
                <c:pt idx="9">
                  <c:v>0.38279999999999997</c:v>
                </c:pt>
                <c:pt idx="10">
                  <c:v>0.4244</c:v>
                </c:pt>
                <c:pt idx="11">
                  <c:v>0.46540000000000004</c:v>
                </c:pt>
                <c:pt idx="12">
                  <c:v>0.50609999999999999</c:v>
                </c:pt>
                <c:pt idx="13">
                  <c:v>0.54649999999999999</c:v>
                </c:pt>
                <c:pt idx="14">
                  <c:v>0.5867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F2-47BE-AB6C-7F070A45E5EA}"/>
            </c:ext>
          </c:extLst>
        </c:ser>
        <c:ser>
          <c:idx val="2"/>
          <c:order val="2"/>
          <c:tx>
            <c:strRef>
              <c:f>'Figure 3–source data 1'!$A$77</c:f>
              <c:strCache>
                <c:ptCount val="1"/>
                <c:pt idx="0">
                  <c:v>RelA-NirD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1'!$B$74:$P$74</c:f>
              <c:numCache>
                <c:formatCode>0.00</c:formatCode>
                <c:ptCount val="15"/>
                <c:pt idx="0">
                  <c:v>0</c:v>
                </c:pt>
                <c:pt idx="1">
                  <c:v>1.9876</c:v>
                </c:pt>
                <c:pt idx="2">
                  <c:v>3.9876999999999998</c:v>
                </c:pt>
                <c:pt idx="3">
                  <c:v>5.9876666666666667</c:v>
                </c:pt>
                <c:pt idx="4">
                  <c:v>7.9873666666666674</c:v>
                </c:pt>
                <c:pt idx="5">
                  <c:v>9.9873833333333337</c:v>
                </c:pt>
                <c:pt idx="6">
                  <c:v>11.987716666666667</c:v>
                </c:pt>
                <c:pt idx="7">
                  <c:v>13.987583333333333</c:v>
                </c:pt>
                <c:pt idx="8">
                  <c:v>15.987400000000001</c:v>
                </c:pt>
                <c:pt idx="9">
                  <c:v>17.987433333333335</c:v>
                </c:pt>
                <c:pt idx="10">
                  <c:v>19.987549999999999</c:v>
                </c:pt>
                <c:pt idx="11">
                  <c:v>21.987500000000001</c:v>
                </c:pt>
                <c:pt idx="12">
                  <c:v>23.987483333333333</c:v>
                </c:pt>
                <c:pt idx="13">
                  <c:v>25.987383333333334</c:v>
                </c:pt>
                <c:pt idx="14">
                  <c:v>27.987450000000003</c:v>
                </c:pt>
              </c:numCache>
            </c:numRef>
          </c:xVal>
          <c:yVal>
            <c:numRef>
              <c:f>'Figure 3–source data 1'!$B$77:$P$77</c:f>
              <c:numCache>
                <c:formatCode>0.00</c:formatCode>
                <c:ptCount val="15"/>
                <c:pt idx="0">
                  <c:v>3.1299999999999994E-2</c:v>
                </c:pt>
                <c:pt idx="1">
                  <c:v>6.2E-2</c:v>
                </c:pt>
                <c:pt idx="2">
                  <c:v>9.3399999999999997E-2</c:v>
                </c:pt>
                <c:pt idx="3">
                  <c:v>0.1265</c:v>
                </c:pt>
                <c:pt idx="4">
                  <c:v>0.16039999999999999</c:v>
                </c:pt>
                <c:pt idx="5">
                  <c:v>0.19419999999999998</c:v>
                </c:pt>
                <c:pt idx="6">
                  <c:v>0.22740000000000002</c:v>
                </c:pt>
                <c:pt idx="7">
                  <c:v>0.26119999999999999</c:v>
                </c:pt>
                <c:pt idx="8">
                  <c:v>0.29499999999999998</c:v>
                </c:pt>
                <c:pt idx="9">
                  <c:v>0.3296</c:v>
                </c:pt>
                <c:pt idx="10">
                  <c:v>0.3649</c:v>
                </c:pt>
                <c:pt idx="11">
                  <c:v>0.40010000000000001</c:v>
                </c:pt>
                <c:pt idx="12">
                  <c:v>0.43560000000000004</c:v>
                </c:pt>
                <c:pt idx="13">
                  <c:v>0.47130000000000005</c:v>
                </c:pt>
                <c:pt idx="14">
                  <c:v>0.50679999999999992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F2-47BE-AB6C-7F070A45E5EA}"/>
            </c:ext>
          </c:extLst>
        </c:ser>
        <c:ser>
          <c:idx val="3"/>
          <c:order val="3"/>
          <c:tx>
            <c:strRef>
              <c:f>'Figure 3–source data 1'!$A$78</c:f>
              <c:strCache>
                <c:ptCount val="1"/>
                <c:pt idx="0">
                  <c:v>SpoT-NirD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1'!$B$74:$P$74</c:f>
              <c:numCache>
                <c:formatCode>0.00</c:formatCode>
                <c:ptCount val="15"/>
                <c:pt idx="0">
                  <c:v>0</c:v>
                </c:pt>
                <c:pt idx="1">
                  <c:v>1.9876</c:v>
                </c:pt>
                <c:pt idx="2">
                  <c:v>3.9876999999999998</c:v>
                </c:pt>
                <c:pt idx="3">
                  <c:v>5.9876666666666667</c:v>
                </c:pt>
                <c:pt idx="4">
                  <c:v>7.9873666666666674</c:v>
                </c:pt>
                <c:pt idx="5">
                  <c:v>9.9873833333333337</c:v>
                </c:pt>
                <c:pt idx="6">
                  <c:v>11.987716666666667</c:v>
                </c:pt>
                <c:pt idx="7">
                  <c:v>13.987583333333333</c:v>
                </c:pt>
                <c:pt idx="8">
                  <c:v>15.987400000000001</c:v>
                </c:pt>
                <c:pt idx="9">
                  <c:v>17.987433333333335</c:v>
                </c:pt>
                <c:pt idx="10">
                  <c:v>19.987549999999999</c:v>
                </c:pt>
                <c:pt idx="11">
                  <c:v>21.987500000000001</c:v>
                </c:pt>
                <c:pt idx="12">
                  <c:v>23.987483333333333</c:v>
                </c:pt>
                <c:pt idx="13">
                  <c:v>25.987383333333334</c:v>
                </c:pt>
                <c:pt idx="14">
                  <c:v>27.987450000000003</c:v>
                </c:pt>
              </c:numCache>
            </c:numRef>
          </c:xVal>
          <c:yVal>
            <c:numRef>
              <c:f>'Figure 3–source data 1'!$B$78:$P$78</c:f>
              <c:numCache>
                <c:formatCode>0.00</c:formatCode>
                <c:ptCount val="15"/>
                <c:pt idx="0">
                  <c:v>1.5399999999999997E-2</c:v>
                </c:pt>
                <c:pt idx="1">
                  <c:v>1.5600000000000003E-2</c:v>
                </c:pt>
                <c:pt idx="2">
                  <c:v>1.5799999999999995E-2</c:v>
                </c:pt>
                <c:pt idx="3">
                  <c:v>1.5999999999999986E-2</c:v>
                </c:pt>
                <c:pt idx="4">
                  <c:v>1.6300000000000009E-2</c:v>
                </c:pt>
                <c:pt idx="5">
                  <c:v>1.6700000000000007E-2</c:v>
                </c:pt>
                <c:pt idx="6">
                  <c:v>1.6899999999999998E-2</c:v>
                </c:pt>
                <c:pt idx="7">
                  <c:v>1.7200000000000007E-2</c:v>
                </c:pt>
                <c:pt idx="8">
                  <c:v>1.7799999999999996E-2</c:v>
                </c:pt>
                <c:pt idx="9">
                  <c:v>1.8200000000000008E-2</c:v>
                </c:pt>
                <c:pt idx="10">
                  <c:v>1.8799999999999997E-2</c:v>
                </c:pt>
                <c:pt idx="11">
                  <c:v>1.9500000000000003E-2</c:v>
                </c:pt>
                <c:pt idx="12">
                  <c:v>1.999999999999999E-2</c:v>
                </c:pt>
                <c:pt idx="13">
                  <c:v>2.0899999999999988E-2</c:v>
                </c:pt>
                <c:pt idx="14">
                  <c:v>2.1699999999999997E-2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CF2-47BE-AB6C-7F070A45E5EA}"/>
            </c:ext>
          </c:extLst>
        </c:ser>
        <c:ser>
          <c:idx val="4"/>
          <c:order val="4"/>
          <c:tx>
            <c:strRef>
              <c:f>'Figure 3–source data 1'!$A$79</c:f>
              <c:strCache>
                <c:ptCount val="1"/>
                <c:pt idx="0">
                  <c:v>RelA-NirDE50K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1'!$B$74:$P$74</c:f>
              <c:numCache>
                <c:formatCode>0.00</c:formatCode>
                <c:ptCount val="15"/>
                <c:pt idx="0">
                  <c:v>0</c:v>
                </c:pt>
                <c:pt idx="1">
                  <c:v>1.9876</c:v>
                </c:pt>
                <c:pt idx="2">
                  <c:v>3.9876999999999998</c:v>
                </c:pt>
                <c:pt idx="3">
                  <c:v>5.9876666666666667</c:v>
                </c:pt>
                <c:pt idx="4">
                  <c:v>7.9873666666666674</c:v>
                </c:pt>
                <c:pt idx="5">
                  <c:v>9.9873833333333337</c:v>
                </c:pt>
                <c:pt idx="6">
                  <c:v>11.987716666666667</c:v>
                </c:pt>
                <c:pt idx="7">
                  <c:v>13.987583333333333</c:v>
                </c:pt>
                <c:pt idx="8">
                  <c:v>15.987400000000001</c:v>
                </c:pt>
                <c:pt idx="9">
                  <c:v>17.987433333333335</c:v>
                </c:pt>
                <c:pt idx="10">
                  <c:v>19.987549999999999</c:v>
                </c:pt>
                <c:pt idx="11">
                  <c:v>21.987500000000001</c:v>
                </c:pt>
                <c:pt idx="12">
                  <c:v>23.987483333333333</c:v>
                </c:pt>
                <c:pt idx="13">
                  <c:v>25.987383333333334</c:v>
                </c:pt>
                <c:pt idx="14">
                  <c:v>27.987450000000003</c:v>
                </c:pt>
              </c:numCache>
            </c:numRef>
          </c:xVal>
          <c:yVal>
            <c:numRef>
              <c:f>'Figure 3–source data 1'!$B$79:$P$79</c:f>
              <c:numCache>
                <c:formatCode>0.00</c:formatCode>
                <c:ptCount val="15"/>
                <c:pt idx="0">
                  <c:v>7.6999999999999985E-3</c:v>
                </c:pt>
                <c:pt idx="1">
                  <c:v>7.9000000000000042E-3</c:v>
                </c:pt>
                <c:pt idx="2">
                  <c:v>8.199999999999999E-3</c:v>
                </c:pt>
                <c:pt idx="3">
                  <c:v>8.4999999999999937E-3</c:v>
                </c:pt>
                <c:pt idx="4">
                  <c:v>8.8000000000000023E-3</c:v>
                </c:pt>
                <c:pt idx="5">
                  <c:v>9.3000000000000027E-3</c:v>
                </c:pt>
                <c:pt idx="6">
                  <c:v>9.5999999999999974E-3</c:v>
                </c:pt>
                <c:pt idx="7">
                  <c:v>1.0099999999999998E-2</c:v>
                </c:pt>
                <c:pt idx="8">
                  <c:v>1.1200000000000002E-2</c:v>
                </c:pt>
                <c:pt idx="9">
                  <c:v>1.1900000000000008E-2</c:v>
                </c:pt>
                <c:pt idx="10">
                  <c:v>1.2999999999999998E-2</c:v>
                </c:pt>
                <c:pt idx="11">
                  <c:v>1.4299999999999993E-2</c:v>
                </c:pt>
                <c:pt idx="12">
                  <c:v>1.5600000000000003E-2</c:v>
                </c:pt>
                <c:pt idx="13">
                  <c:v>1.6799999999999995E-2</c:v>
                </c:pt>
                <c:pt idx="14">
                  <c:v>1.8299999999999997E-2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CF2-47BE-AB6C-7F070A45E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</c:scatterChart>
      <c:valAx>
        <c:axId val="544894424"/>
        <c:scaling>
          <c:orientation val="minMax"/>
          <c:max val="2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</a:t>
                </a:r>
                <a:r>
                  <a:rPr lang="en-GB" baseline="-25000"/>
                  <a:t>420nm</a:t>
                </a:r>
                <a:r>
                  <a:rPr lang="en-GB"/>
                  <a:t>-OD</a:t>
                </a:r>
                <a:r>
                  <a:rPr lang="en-GB" baseline="-25000"/>
                  <a:t>420nm</a:t>
                </a:r>
                <a:r>
                  <a:rPr lang="en-GB"/>
                  <a:t>(Blank)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1'!$A$20</c:f>
              <c:strCache>
                <c:ptCount val="1"/>
                <c:pt idx="0">
                  <c:v>Control -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1'!$B$19:$P$19</c:f>
              <c:numCache>
                <c:formatCode>0.00</c:formatCode>
                <c:ptCount val="15"/>
                <c:pt idx="0">
                  <c:v>0</c:v>
                </c:pt>
                <c:pt idx="1">
                  <c:v>1.9871666666666667</c:v>
                </c:pt>
                <c:pt idx="2">
                  <c:v>3.9871333333333334</c:v>
                </c:pt>
                <c:pt idx="3">
                  <c:v>5.9874999999999998</c:v>
                </c:pt>
                <c:pt idx="4">
                  <c:v>7.9869833333333329</c:v>
                </c:pt>
                <c:pt idx="5">
                  <c:v>9.9868500000000004</c:v>
                </c:pt>
                <c:pt idx="6">
                  <c:v>11.986933333333333</c:v>
                </c:pt>
                <c:pt idx="7">
                  <c:v>13.986866666666666</c:v>
                </c:pt>
                <c:pt idx="8">
                  <c:v>15.98705</c:v>
                </c:pt>
                <c:pt idx="9">
                  <c:v>17.986816666666666</c:v>
                </c:pt>
                <c:pt idx="10">
                  <c:v>19.986916666666666</c:v>
                </c:pt>
                <c:pt idx="11">
                  <c:v>21.987066666666667</c:v>
                </c:pt>
                <c:pt idx="12">
                  <c:v>23.986983333333335</c:v>
                </c:pt>
                <c:pt idx="13">
                  <c:v>25.986766666666664</c:v>
                </c:pt>
                <c:pt idx="14">
                  <c:v>27.986766666666664</c:v>
                </c:pt>
              </c:numCache>
            </c:numRef>
          </c:xVal>
          <c:yVal>
            <c:numRef>
              <c:f>'Figure 3–source data 1'!$B$20:$P$20</c:f>
              <c:numCache>
                <c:formatCode>0.00</c:formatCode>
                <c:ptCount val="15"/>
                <c:pt idx="0">
                  <c:v>7.3000000000000009E-3</c:v>
                </c:pt>
                <c:pt idx="1">
                  <c:v>6.6999999999999976E-3</c:v>
                </c:pt>
                <c:pt idx="2">
                  <c:v>7.6999999999999985E-3</c:v>
                </c:pt>
                <c:pt idx="3">
                  <c:v>8.2999999999999879E-3</c:v>
                </c:pt>
                <c:pt idx="4">
                  <c:v>8.3000000000000018E-3</c:v>
                </c:pt>
                <c:pt idx="5">
                  <c:v>9.099999999999997E-3</c:v>
                </c:pt>
                <c:pt idx="6">
                  <c:v>1.029999999999999E-2</c:v>
                </c:pt>
                <c:pt idx="7">
                  <c:v>1.150000000000001E-2</c:v>
                </c:pt>
                <c:pt idx="8">
                  <c:v>1.2699999999999989E-2</c:v>
                </c:pt>
                <c:pt idx="9">
                  <c:v>1.4100000000000001E-2</c:v>
                </c:pt>
                <c:pt idx="10">
                  <c:v>1.6199999999999992E-2</c:v>
                </c:pt>
                <c:pt idx="11">
                  <c:v>1.7199999999999993E-2</c:v>
                </c:pt>
                <c:pt idx="12">
                  <c:v>1.9599999999999992E-2</c:v>
                </c:pt>
                <c:pt idx="13">
                  <c:v>2.18E-2</c:v>
                </c:pt>
                <c:pt idx="14">
                  <c:v>2.410000000000001E-2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01-4F98-B8AE-DDE22582B523}"/>
            </c:ext>
          </c:extLst>
        </c:ser>
        <c:ser>
          <c:idx val="1"/>
          <c:order val="1"/>
          <c:tx>
            <c:strRef>
              <c:f>'Figure 3–source data 1'!$A$21</c:f>
              <c:strCache>
                <c:ptCount val="1"/>
                <c:pt idx="0">
                  <c:v>Control +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1'!$B$19:$P$19</c:f>
              <c:numCache>
                <c:formatCode>0.00</c:formatCode>
                <c:ptCount val="15"/>
                <c:pt idx="0">
                  <c:v>0</c:v>
                </c:pt>
                <c:pt idx="1">
                  <c:v>1.9871666666666667</c:v>
                </c:pt>
                <c:pt idx="2">
                  <c:v>3.9871333333333334</c:v>
                </c:pt>
                <c:pt idx="3">
                  <c:v>5.9874999999999998</c:v>
                </c:pt>
                <c:pt idx="4">
                  <c:v>7.9869833333333329</c:v>
                </c:pt>
                <c:pt idx="5">
                  <c:v>9.9868500000000004</c:v>
                </c:pt>
                <c:pt idx="6">
                  <c:v>11.986933333333333</c:v>
                </c:pt>
                <c:pt idx="7">
                  <c:v>13.986866666666666</c:v>
                </c:pt>
                <c:pt idx="8">
                  <c:v>15.98705</c:v>
                </c:pt>
                <c:pt idx="9">
                  <c:v>17.986816666666666</c:v>
                </c:pt>
                <c:pt idx="10">
                  <c:v>19.986916666666666</c:v>
                </c:pt>
                <c:pt idx="11">
                  <c:v>21.987066666666667</c:v>
                </c:pt>
                <c:pt idx="12">
                  <c:v>23.986983333333335</c:v>
                </c:pt>
                <c:pt idx="13">
                  <c:v>25.986766666666664</c:v>
                </c:pt>
                <c:pt idx="14">
                  <c:v>27.986766666666664</c:v>
                </c:pt>
              </c:numCache>
            </c:numRef>
          </c:xVal>
          <c:yVal>
            <c:numRef>
              <c:f>'Figure 3–source data 1'!$B$21:$P$21</c:f>
              <c:numCache>
                <c:formatCode>0.00</c:formatCode>
                <c:ptCount val="15"/>
                <c:pt idx="0">
                  <c:v>4.0399999999999991E-2</c:v>
                </c:pt>
                <c:pt idx="1">
                  <c:v>9.4100000000000003E-2</c:v>
                </c:pt>
                <c:pt idx="2">
                  <c:v>0.15110000000000001</c:v>
                </c:pt>
                <c:pt idx="3">
                  <c:v>0.20689999999999997</c:v>
                </c:pt>
                <c:pt idx="4">
                  <c:v>0.26030000000000003</c:v>
                </c:pt>
                <c:pt idx="5">
                  <c:v>0.31520000000000004</c:v>
                </c:pt>
                <c:pt idx="6">
                  <c:v>0.37190000000000001</c:v>
                </c:pt>
                <c:pt idx="7">
                  <c:v>0.42799999999999999</c:v>
                </c:pt>
                <c:pt idx="8">
                  <c:v>0.48319999999999996</c:v>
                </c:pt>
                <c:pt idx="9">
                  <c:v>0.53770000000000007</c:v>
                </c:pt>
                <c:pt idx="10">
                  <c:v>0.59230000000000005</c:v>
                </c:pt>
                <c:pt idx="11">
                  <c:v>0.64429999999999998</c:v>
                </c:pt>
                <c:pt idx="12">
                  <c:v>0.69730000000000003</c:v>
                </c:pt>
                <c:pt idx="13">
                  <c:v>0.748</c:v>
                </c:pt>
                <c:pt idx="14">
                  <c:v>0.79790000000000005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01-4F98-B8AE-DDE22582B523}"/>
            </c:ext>
          </c:extLst>
        </c:ser>
        <c:ser>
          <c:idx val="2"/>
          <c:order val="2"/>
          <c:tx>
            <c:strRef>
              <c:f>'Figure 3–source data 1'!$A$22</c:f>
              <c:strCache>
                <c:ptCount val="1"/>
                <c:pt idx="0">
                  <c:v>RelA-NirD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1'!$B$19:$P$19</c:f>
              <c:numCache>
                <c:formatCode>0.00</c:formatCode>
                <c:ptCount val="15"/>
                <c:pt idx="0">
                  <c:v>0</c:v>
                </c:pt>
                <c:pt idx="1">
                  <c:v>1.9871666666666667</c:v>
                </c:pt>
                <c:pt idx="2">
                  <c:v>3.9871333333333334</c:v>
                </c:pt>
                <c:pt idx="3">
                  <c:v>5.9874999999999998</c:v>
                </c:pt>
                <c:pt idx="4">
                  <c:v>7.9869833333333329</c:v>
                </c:pt>
                <c:pt idx="5">
                  <c:v>9.9868500000000004</c:v>
                </c:pt>
                <c:pt idx="6">
                  <c:v>11.986933333333333</c:v>
                </c:pt>
                <c:pt idx="7">
                  <c:v>13.986866666666666</c:v>
                </c:pt>
                <c:pt idx="8">
                  <c:v>15.98705</c:v>
                </c:pt>
                <c:pt idx="9">
                  <c:v>17.986816666666666</c:v>
                </c:pt>
                <c:pt idx="10">
                  <c:v>19.986916666666666</c:v>
                </c:pt>
                <c:pt idx="11">
                  <c:v>21.987066666666667</c:v>
                </c:pt>
                <c:pt idx="12">
                  <c:v>23.986983333333335</c:v>
                </c:pt>
                <c:pt idx="13">
                  <c:v>25.986766666666664</c:v>
                </c:pt>
                <c:pt idx="14">
                  <c:v>27.986766666666664</c:v>
                </c:pt>
              </c:numCache>
            </c:numRef>
          </c:xVal>
          <c:yVal>
            <c:numRef>
              <c:f>'Figure 3–source data 1'!$B$22:$P$22</c:f>
              <c:numCache>
                <c:formatCode>0.00</c:formatCode>
                <c:ptCount val="15"/>
                <c:pt idx="0">
                  <c:v>3.9300000000000002E-2</c:v>
                </c:pt>
                <c:pt idx="1">
                  <c:v>7.2100000000000011E-2</c:v>
                </c:pt>
                <c:pt idx="2">
                  <c:v>0.1095</c:v>
                </c:pt>
                <c:pt idx="3">
                  <c:v>0.14610000000000001</c:v>
                </c:pt>
                <c:pt idx="4">
                  <c:v>0.18320000000000003</c:v>
                </c:pt>
                <c:pt idx="5">
                  <c:v>0.22219999999999998</c:v>
                </c:pt>
                <c:pt idx="6">
                  <c:v>0.26139999999999997</c:v>
                </c:pt>
                <c:pt idx="7">
                  <c:v>0.30080000000000001</c:v>
                </c:pt>
                <c:pt idx="8">
                  <c:v>0.3397</c:v>
                </c:pt>
                <c:pt idx="9">
                  <c:v>0.37869999999999998</c:v>
                </c:pt>
                <c:pt idx="10">
                  <c:v>0.41790000000000005</c:v>
                </c:pt>
                <c:pt idx="11">
                  <c:v>0.45579999999999998</c:v>
                </c:pt>
                <c:pt idx="12">
                  <c:v>0.49520000000000003</c:v>
                </c:pt>
                <c:pt idx="13">
                  <c:v>0.53349999999999997</c:v>
                </c:pt>
                <c:pt idx="14">
                  <c:v>0.5717000000000001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01-4F98-B8AE-DDE22582B523}"/>
            </c:ext>
          </c:extLst>
        </c:ser>
        <c:ser>
          <c:idx val="3"/>
          <c:order val="3"/>
          <c:tx>
            <c:strRef>
              <c:f>'Figure 3–source data 1'!$A$23</c:f>
              <c:strCache>
                <c:ptCount val="1"/>
                <c:pt idx="0">
                  <c:v>SpoT-NirD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1'!$B$19:$P$19</c:f>
              <c:numCache>
                <c:formatCode>0.00</c:formatCode>
                <c:ptCount val="15"/>
                <c:pt idx="0">
                  <c:v>0</c:v>
                </c:pt>
                <c:pt idx="1">
                  <c:v>1.9871666666666667</c:v>
                </c:pt>
                <c:pt idx="2">
                  <c:v>3.9871333333333334</c:v>
                </c:pt>
                <c:pt idx="3">
                  <c:v>5.9874999999999998</c:v>
                </c:pt>
                <c:pt idx="4">
                  <c:v>7.9869833333333329</c:v>
                </c:pt>
                <c:pt idx="5">
                  <c:v>9.9868500000000004</c:v>
                </c:pt>
                <c:pt idx="6">
                  <c:v>11.986933333333333</c:v>
                </c:pt>
                <c:pt idx="7">
                  <c:v>13.986866666666666</c:v>
                </c:pt>
                <c:pt idx="8">
                  <c:v>15.98705</c:v>
                </c:pt>
                <c:pt idx="9">
                  <c:v>17.986816666666666</c:v>
                </c:pt>
                <c:pt idx="10">
                  <c:v>19.986916666666666</c:v>
                </c:pt>
                <c:pt idx="11">
                  <c:v>21.987066666666667</c:v>
                </c:pt>
                <c:pt idx="12">
                  <c:v>23.986983333333335</c:v>
                </c:pt>
                <c:pt idx="13">
                  <c:v>25.986766666666664</c:v>
                </c:pt>
                <c:pt idx="14">
                  <c:v>27.986766666666664</c:v>
                </c:pt>
              </c:numCache>
            </c:numRef>
          </c:xVal>
          <c:yVal>
            <c:numRef>
              <c:f>'Figure 3–source data 1'!$B$23:$P$23</c:f>
              <c:numCache>
                <c:formatCode>0.00</c:formatCode>
                <c:ptCount val="15"/>
                <c:pt idx="0">
                  <c:v>6.1999999999999972E-3</c:v>
                </c:pt>
                <c:pt idx="1">
                  <c:v>5.7999999999999996E-3</c:v>
                </c:pt>
                <c:pt idx="2">
                  <c:v>7.1999999999999981E-3</c:v>
                </c:pt>
                <c:pt idx="3">
                  <c:v>7.4999999999999928E-3</c:v>
                </c:pt>
                <c:pt idx="4">
                  <c:v>6.9999999999999923E-3</c:v>
                </c:pt>
                <c:pt idx="5">
                  <c:v>7.4999999999999928E-3</c:v>
                </c:pt>
                <c:pt idx="6">
                  <c:v>8.0999999999999961E-3</c:v>
                </c:pt>
                <c:pt idx="7">
                  <c:v>8.6999999999999994E-3</c:v>
                </c:pt>
                <c:pt idx="8">
                  <c:v>9.1999999999999998E-3</c:v>
                </c:pt>
                <c:pt idx="9">
                  <c:v>9.7000000000000003E-3</c:v>
                </c:pt>
                <c:pt idx="10">
                  <c:v>1.0999999999999996E-2</c:v>
                </c:pt>
                <c:pt idx="11">
                  <c:v>1.079999999999999E-2</c:v>
                </c:pt>
                <c:pt idx="12">
                  <c:v>1.2399999999999994E-2</c:v>
                </c:pt>
                <c:pt idx="13">
                  <c:v>1.3399999999999995E-2</c:v>
                </c:pt>
                <c:pt idx="14">
                  <c:v>1.4499999999999999E-2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01-4F98-B8AE-DDE22582B523}"/>
            </c:ext>
          </c:extLst>
        </c:ser>
        <c:ser>
          <c:idx val="4"/>
          <c:order val="4"/>
          <c:tx>
            <c:strRef>
              <c:f>'Figure 3–source data 1'!$A$24</c:f>
              <c:strCache>
                <c:ptCount val="1"/>
                <c:pt idx="0">
                  <c:v>RelA-NirDE50K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1'!$B$19:$P$19</c:f>
              <c:numCache>
                <c:formatCode>0.00</c:formatCode>
                <c:ptCount val="15"/>
                <c:pt idx="0">
                  <c:v>0</c:v>
                </c:pt>
                <c:pt idx="1">
                  <c:v>1.9871666666666667</c:v>
                </c:pt>
                <c:pt idx="2">
                  <c:v>3.9871333333333334</c:v>
                </c:pt>
                <c:pt idx="3">
                  <c:v>5.9874999999999998</c:v>
                </c:pt>
                <c:pt idx="4">
                  <c:v>7.9869833333333329</c:v>
                </c:pt>
                <c:pt idx="5">
                  <c:v>9.9868500000000004</c:v>
                </c:pt>
                <c:pt idx="6">
                  <c:v>11.986933333333333</c:v>
                </c:pt>
                <c:pt idx="7">
                  <c:v>13.986866666666666</c:v>
                </c:pt>
                <c:pt idx="8">
                  <c:v>15.98705</c:v>
                </c:pt>
                <c:pt idx="9">
                  <c:v>17.986816666666666</c:v>
                </c:pt>
                <c:pt idx="10">
                  <c:v>19.986916666666666</c:v>
                </c:pt>
                <c:pt idx="11">
                  <c:v>21.987066666666667</c:v>
                </c:pt>
                <c:pt idx="12">
                  <c:v>23.986983333333335</c:v>
                </c:pt>
                <c:pt idx="13">
                  <c:v>25.986766666666664</c:v>
                </c:pt>
                <c:pt idx="14">
                  <c:v>27.986766666666664</c:v>
                </c:pt>
              </c:numCache>
            </c:numRef>
          </c:xVal>
          <c:yVal>
            <c:numRef>
              <c:f>'Figure 3–source data 1'!$B$24:$P$24</c:f>
              <c:numCache>
                <c:formatCode>0.00</c:formatCode>
                <c:ptCount val="15"/>
                <c:pt idx="0">
                  <c:v>5.9000000000000025E-3</c:v>
                </c:pt>
                <c:pt idx="1">
                  <c:v>5.6999999999999967E-3</c:v>
                </c:pt>
                <c:pt idx="2">
                  <c:v>6.8000000000000005E-3</c:v>
                </c:pt>
                <c:pt idx="3">
                  <c:v>7.3999999999999899E-3</c:v>
                </c:pt>
                <c:pt idx="4">
                  <c:v>7.0999999999999952E-3</c:v>
                </c:pt>
                <c:pt idx="5">
                  <c:v>7.5999999999999956E-3</c:v>
                </c:pt>
                <c:pt idx="6">
                  <c:v>8.3999999999999908E-3</c:v>
                </c:pt>
                <c:pt idx="7">
                  <c:v>9.4000000000000056E-3</c:v>
                </c:pt>
                <c:pt idx="8">
                  <c:v>1.0599999999999998E-2</c:v>
                </c:pt>
                <c:pt idx="9">
                  <c:v>1.1700000000000002E-2</c:v>
                </c:pt>
                <c:pt idx="10">
                  <c:v>1.369999999999999E-2</c:v>
                </c:pt>
                <c:pt idx="11">
                  <c:v>1.419999999999999E-2</c:v>
                </c:pt>
                <c:pt idx="12">
                  <c:v>1.6500000000000001E-2</c:v>
                </c:pt>
                <c:pt idx="13">
                  <c:v>1.8299999999999997E-2</c:v>
                </c:pt>
                <c:pt idx="14">
                  <c:v>2.0400000000000001E-2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01-4F98-B8AE-DDE22582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</c:scatterChart>
      <c:valAx>
        <c:axId val="544894424"/>
        <c:scaling>
          <c:orientation val="minMax"/>
          <c:max val="2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</a:t>
                </a:r>
                <a:r>
                  <a:rPr lang="en-GB" baseline="-25000"/>
                  <a:t>420nm</a:t>
                </a:r>
                <a:r>
                  <a:rPr lang="en-GB"/>
                  <a:t>-OD</a:t>
                </a:r>
                <a:r>
                  <a:rPr lang="en-GB" baseline="-25000"/>
                  <a:t>420nm</a:t>
                </a:r>
                <a:r>
                  <a:rPr lang="en-GB"/>
                  <a:t>(Blank)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0</xdr:rowOff>
    </xdr:from>
    <xdr:to>
      <xdr:col>7</xdr:col>
      <xdr:colOff>9525</xdr:colOff>
      <xdr:row>148</xdr:row>
      <xdr:rowOff>23813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5E7EE859-4384-4172-BEFE-D235265D1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9525</xdr:colOff>
      <xdr:row>93</xdr:row>
      <xdr:rowOff>23813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B294E9D1-040A-461E-8282-B7AFAF9D5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7</xdr:col>
      <xdr:colOff>9525</xdr:colOff>
      <xdr:row>38</xdr:row>
      <xdr:rowOff>23813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C4E2E10-7B64-4911-9300-018C75E1C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5"/>
  <sheetViews>
    <sheetView tabSelected="1" zoomScaleNormal="100" workbookViewId="0"/>
  </sheetViews>
  <sheetFormatPr baseColWidth="10" defaultColWidth="9.06640625" defaultRowHeight="14.25" x14ac:dyDescent="0.45"/>
  <cols>
    <col min="2" max="10" width="9.1328125" bestFit="1" customWidth="1"/>
    <col min="11" max="16" width="9.19921875" bestFit="1" customWidth="1"/>
  </cols>
  <sheetData>
    <row r="1" spans="1:16" ht="17.649999999999999" x14ac:dyDescent="0.5">
      <c r="A1" s="1" t="s">
        <v>22</v>
      </c>
    </row>
    <row r="3" spans="1:16" ht="17.649999999999999" x14ac:dyDescent="0.5">
      <c r="A3" s="2" t="s">
        <v>0</v>
      </c>
    </row>
    <row r="5" spans="1:16" ht="20.65" x14ac:dyDescent="0.7">
      <c r="A5" s="1" t="s">
        <v>3</v>
      </c>
    </row>
    <row r="7" spans="1:16" ht="15.4" x14ac:dyDescent="0.45">
      <c r="B7" s="11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.4" x14ac:dyDescent="0.45">
      <c r="A8" s="3"/>
      <c r="B8" s="5">
        <v>0</v>
      </c>
      <c r="C8" s="5">
        <v>119.23</v>
      </c>
      <c r="D8" s="5">
        <v>239.22800000000001</v>
      </c>
      <c r="E8" s="5">
        <v>359.25</v>
      </c>
      <c r="F8" s="5">
        <v>479.21899999999999</v>
      </c>
      <c r="G8" s="5">
        <v>599.21100000000001</v>
      </c>
      <c r="H8" s="5">
        <v>719.21600000000001</v>
      </c>
      <c r="I8" s="5">
        <v>839.21199999999999</v>
      </c>
      <c r="J8" s="5">
        <v>959.22299999999996</v>
      </c>
      <c r="K8" s="5">
        <v>1079.2090000000001</v>
      </c>
      <c r="L8" s="5">
        <v>1199.2149999999999</v>
      </c>
      <c r="M8" s="5">
        <v>1319.2239999999999</v>
      </c>
      <c r="N8" s="5">
        <v>1439.2190000000001</v>
      </c>
      <c r="O8" s="5">
        <v>1559.2059999999999</v>
      </c>
      <c r="P8" s="5">
        <v>1679.2059999999999</v>
      </c>
    </row>
    <row r="9" spans="1:16" ht="15.4" x14ac:dyDescent="0.45">
      <c r="A9" s="4" t="s">
        <v>4</v>
      </c>
      <c r="B9" s="5">
        <v>9.8299999999999998E-2</v>
      </c>
      <c r="C9" s="5">
        <v>9.8900000000000002E-2</v>
      </c>
      <c r="D9" s="5">
        <v>9.8199999999999996E-2</v>
      </c>
      <c r="E9" s="5">
        <v>9.8100000000000007E-2</v>
      </c>
      <c r="F9" s="5">
        <v>9.8900000000000002E-2</v>
      </c>
      <c r="G9" s="5">
        <v>9.9000000000000005E-2</v>
      </c>
      <c r="H9" s="5">
        <v>9.9000000000000005E-2</v>
      </c>
      <c r="I9" s="5">
        <v>9.9199999999999997E-2</v>
      </c>
      <c r="J9" s="5">
        <v>9.9500000000000005E-2</v>
      </c>
      <c r="K9" s="5">
        <v>0.1002</v>
      </c>
      <c r="L9" s="5">
        <v>0.1</v>
      </c>
      <c r="M9" s="5">
        <v>0.10150000000000001</v>
      </c>
      <c r="N9" s="5">
        <v>0.1013</v>
      </c>
      <c r="O9" s="5">
        <v>0.1018</v>
      </c>
      <c r="P9" s="5">
        <v>0.1023</v>
      </c>
    </row>
    <row r="10" spans="1:16" ht="15.4" x14ac:dyDescent="0.45">
      <c r="A10" s="4" t="s">
        <v>5</v>
      </c>
      <c r="B10" s="5">
        <v>0.1056</v>
      </c>
      <c r="C10" s="5">
        <v>0.1056</v>
      </c>
      <c r="D10" s="5">
        <v>0.10589999999999999</v>
      </c>
      <c r="E10" s="5">
        <v>0.10639999999999999</v>
      </c>
      <c r="F10" s="5">
        <v>0.1072</v>
      </c>
      <c r="G10" s="5">
        <v>0.1081</v>
      </c>
      <c r="H10" s="5">
        <v>0.10929999999999999</v>
      </c>
      <c r="I10" s="5">
        <v>0.11070000000000001</v>
      </c>
      <c r="J10" s="5">
        <v>0.11219999999999999</v>
      </c>
      <c r="K10" s="5">
        <v>0.1143</v>
      </c>
      <c r="L10" s="5">
        <v>0.1162</v>
      </c>
      <c r="M10" s="5">
        <v>0.1187</v>
      </c>
      <c r="N10" s="5">
        <v>0.12089999999999999</v>
      </c>
      <c r="O10" s="5">
        <v>0.1236</v>
      </c>
      <c r="P10" s="5">
        <v>0.12640000000000001</v>
      </c>
    </row>
    <row r="11" spans="1:16" ht="15.4" x14ac:dyDescent="0.45">
      <c r="A11" s="4" t="s">
        <v>6</v>
      </c>
      <c r="B11" s="5">
        <v>0.13869999999999999</v>
      </c>
      <c r="C11" s="5">
        <v>0.193</v>
      </c>
      <c r="D11" s="5">
        <v>0.24929999999999999</v>
      </c>
      <c r="E11" s="5">
        <v>0.30499999999999999</v>
      </c>
      <c r="F11" s="5">
        <v>0.35920000000000002</v>
      </c>
      <c r="G11" s="5">
        <v>0.41420000000000001</v>
      </c>
      <c r="H11" s="5">
        <v>0.47089999999999999</v>
      </c>
      <c r="I11" s="5">
        <v>0.5272</v>
      </c>
      <c r="J11" s="5">
        <v>0.5827</v>
      </c>
      <c r="K11" s="5">
        <v>0.63790000000000002</v>
      </c>
      <c r="L11" s="5">
        <v>0.69230000000000003</v>
      </c>
      <c r="M11" s="5">
        <v>0.74580000000000002</v>
      </c>
      <c r="N11" s="5">
        <v>0.79859999999999998</v>
      </c>
      <c r="O11" s="5">
        <v>0.8498</v>
      </c>
      <c r="P11" s="5">
        <v>0.9002</v>
      </c>
    </row>
    <row r="12" spans="1:16" ht="15.4" x14ac:dyDescent="0.45">
      <c r="A12" s="4" t="s">
        <v>7</v>
      </c>
      <c r="B12" s="5">
        <v>0.1376</v>
      </c>
      <c r="C12" s="5">
        <v>0.17100000000000001</v>
      </c>
      <c r="D12" s="5">
        <v>0.2077</v>
      </c>
      <c r="E12" s="5">
        <v>0.2442</v>
      </c>
      <c r="F12" s="5">
        <v>0.28210000000000002</v>
      </c>
      <c r="G12" s="5">
        <v>0.32119999999999999</v>
      </c>
      <c r="H12" s="5">
        <v>0.3604</v>
      </c>
      <c r="I12" s="5">
        <v>0.4</v>
      </c>
      <c r="J12" s="5">
        <v>0.43919999999999998</v>
      </c>
      <c r="K12" s="5">
        <v>0.47889999999999999</v>
      </c>
      <c r="L12" s="5">
        <v>0.51790000000000003</v>
      </c>
      <c r="M12" s="5">
        <v>0.55730000000000002</v>
      </c>
      <c r="N12" s="5">
        <v>0.59650000000000003</v>
      </c>
      <c r="O12" s="5">
        <v>0.63529999999999998</v>
      </c>
      <c r="P12" s="5">
        <v>0.67400000000000004</v>
      </c>
    </row>
    <row r="13" spans="1:16" ht="15.4" x14ac:dyDescent="0.45">
      <c r="A13" s="4" t="s">
        <v>8</v>
      </c>
      <c r="B13" s="5">
        <v>0.1045</v>
      </c>
      <c r="C13" s="5">
        <v>0.1047</v>
      </c>
      <c r="D13" s="5">
        <v>0.10539999999999999</v>
      </c>
      <c r="E13" s="5">
        <v>0.1056</v>
      </c>
      <c r="F13" s="5">
        <v>0.10589999999999999</v>
      </c>
      <c r="G13" s="5">
        <v>0.1065</v>
      </c>
      <c r="H13" s="5">
        <v>0.1071</v>
      </c>
      <c r="I13" s="5">
        <v>0.1079</v>
      </c>
      <c r="J13" s="5">
        <v>0.1087</v>
      </c>
      <c r="K13" s="5">
        <v>0.1099</v>
      </c>
      <c r="L13" s="5">
        <v>0.111</v>
      </c>
      <c r="M13" s="5">
        <v>0.1123</v>
      </c>
      <c r="N13" s="5">
        <v>0.1137</v>
      </c>
      <c r="O13" s="5">
        <v>0.1152</v>
      </c>
      <c r="P13" s="5">
        <v>0.1168</v>
      </c>
    </row>
    <row r="14" spans="1:16" ht="17.649999999999999" x14ac:dyDescent="0.45">
      <c r="A14" s="4" t="s">
        <v>9</v>
      </c>
      <c r="B14" s="5">
        <v>0.1042</v>
      </c>
      <c r="C14" s="5">
        <v>0.1046</v>
      </c>
      <c r="D14" s="5">
        <v>0.105</v>
      </c>
      <c r="E14" s="5">
        <v>0.1055</v>
      </c>
      <c r="F14" s="5">
        <v>0.106</v>
      </c>
      <c r="G14" s="5">
        <v>0.1066</v>
      </c>
      <c r="H14" s="5">
        <v>0.1074</v>
      </c>
      <c r="I14" s="5">
        <v>0.1086</v>
      </c>
      <c r="J14" s="5">
        <v>0.1101</v>
      </c>
      <c r="K14" s="5">
        <v>0.1119</v>
      </c>
      <c r="L14" s="5">
        <v>0.1137</v>
      </c>
      <c r="M14" s="5">
        <v>0.1157</v>
      </c>
      <c r="N14" s="5">
        <v>0.1178</v>
      </c>
      <c r="O14" s="5">
        <v>0.1201</v>
      </c>
      <c r="P14" s="5">
        <v>0.1227</v>
      </c>
    </row>
    <row r="16" spans="1:16" ht="20.65" x14ac:dyDescent="0.7">
      <c r="A16" s="2" t="s">
        <v>10</v>
      </c>
    </row>
    <row r="18" spans="1:16" ht="15.4" x14ac:dyDescent="0.45">
      <c r="B18" s="11" t="s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4" x14ac:dyDescent="0.45">
      <c r="A19" s="3"/>
      <c r="B19" s="5">
        <f t="shared" ref="B19:P19" si="0">B8/60</f>
        <v>0</v>
      </c>
      <c r="C19" s="5">
        <f t="shared" si="0"/>
        <v>1.9871666666666667</v>
      </c>
      <c r="D19" s="5">
        <f t="shared" si="0"/>
        <v>3.9871333333333334</v>
      </c>
      <c r="E19" s="5">
        <f t="shared" si="0"/>
        <v>5.9874999999999998</v>
      </c>
      <c r="F19" s="5">
        <f t="shared" si="0"/>
        <v>7.9869833333333329</v>
      </c>
      <c r="G19" s="5">
        <f t="shared" si="0"/>
        <v>9.9868500000000004</v>
      </c>
      <c r="H19" s="5">
        <f t="shared" si="0"/>
        <v>11.986933333333333</v>
      </c>
      <c r="I19" s="5">
        <f t="shared" si="0"/>
        <v>13.986866666666666</v>
      </c>
      <c r="J19" s="5">
        <f t="shared" si="0"/>
        <v>15.98705</v>
      </c>
      <c r="K19" s="5">
        <f t="shared" si="0"/>
        <v>17.986816666666666</v>
      </c>
      <c r="L19" s="5">
        <f t="shared" si="0"/>
        <v>19.986916666666666</v>
      </c>
      <c r="M19" s="5">
        <f t="shared" si="0"/>
        <v>21.987066666666667</v>
      </c>
      <c r="N19" s="5">
        <f t="shared" si="0"/>
        <v>23.986983333333335</v>
      </c>
      <c r="O19" s="5">
        <f t="shared" si="0"/>
        <v>25.986766666666664</v>
      </c>
      <c r="P19" s="5">
        <f t="shared" si="0"/>
        <v>27.986766666666664</v>
      </c>
    </row>
    <row r="20" spans="1:16" ht="15.4" x14ac:dyDescent="0.45">
      <c r="A20" s="4" t="s">
        <v>5</v>
      </c>
      <c r="B20" s="5">
        <f t="shared" ref="B20:P20" si="1">B10-B$9</f>
        <v>7.3000000000000009E-3</v>
      </c>
      <c r="C20" s="5">
        <f t="shared" si="1"/>
        <v>6.6999999999999976E-3</v>
      </c>
      <c r="D20" s="5">
        <f t="shared" si="1"/>
        <v>7.6999999999999985E-3</v>
      </c>
      <c r="E20" s="5">
        <f t="shared" si="1"/>
        <v>8.2999999999999879E-3</v>
      </c>
      <c r="F20" s="5">
        <f t="shared" si="1"/>
        <v>8.3000000000000018E-3</v>
      </c>
      <c r="G20" s="5">
        <f t="shared" si="1"/>
        <v>9.099999999999997E-3</v>
      </c>
      <c r="H20" s="5">
        <f t="shared" si="1"/>
        <v>1.029999999999999E-2</v>
      </c>
      <c r="I20" s="5">
        <f t="shared" si="1"/>
        <v>1.150000000000001E-2</v>
      </c>
      <c r="J20" s="5">
        <f t="shared" si="1"/>
        <v>1.2699999999999989E-2</v>
      </c>
      <c r="K20" s="5">
        <f t="shared" si="1"/>
        <v>1.4100000000000001E-2</v>
      </c>
      <c r="L20" s="5">
        <f t="shared" si="1"/>
        <v>1.6199999999999992E-2</v>
      </c>
      <c r="M20" s="5">
        <f t="shared" si="1"/>
        <v>1.7199999999999993E-2</v>
      </c>
      <c r="N20" s="5">
        <f t="shared" si="1"/>
        <v>1.9599999999999992E-2</v>
      </c>
      <c r="O20" s="5">
        <f t="shared" si="1"/>
        <v>2.18E-2</v>
      </c>
      <c r="P20" s="5">
        <f t="shared" si="1"/>
        <v>2.410000000000001E-2</v>
      </c>
    </row>
    <row r="21" spans="1:16" ht="15.4" x14ac:dyDescent="0.45">
      <c r="A21" s="4" t="s">
        <v>6</v>
      </c>
      <c r="B21" s="5">
        <f t="shared" ref="B21:P21" si="2">B11-B$9</f>
        <v>4.0399999999999991E-2</v>
      </c>
      <c r="C21" s="5">
        <f t="shared" si="2"/>
        <v>9.4100000000000003E-2</v>
      </c>
      <c r="D21" s="5">
        <f t="shared" si="2"/>
        <v>0.15110000000000001</v>
      </c>
      <c r="E21" s="5">
        <f t="shared" si="2"/>
        <v>0.20689999999999997</v>
      </c>
      <c r="F21" s="5">
        <f t="shared" si="2"/>
        <v>0.26030000000000003</v>
      </c>
      <c r="G21" s="5">
        <f t="shared" si="2"/>
        <v>0.31520000000000004</v>
      </c>
      <c r="H21" s="5">
        <f t="shared" si="2"/>
        <v>0.37190000000000001</v>
      </c>
      <c r="I21" s="5">
        <f t="shared" si="2"/>
        <v>0.42799999999999999</v>
      </c>
      <c r="J21" s="5">
        <f t="shared" si="2"/>
        <v>0.48319999999999996</v>
      </c>
      <c r="K21" s="5">
        <f t="shared" si="2"/>
        <v>0.53770000000000007</v>
      </c>
      <c r="L21" s="5">
        <f t="shared" si="2"/>
        <v>0.59230000000000005</v>
      </c>
      <c r="M21" s="5">
        <f t="shared" si="2"/>
        <v>0.64429999999999998</v>
      </c>
      <c r="N21" s="5">
        <f t="shared" si="2"/>
        <v>0.69730000000000003</v>
      </c>
      <c r="O21" s="5">
        <f t="shared" si="2"/>
        <v>0.748</v>
      </c>
      <c r="P21" s="5">
        <f t="shared" si="2"/>
        <v>0.79790000000000005</v>
      </c>
    </row>
    <row r="22" spans="1:16" ht="15.4" x14ac:dyDescent="0.45">
      <c r="A22" s="4" t="s">
        <v>7</v>
      </c>
      <c r="B22" s="5">
        <f t="shared" ref="B22:P22" si="3">B12-B$9</f>
        <v>3.9300000000000002E-2</v>
      </c>
      <c r="C22" s="5">
        <f t="shared" si="3"/>
        <v>7.2100000000000011E-2</v>
      </c>
      <c r="D22" s="5">
        <f t="shared" si="3"/>
        <v>0.1095</v>
      </c>
      <c r="E22" s="5">
        <f t="shared" si="3"/>
        <v>0.14610000000000001</v>
      </c>
      <c r="F22" s="5">
        <f t="shared" si="3"/>
        <v>0.18320000000000003</v>
      </c>
      <c r="G22" s="5">
        <f t="shared" si="3"/>
        <v>0.22219999999999998</v>
      </c>
      <c r="H22" s="5">
        <f t="shared" si="3"/>
        <v>0.26139999999999997</v>
      </c>
      <c r="I22" s="5">
        <f t="shared" si="3"/>
        <v>0.30080000000000001</v>
      </c>
      <c r="J22" s="5">
        <f t="shared" si="3"/>
        <v>0.3397</v>
      </c>
      <c r="K22" s="5">
        <f t="shared" si="3"/>
        <v>0.37869999999999998</v>
      </c>
      <c r="L22" s="5">
        <f t="shared" si="3"/>
        <v>0.41790000000000005</v>
      </c>
      <c r="M22" s="5">
        <f t="shared" si="3"/>
        <v>0.45579999999999998</v>
      </c>
      <c r="N22" s="5">
        <f t="shared" si="3"/>
        <v>0.49520000000000003</v>
      </c>
      <c r="O22" s="5">
        <f t="shared" si="3"/>
        <v>0.53349999999999997</v>
      </c>
      <c r="P22" s="5">
        <f t="shared" si="3"/>
        <v>0.5717000000000001</v>
      </c>
    </row>
    <row r="23" spans="1:16" ht="15.4" x14ac:dyDescent="0.45">
      <c r="A23" s="4" t="s">
        <v>8</v>
      </c>
      <c r="B23" s="5">
        <f t="shared" ref="B23:P23" si="4">B13-B$9</f>
        <v>6.1999999999999972E-3</v>
      </c>
      <c r="C23" s="5">
        <f t="shared" si="4"/>
        <v>5.7999999999999996E-3</v>
      </c>
      <c r="D23" s="5">
        <f t="shared" si="4"/>
        <v>7.1999999999999981E-3</v>
      </c>
      <c r="E23" s="5">
        <f t="shared" si="4"/>
        <v>7.4999999999999928E-3</v>
      </c>
      <c r="F23" s="5">
        <f t="shared" si="4"/>
        <v>6.9999999999999923E-3</v>
      </c>
      <c r="G23" s="5">
        <f t="shared" si="4"/>
        <v>7.4999999999999928E-3</v>
      </c>
      <c r="H23" s="5">
        <f t="shared" si="4"/>
        <v>8.0999999999999961E-3</v>
      </c>
      <c r="I23" s="5">
        <f t="shared" si="4"/>
        <v>8.6999999999999994E-3</v>
      </c>
      <c r="J23" s="5">
        <f t="shared" si="4"/>
        <v>9.1999999999999998E-3</v>
      </c>
      <c r="K23" s="5">
        <f t="shared" si="4"/>
        <v>9.7000000000000003E-3</v>
      </c>
      <c r="L23" s="5">
        <f t="shared" si="4"/>
        <v>1.0999999999999996E-2</v>
      </c>
      <c r="M23" s="5">
        <f t="shared" si="4"/>
        <v>1.079999999999999E-2</v>
      </c>
      <c r="N23" s="5">
        <f t="shared" si="4"/>
        <v>1.2399999999999994E-2</v>
      </c>
      <c r="O23" s="5">
        <f t="shared" si="4"/>
        <v>1.3399999999999995E-2</v>
      </c>
      <c r="P23" s="5">
        <f t="shared" si="4"/>
        <v>1.4499999999999999E-2</v>
      </c>
    </row>
    <row r="24" spans="1:16" ht="17.649999999999999" x14ac:dyDescent="0.45">
      <c r="A24" s="4" t="s">
        <v>9</v>
      </c>
      <c r="B24" s="5">
        <f t="shared" ref="B24:P24" si="5">B14-B$9</f>
        <v>5.9000000000000025E-3</v>
      </c>
      <c r="C24" s="5">
        <f t="shared" si="5"/>
        <v>5.6999999999999967E-3</v>
      </c>
      <c r="D24" s="5">
        <f t="shared" si="5"/>
        <v>6.8000000000000005E-3</v>
      </c>
      <c r="E24" s="5">
        <f t="shared" si="5"/>
        <v>7.3999999999999899E-3</v>
      </c>
      <c r="F24" s="5">
        <f t="shared" si="5"/>
        <v>7.0999999999999952E-3</v>
      </c>
      <c r="G24" s="5">
        <f t="shared" si="5"/>
        <v>7.5999999999999956E-3</v>
      </c>
      <c r="H24" s="5">
        <f t="shared" si="5"/>
        <v>8.3999999999999908E-3</v>
      </c>
      <c r="I24" s="5">
        <f t="shared" si="5"/>
        <v>9.4000000000000056E-3</v>
      </c>
      <c r="J24" s="5">
        <f t="shared" si="5"/>
        <v>1.0599999999999998E-2</v>
      </c>
      <c r="K24" s="5">
        <f t="shared" si="5"/>
        <v>1.1700000000000002E-2</v>
      </c>
      <c r="L24" s="5">
        <f t="shared" si="5"/>
        <v>1.369999999999999E-2</v>
      </c>
      <c r="M24" s="5">
        <f t="shared" si="5"/>
        <v>1.419999999999999E-2</v>
      </c>
      <c r="N24" s="5">
        <f t="shared" si="5"/>
        <v>1.6500000000000001E-2</v>
      </c>
      <c r="O24" s="5">
        <f t="shared" si="5"/>
        <v>1.8299999999999997E-2</v>
      </c>
      <c r="P24" s="5">
        <f t="shared" si="5"/>
        <v>2.0400000000000001E-2</v>
      </c>
    </row>
    <row r="26" spans="1:16" ht="17.649999999999999" x14ac:dyDescent="0.5">
      <c r="I26" s="2" t="s">
        <v>13</v>
      </c>
      <c r="J26" s="3"/>
      <c r="K26" s="3"/>
    </row>
    <row r="28" spans="1:16" ht="17.25" x14ac:dyDescent="0.45">
      <c r="J28" s="7" t="s">
        <v>11</v>
      </c>
      <c r="K28" s="7" t="s">
        <v>12</v>
      </c>
    </row>
    <row r="29" spans="1:16" ht="15.4" x14ac:dyDescent="0.45">
      <c r="I29" s="9" t="s">
        <v>5</v>
      </c>
      <c r="J29" s="6">
        <v>5.9999999999999995E-4</v>
      </c>
      <c r="K29" s="6">
        <v>0.92959999999999998</v>
      </c>
    </row>
    <row r="30" spans="1:16" ht="15.4" x14ac:dyDescent="0.45">
      <c r="I30" s="9" t="s">
        <v>6</v>
      </c>
      <c r="J30" s="6">
        <v>2.7300000000000001E-2</v>
      </c>
      <c r="K30" s="6">
        <v>0.99980000000000002</v>
      </c>
    </row>
    <row r="31" spans="1:16" ht="15.4" x14ac:dyDescent="0.45">
      <c r="I31" s="9" t="s">
        <v>7</v>
      </c>
      <c r="J31" s="6">
        <v>1.9199999999999998E-2</v>
      </c>
      <c r="K31" s="6">
        <v>0.99980000000000002</v>
      </c>
    </row>
    <row r="32" spans="1:16" ht="15.4" x14ac:dyDescent="0.45">
      <c r="I32" s="9" t="s">
        <v>8</v>
      </c>
      <c r="J32" s="6">
        <v>2.9999999999999997E-4</v>
      </c>
      <c r="K32" s="6">
        <v>0.93200000000000005</v>
      </c>
    </row>
    <row r="33" spans="1:11" ht="17.649999999999999" x14ac:dyDescent="0.45">
      <c r="I33" s="9" t="s">
        <v>9</v>
      </c>
      <c r="J33" s="6">
        <v>5.0000000000000001E-4</v>
      </c>
      <c r="K33" s="6">
        <v>0.92049999999999998</v>
      </c>
    </row>
    <row r="41" spans="1:11" ht="20.65" x14ac:dyDescent="0.7">
      <c r="A41" s="1" t="s">
        <v>14</v>
      </c>
      <c r="D41" s="2" t="s">
        <v>16</v>
      </c>
    </row>
    <row r="43" spans="1:11" ht="15.4" x14ac:dyDescent="0.45">
      <c r="A43" s="4" t="s">
        <v>4</v>
      </c>
      <c r="B43" s="7">
        <v>8.9499999999999996E-2</v>
      </c>
    </row>
    <row r="44" spans="1:11" ht="15.4" x14ac:dyDescent="0.45">
      <c r="A44" s="4" t="s">
        <v>5</v>
      </c>
      <c r="B44" s="7">
        <v>0.18529999999999999</v>
      </c>
      <c r="D44" s="4" t="s">
        <v>5</v>
      </c>
      <c r="E44" s="7">
        <f>10*(B44-B$43)</f>
        <v>0.95799999999999996</v>
      </c>
    </row>
    <row r="45" spans="1:11" ht="15.4" x14ac:dyDescent="0.45">
      <c r="A45" s="4" t="s">
        <v>6</v>
      </c>
      <c r="B45" s="7">
        <v>0.27860000000000001</v>
      </c>
      <c r="D45" s="4" t="s">
        <v>6</v>
      </c>
      <c r="E45" s="7">
        <f>10*(B45-B$43)</f>
        <v>1.8910000000000002</v>
      </c>
    </row>
    <row r="46" spans="1:11" ht="15.4" x14ac:dyDescent="0.45">
      <c r="A46" s="4" t="s">
        <v>7</v>
      </c>
      <c r="B46" s="7">
        <v>0.27789999999999998</v>
      </c>
      <c r="D46" s="4" t="s">
        <v>7</v>
      </c>
      <c r="E46" s="7">
        <f>10*(B46-B$43)</f>
        <v>1.8839999999999999</v>
      </c>
    </row>
    <row r="47" spans="1:11" ht="15.4" x14ac:dyDescent="0.45">
      <c r="A47" s="4" t="s">
        <v>8</v>
      </c>
      <c r="B47" s="7">
        <v>0.18379999999999999</v>
      </c>
      <c r="D47" s="4" t="s">
        <v>8</v>
      </c>
      <c r="E47" s="7">
        <f>10*(B47-B$43)</f>
        <v>0.94299999999999995</v>
      </c>
    </row>
    <row r="48" spans="1:11" ht="17.649999999999999" x14ac:dyDescent="0.45">
      <c r="A48" s="4" t="s">
        <v>9</v>
      </c>
      <c r="B48" s="7">
        <v>0.18190000000000001</v>
      </c>
      <c r="D48" s="4" t="s">
        <v>9</v>
      </c>
      <c r="E48" s="7">
        <f>10*(B48-B$43)</f>
        <v>0.92400000000000015</v>
      </c>
    </row>
    <row r="50" spans="1:16" ht="18" x14ac:dyDescent="0.6">
      <c r="A50" s="8" t="s">
        <v>15</v>
      </c>
    </row>
    <row r="52" spans="1:16" ht="15.4" x14ac:dyDescent="0.45">
      <c r="A52" s="4" t="s">
        <v>5</v>
      </c>
      <c r="B52" s="10">
        <f>1000*(J29/(0.001*E44))</f>
        <v>626.30480167014616</v>
      </c>
    </row>
    <row r="53" spans="1:16" ht="15.4" x14ac:dyDescent="0.45">
      <c r="A53" s="4" t="s">
        <v>6</v>
      </c>
      <c r="B53" s="10">
        <f>1000*(J30/(0.001*E45))</f>
        <v>14436.805922792171</v>
      </c>
    </row>
    <row r="54" spans="1:16" ht="15.4" x14ac:dyDescent="0.45">
      <c r="A54" s="4" t="s">
        <v>7</v>
      </c>
      <c r="B54" s="10">
        <f>1000*(J31/(0.001*E46))</f>
        <v>10191.082802547769</v>
      </c>
    </row>
    <row r="55" spans="1:16" ht="15.4" x14ac:dyDescent="0.45">
      <c r="A55" s="4" t="s">
        <v>8</v>
      </c>
      <c r="B55" s="10">
        <f>1000*(J32/(0.001*E47))</f>
        <v>318.13361611876991</v>
      </c>
    </row>
    <row r="56" spans="1:16" ht="17.649999999999999" x14ac:dyDescent="0.45">
      <c r="A56" s="4" t="s">
        <v>9</v>
      </c>
      <c r="B56" s="10">
        <f>1000*(J33/(0.001*E48))</f>
        <v>541.12554112554096</v>
      </c>
    </row>
    <row r="58" spans="1:16" ht="17.649999999999999" x14ac:dyDescent="0.5">
      <c r="A58" s="2" t="s">
        <v>17</v>
      </c>
    </row>
    <row r="60" spans="1:16" ht="20.65" x14ac:dyDescent="0.7">
      <c r="A60" s="1" t="s">
        <v>3</v>
      </c>
    </row>
    <row r="62" spans="1:16" ht="15.4" x14ac:dyDescent="0.45">
      <c r="B62" s="11" t="s">
        <v>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ht="15.4" x14ac:dyDescent="0.45">
      <c r="A63" s="3"/>
      <c r="B63" s="5">
        <v>0</v>
      </c>
      <c r="C63" s="5">
        <v>119.256</v>
      </c>
      <c r="D63" s="5">
        <v>239.262</v>
      </c>
      <c r="E63" s="5">
        <v>359.26</v>
      </c>
      <c r="F63" s="5">
        <v>479.24200000000002</v>
      </c>
      <c r="G63" s="5">
        <v>599.24300000000005</v>
      </c>
      <c r="H63" s="5">
        <v>719.26300000000003</v>
      </c>
      <c r="I63" s="5">
        <v>839.255</v>
      </c>
      <c r="J63" s="5">
        <v>959.24400000000003</v>
      </c>
      <c r="K63" s="5">
        <v>1079.2460000000001</v>
      </c>
      <c r="L63" s="5">
        <v>1199.2529999999999</v>
      </c>
      <c r="M63" s="5">
        <v>1319.25</v>
      </c>
      <c r="N63" s="5">
        <v>1439.249</v>
      </c>
      <c r="O63" s="5">
        <v>1559.2429999999999</v>
      </c>
      <c r="P63" s="5">
        <v>1679.2470000000001</v>
      </c>
    </row>
    <row r="64" spans="1:16" ht="15.4" x14ac:dyDescent="0.45">
      <c r="A64" s="4" t="s">
        <v>4</v>
      </c>
      <c r="B64" s="5">
        <v>9.8000000000000004E-2</v>
      </c>
      <c r="C64" s="5">
        <v>9.7799999999999998E-2</v>
      </c>
      <c r="D64" s="5">
        <v>9.7900000000000001E-2</v>
      </c>
      <c r="E64" s="5">
        <v>9.8100000000000007E-2</v>
      </c>
      <c r="F64" s="5">
        <v>9.8199999999999996E-2</v>
      </c>
      <c r="G64" s="5">
        <v>9.8299999999999998E-2</v>
      </c>
      <c r="H64" s="5">
        <v>9.8500000000000004E-2</v>
      </c>
      <c r="I64" s="5">
        <v>9.8699999999999996E-2</v>
      </c>
      <c r="J64" s="5">
        <v>9.8900000000000002E-2</v>
      </c>
      <c r="K64" s="5">
        <v>9.9199999999999997E-2</v>
      </c>
      <c r="L64" s="5">
        <v>9.9500000000000005E-2</v>
      </c>
      <c r="M64" s="5">
        <v>9.9900000000000003E-2</v>
      </c>
      <c r="N64" s="5">
        <v>0.1004</v>
      </c>
      <c r="O64" s="5">
        <v>0.10100000000000001</v>
      </c>
      <c r="P64" s="5">
        <v>0.1013</v>
      </c>
    </row>
    <row r="65" spans="1:16" ht="15.4" x14ac:dyDescent="0.45">
      <c r="A65" s="4" t="s">
        <v>5</v>
      </c>
      <c r="B65" s="5">
        <v>0.1043</v>
      </c>
      <c r="C65" s="5">
        <v>0.10440000000000001</v>
      </c>
      <c r="D65" s="5">
        <v>0.105</v>
      </c>
      <c r="E65" s="5">
        <v>0.1056</v>
      </c>
      <c r="F65" s="5">
        <v>0.1061</v>
      </c>
      <c r="G65" s="5">
        <v>0.1066</v>
      </c>
      <c r="H65" s="5">
        <v>0.1075</v>
      </c>
      <c r="I65" s="5">
        <v>0.10829999999999999</v>
      </c>
      <c r="J65" s="5">
        <v>0.1095</v>
      </c>
      <c r="K65" s="5">
        <v>0.1108</v>
      </c>
      <c r="L65" s="5">
        <v>0.1123</v>
      </c>
      <c r="M65" s="5">
        <v>0.1139</v>
      </c>
      <c r="N65" s="5">
        <v>0.1157</v>
      </c>
      <c r="O65" s="5">
        <v>0.1177</v>
      </c>
      <c r="P65" s="5">
        <v>0.1196</v>
      </c>
    </row>
    <row r="66" spans="1:16" ht="15.4" x14ac:dyDescent="0.45">
      <c r="A66" s="4" t="s">
        <v>6</v>
      </c>
      <c r="B66" s="5">
        <v>0.13009999999999999</v>
      </c>
      <c r="C66" s="5">
        <v>0.16650000000000001</v>
      </c>
      <c r="D66" s="5">
        <v>0.20669999999999999</v>
      </c>
      <c r="E66" s="5">
        <v>0.24410000000000001</v>
      </c>
      <c r="F66" s="5">
        <v>0.28089999999999998</v>
      </c>
      <c r="G66" s="5">
        <v>0.31919999999999998</v>
      </c>
      <c r="H66" s="5">
        <v>0.35870000000000002</v>
      </c>
      <c r="I66" s="5">
        <v>0.39889999999999998</v>
      </c>
      <c r="J66" s="5">
        <v>0.44019999999999998</v>
      </c>
      <c r="K66" s="5">
        <v>0.48199999999999998</v>
      </c>
      <c r="L66" s="5">
        <v>0.52390000000000003</v>
      </c>
      <c r="M66" s="5">
        <v>0.56530000000000002</v>
      </c>
      <c r="N66" s="5">
        <v>0.60650000000000004</v>
      </c>
      <c r="O66" s="5">
        <v>0.64749999999999996</v>
      </c>
      <c r="P66" s="5">
        <v>0.68799999999999994</v>
      </c>
    </row>
    <row r="67" spans="1:16" ht="15.4" x14ac:dyDescent="0.45">
      <c r="A67" s="4" t="s">
        <v>7</v>
      </c>
      <c r="B67" s="5">
        <v>0.1293</v>
      </c>
      <c r="C67" s="5">
        <v>0.1598</v>
      </c>
      <c r="D67" s="5">
        <v>0.1913</v>
      </c>
      <c r="E67" s="5">
        <v>0.22459999999999999</v>
      </c>
      <c r="F67" s="5">
        <v>0.2586</v>
      </c>
      <c r="G67" s="5">
        <v>0.29249999999999998</v>
      </c>
      <c r="H67" s="5">
        <v>0.32590000000000002</v>
      </c>
      <c r="I67" s="5">
        <v>0.3599</v>
      </c>
      <c r="J67" s="5">
        <v>0.39389999999999997</v>
      </c>
      <c r="K67" s="5">
        <v>0.42880000000000001</v>
      </c>
      <c r="L67" s="5">
        <v>0.46439999999999998</v>
      </c>
      <c r="M67" s="5">
        <v>0.5</v>
      </c>
      <c r="N67" s="5">
        <v>0.53600000000000003</v>
      </c>
      <c r="O67" s="5">
        <v>0.57230000000000003</v>
      </c>
      <c r="P67" s="5">
        <v>0.60809999999999997</v>
      </c>
    </row>
    <row r="68" spans="1:16" ht="15.4" x14ac:dyDescent="0.45">
      <c r="A68" s="4" t="s">
        <v>8</v>
      </c>
      <c r="B68" s="5">
        <v>0.1134</v>
      </c>
      <c r="C68" s="5">
        <v>0.1134</v>
      </c>
      <c r="D68" s="5">
        <v>0.1137</v>
      </c>
      <c r="E68" s="5">
        <v>0.11409999999999999</v>
      </c>
      <c r="F68" s="5">
        <v>0.1145</v>
      </c>
      <c r="G68" s="5">
        <v>0.115</v>
      </c>
      <c r="H68" s="5">
        <v>0.1154</v>
      </c>
      <c r="I68" s="5">
        <v>0.1159</v>
      </c>
      <c r="J68" s="5">
        <v>0.1167</v>
      </c>
      <c r="K68" s="5">
        <v>0.1174</v>
      </c>
      <c r="L68" s="5">
        <v>0.1183</v>
      </c>
      <c r="M68" s="5">
        <v>0.11940000000000001</v>
      </c>
      <c r="N68" s="5">
        <v>0.12039999999999999</v>
      </c>
      <c r="O68" s="5">
        <v>0.12189999999999999</v>
      </c>
      <c r="P68" s="5">
        <v>0.123</v>
      </c>
    </row>
    <row r="69" spans="1:16" ht="17.649999999999999" x14ac:dyDescent="0.45">
      <c r="A69" s="4" t="s">
        <v>9</v>
      </c>
      <c r="B69" s="5">
        <v>0.1057</v>
      </c>
      <c r="C69" s="5">
        <v>0.1057</v>
      </c>
      <c r="D69" s="5">
        <v>0.1061</v>
      </c>
      <c r="E69" s="5">
        <v>0.1066</v>
      </c>
      <c r="F69" s="5">
        <v>0.107</v>
      </c>
      <c r="G69" s="5">
        <v>0.1076</v>
      </c>
      <c r="H69" s="5">
        <v>0.1081</v>
      </c>
      <c r="I69" s="5">
        <v>0.10879999999999999</v>
      </c>
      <c r="J69" s="5">
        <v>0.1101</v>
      </c>
      <c r="K69" s="5">
        <v>0.1111</v>
      </c>
      <c r="L69" s="5">
        <v>0.1125</v>
      </c>
      <c r="M69" s="5">
        <v>0.1142</v>
      </c>
      <c r="N69" s="5">
        <v>0.11600000000000001</v>
      </c>
      <c r="O69" s="5">
        <v>0.1178</v>
      </c>
      <c r="P69" s="5">
        <v>0.1196</v>
      </c>
    </row>
    <row r="71" spans="1:16" ht="20.65" x14ac:dyDescent="0.7">
      <c r="A71" s="2" t="s">
        <v>10</v>
      </c>
    </row>
    <row r="73" spans="1:16" ht="15.4" x14ac:dyDescent="0.45">
      <c r="B73" s="11" t="s">
        <v>2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5.4" x14ac:dyDescent="0.45">
      <c r="A74" s="3"/>
      <c r="B74" s="5">
        <f t="shared" ref="B74:P74" si="6">B63/60</f>
        <v>0</v>
      </c>
      <c r="C74" s="5">
        <f t="shared" si="6"/>
        <v>1.9876</v>
      </c>
      <c r="D74" s="5">
        <f t="shared" si="6"/>
        <v>3.9876999999999998</v>
      </c>
      <c r="E74" s="5">
        <f t="shared" si="6"/>
        <v>5.9876666666666667</v>
      </c>
      <c r="F74" s="5">
        <f t="shared" si="6"/>
        <v>7.9873666666666674</v>
      </c>
      <c r="G74" s="5">
        <f t="shared" si="6"/>
        <v>9.9873833333333337</v>
      </c>
      <c r="H74" s="5">
        <f t="shared" si="6"/>
        <v>11.987716666666667</v>
      </c>
      <c r="I74" s="5">
        <f t="shared" si="6"/>
        <v>13.987583333333333</v>
      </c>
      <c r="J74" s="5">
        <f t="shared" si="6"/>
        <v>15.987400000000001</v>
      </c>
      <c r="K74" s="5">
        <f t="shared" si="6"/>
        <v>17.987433333333335</v>
      </c>
      <c r="L74" s="5">
        <f t="shared" si="6"/>
        <v>19.987549999999999</v>
      </c>
      <c r="M74" s="5">
        <f t="shared" si="6"/>
        <v>21.987500000000001</v>
      </c>
      <c r="N74" s="5">
        <f t="shared" si="6"/>
        <v>23.987483333333333</v>
      </c>
      <c r="O74" s="5">
        <f t="shared" si="6"/>
        <v>25.987383333333334</v>
      </c>
      <c r="P74" s="5">
        <f t="shared" si="6"/>
        <v>27.987450000000003</v>
      </c>
    </row>
    <row r="75" spans="1:16" ht="15.4" x14ac:dyDescent="0.45">
      <c r="A75" s="4" t="s">
        <v>5</v>
      </c>
      <c r="B75" s="5">
        <f t="shared" ref="B75:P75" si="7">B65-B$64</f>
        <v>6.3E-3</v>
      </c>
      <c r="C75" s="5">
        <f t="shared" si="7"/>
        <v>6.6000000000000086E-3</v>
      </c>
      <c r="D75" s="5">
        <f t="shared" si="7"/>
        <v>7.0999999999999952E-3</v>
      </c>
      <c r="E75" s="5">
        <f t="shared" si="7"/>
        <v>7.4999999999999928E-3</v>
      </c>
      <c r="F75" s="5">
        <f t="shared" si="7"/>
        <v>7.9000000000000042E-3</v>
      </c>
      <c r="G75" s="5">
        <f t="shared" si="7"/>
        <v>8.3000000000000018E-3</v>
      </c>
      <c r="H75" s="5">
        <f t="shared" si="7"/>
        <v>8.9999999999999941E-3</v>
      </c>
      <c r="I75" s="5">
        <f t="shared" si="7"/>
        <v>9.5999999999999974E-3</v>
      </c>
      <c r="J75" s="5">
        <f t="shared" si="7"/>
        <v>1.0599999999999998E-2</v>
      </c>
      <c r="K75" s="5">
        <f t="shared" si="7"/>
        <v>1.1599999999999999E-2</v>
      </c>
      <c r="L75" s="5">
        <f t="shared" si="7"/>
        <v>1.2799999999999992E-2</v>
      </c>
      <c r="M75" s="5">
        <f t="shared" si="7"/>
        <v>1.3999999999999999E-2</v>
      </c>
      <c r="N75" s="5">
        <f t="shared" si="7"/>
        <v>1.5299999999999994E-2</v>
      </c>
      <c r="O75" s="5">
        <f t="shared" si="7"/>
        <v>1.6699999999999993E-2</v>
      </c>
      <c r="P75" s="5">
        <f t="shared" si="7"/>
        <v>1.8299999999999997E-2</v>
      </c>
    </row>
    <row r="76" spans="1:16" ht="15.4" x14ac:dyDescent="0.45">
      <c r="A76" s="4" t="s">
        <v>6</v>
      </c>
      <c r="B76" s="5">
        <f t="shared" ref="B76:P76" si="8">B66-B$64</f>
        <v>3.209999999999999E-2</v>
      </c>
      <c r="C76" s="5">
        <f t="shared" si="8"/>
        <v>6.8700000000000011E-2</v>
      </c>
      <c r="D76" s="5">
        <f t="shared" si="8"/>
        <v>0.10879999999999999</v>
      </c>
      <c r="E76" s="5">
        <f t="shared" si="8"/>
        <v>0.14600000000000002</v>
      </c>
      <c r="F76" s="5">
        <f t="shared" si="8"/>
        <v>0.18269999999999997</v>
      </c>
      <c r="G76" s="5">
        <f t="shared" si="8"/>
        <v>0.22089999999999999</v>
      </c>
      <c r="H76" s="5">
        <f t="shared" si="8"/>
        <v>0.26019999999999999</v>
      </c>
      <c r="I76" s="5">
        <f t="shared" si="8"/>
        <v>0.30019999999999997</v>
      </c>
      <c r="J76" s="5">
        <f t="shared" si="8"/>
        <v>0.34129999999999999</v>
      </c>
      <c r="K76" s="5">
        <f t="shared" si="8"/>
        <v>0.38279999999999997</v>
      </c>
      <c r="L76" s="5">
        <f t="shared" si="8"/>
        <v>0.4244</v>
      </c>
      <c r="M76" s="5">
        <f t="shared" si="8"/>
        <v>0.46540000000000004</v>
      </c>
      <c r="N76" s="5">
        <f t="shared" si="8"/>
        <v>0.50609999999999999</v>
      </c>
      <c r="O76" s="5">
        <f t="shared" si="8"/>
        <v>0.54649999999999999</v>
      </c>
      <c r="P76" s="5">
        <f t="shared" si="8"/>
        <v>0.5867</v>
      </c>
    </row>
    <row r="77" spans="1:16" ht="15.4" x14ac:dyDescent="0.45">
      <c r="A77" s="4" t="s">
        <v>7</v>
      </c>
      <c r="B77" s="5">
        <f t="shared" ref="B77:P77" si="9">B67-B$64</f>
        <v>3.1299999999999994E-2</v>
      </c>
      <c r="C77" s="5">
        <f t="shared" si="9"/>
        <v>6.2E-2</v>
      </c>
      <c r="D77" s="5">
        <f t="shared" si="9"/>
        <v>9.3399999999999997E-2</v>
      </c>
      <c r="E77" s="5">
        <f t="shared" si="9"/>
        <v>0.1265</v>
      </c>
      <c r="F77" s="5">
        <f t="shared" si="9"/>
        <v>0.16039999999999999</v>
      </c>
      <c r="G77" s="5">
        <f t="shared" si="9"/>
        <v>0.19419999999999998</v>
      </c>
      <c r="H77" s="5">
        <f t="shared" si="9"/>
        <v>0.22740000000000002</v>
      </c>
      <c r="I77" s="5">
        <f t="shared" si="9"/>
        <v>0.26119999999999999</v>
      </c>
      <c r="J77" s="5">
        <f t="shared" si="9"/>
        <v>0.29499999999999998</v>
      </c>
      <c r="K77" s="5">
        <f t="shared" si="9"/>
        <v>0.3296</v>
      </c>
      <c r="L77" s="5">
        <f t="shared" si="9"/>
        <v>0.3649</v>
      </c>
      <c r="M77" s="5">
        <f t="shared" si="9"/>
        <v>0.40010000000000001</v>
      </c>
      <c r="N77" s="5">
        <f t="shared" si="9"/>
        <v>0.43560000000000004</v>
      </c>
      <c r="O77" s="5">
        <f t="shared" si="9"/>
        <v>0.47130000000000005</v>
      </c>
      <c r="P77" s="5">
        <f t="shared" si="9"/>
        <v>0.50679999999999992</v>
      </c>
    </row>
    <row r="78" spans="1:16" ht="15.4" x14ac:dyDescent="0.45">
      <c r="A78" s="4" t="s">
        <v>8</v>
      </c>
      <c r="B78" s="5">
        <f t="shared" ref="B78:P78" si="10">B68-B$64</f>
        <v>1.5399999999999997E-2</v>
      </c>
      <c r="C78" s="5">
        <f t="shared" si="10"/>
        <v>1.5600000000000003E-2</v>
      </c>
      <c r="D78" s="5">
        <f t="shared" si="10"/>
        <v>1.5799999999999995E-2</v>
      </c>
      <c r="E78" s="5">
        <f t="shared" si="10"/>
        <v>1.5999999999999986E-2</v>
      </c>
      <c r="F78" s="5">
        <f t="shared" si="10"/>
        <v>1.6300000000000009E-2</v>
      </c>
      <c r="G78" s="5">
        <f t="shared" si="10"/>
        <v>1.6700000000000007E-2</v>
      </c>
      <c r="H78" s="5">
        <f t="shared" si="10"/>
        <v>1.6899999999999998E-2</v>
      </c>
      <c r="I78" s="5">
        <f t="shared" si="10"/>
        <v>1.7200000000000007E-2</v>
      </c>
      <c r="J78" s="5">
        <f t="shared" si="10"/>
        <v>1.7799999999999996E-2</v>
      </c>
      <c r="K78" s="5">
        <f t="shared" si="10"/>
        <v>1.8200000000000008E-2</v>
      </c>
      <c r="L78" s="5">
        <f t="shared" si="10"/>
        <v>1.8799999999999997E-2</v>
      </c>
      <c r="M78" s="5">
        <f t="shared" si="10"/>
        <v>1.9500000000000003E-2</v>
      </c>
      <c r="N78" s="5">
        <f t="shared" si="10"/>
        <v>1.999999999999999E-2</v>
      </c>
      <c r="O78" s="5">
        <f t="shared" si="10"/>
        <v>2.0899999999999988E-2</v>
      </c>
      <c r="P78" s="5">
        <f t="shared" si="10"/>
        <v>2.1699999999999997E-2</v>
      </c>
    </row>
    <row r="79" spans="1:16" ht="17.649999999999999" x14ac:dyDescent="0.45">
      <c r="A79" s="4" t="s">
        <v>9</v>
      </c>
      <c r="B79" s="5">
        <f t="shared" ref="B79:P79" si="11">B69-B$64</f>
        <v>7.6999999999999985E-3</v>
      </c>
      <c r="C79" s="5">
        <f t="shared" si="11"/>
        <v>7.9000000000000042E-3</v>
      </c>
      <c r="D79" s="5">
        <f t="shared" si="11"/>
        <v>8.199999999999999E-3</v>
      </c>
      <c r="E79" s="5">
        <f t="shared" si="11"/>
        <v>8.4999999999999937E-3</v>
      </c>
      <c r="F79" s="5">
        <f t="shared" si="11"/>
        <v>8.8000000000000023E-3</v>
      </c>
      <c r="G79" s="5">
        <f t="shared" si="11"/>
        <v>9.3000000000000027E-3</v>
      </c>
      <c r="H79" s="5">
        <f t="shared" si="11"/>
        <v>9.5999999999999974E-3</v>
      </c>
      <c r="I79" s="5">
        <f t="shared" si="11"/>
        <v>1.0099999999999998E-2</v>
      </c>
      <c r="J79" s="5">
        <f t="shared" si="11"/>
        <v>1.1200000000000002E-2</v>
      </c>
      <c r="K79" s="5">
        <f t="shared" si="11"/>
        <v>1.1900000000000008E-2</v>
      </c>
      <c r="L79" s="5">
        <f t="shared" si="11"/>
        <v>1.2999999999999998E-2</v>
      </c>
      <c r="M79" s="5">
        <f t="shared" si="11"/>
        <v>1.4299999999999993E-2</v>
      </c>
      <c r="N79" s="5">
        <f t="shared" si="11"/>
        <v>1.5600000000000003E-2</v>
      </c>
      <c r="O79" s="5">
        <f t="shared" si="11"/>
        <v>1.6799999999999995E-2</v>
      </c>
      <c r="P79" s="5">
        <f t="shared" si="11"/>
        <v>1.8299999999999997E-2</v>
      </c>
    </row>
    <row r="81" spans="1:11" ht="17.649999999999999" x14ac:dyDescent="0.5">
      <c r="I81" s="2" t="s">
        <v>13</v>
      </c>
      <c r="J81" s="3"/>
      <c r="K81" s="3"/>
    </row>
    <row r="83" spans="1:11" ht="17.25" x14ac:dyDescent="0.45">
      <c r="J83" s="7" t="s">
        <v>11</v>
      </c>
      <c r="K83" s="7" t="s">
        <v>12</v>
      </c>
    </row>
    <row r="84" spans="1:11" ht="15.4" x14ac:dyDescent="0.45">
      <c r="I84" s="9" t="s">
        <v>5</v>
      </c>
      <c r="J84" s="6">
        <v>4.0000000000000002E-4</v>
      </c>
      <c r="K84" s="6">
        <v>0.94410000000000005</v>
      </c>
    </row>
    <row r="85" spans="1:11" ht="15.4" x14ac:dyDescent="0.45">
      <c r="I85" s="9" t="s">
        <v>6</v>
      </c>
      <c r="J85" s="6">
        <v>1.9900000000000001E-2</v>
      </c>
      <c r="K85" s="6">
        <v>0.99960000000000004</v>
      </c>
    </row>
    <row r="86" spans="1:11" ht="15.4" x14ac:dyDescent="0.45">
      <c r="I86" s="9" t="s">
        <v>7</v>
      </c>
      <c r="J86" s="6">
        <v>1.7000000000000001E-2</v>
      </c>
      <c r="K86" s="6">
        <v>0.99970000000000003</v>
      </c>
    </row>
    <row r="87" spans="1:11" ht="15.4" x14ac:dyDescent="0.45">
      <c r="I87" s="9" t="s">
        <v>8</v>
      </c>
      <c r="J87" s="6">
        <v>2.0000000000000001E-4</v>
      </c>
      <c r="K87" s="6">
        <v>0.95099999999999996</v>
      </c>
    </row>
    <row r="88" spans="1:11" ht="17.649999999999999" x14ac:dyDescent="0.45">
      <c r="I88" s="9" t="s">
        <v>9</v>
      </c>
      <c r="J88" s="6">
        <v>4.0000000000000002E-4</v>
      </c>
      <c r="K88" s="6">
        <v>0.92179999999999995</v>
      </c>
    </row>
    <row r="96" spans="1:11" ht="20.65" x14ac:dyDescent="0.7">
      <c r="A96" s="1" t="s">
        <v>14</v>
      </c>
      <c r="D96" s="2" t="s">
        <v>16</v>
      </c>
    </row>
    <row r="98" spans="1:5" ht="15.4" x14ac:dyDescent="0.45">
      <c r="A98" s="4" t="s">
        <v>4</v>
      </c>
      <c r="B98" s="7">
        <v>9.1300000000000006E-2</v>
      </c>
    </row>
    <row r="99" spans="1:5" ht="15.4" x14ac:dyDescent="0.45">
      <c r="A99" s="4" t="s">
        <v>5</v>
      </c>
      <c r="B99" s="7">
        <v>0.19400000000000001</v>
      </c>
      <c r="D99" s="4" t="s">
        <v>5</v>
      </c>
      <c r="E99" s="7">
        <f>10*(B99-B$98)</f>
        <v>1.0269999999999999</v>
      </c>
    </row>
    <row r="100" spans="1:5" ht="15.4" x14ac:dyDescent="0.45">
      <c r="A100" s="4" t="s">
        <v>6</v>
      </c>
      <c r="B100" s="7">
        <v>0.2833</v>
      </c>
      <c r="D100" s="4" t="s">
        <v>6</v>
      </c>
      <c r="E100" s="7">
        <f>10*(B100-B$98)</f>
        <v>1.92</v>
      </c>
    </row>
    <row r="101" spans="1:5" ht="15.4" x14ac:dyDescent="0.45">
      <c r="A101" s="4" t="s">
        <v>7</v>
      </c>
      <c r="B101" s="7">
        <v>0.25750000000000001</v>
      </c>
      <c r="D101" s="4" t="s">
        <v>7</v>
      </c>
      <c r="E101" s="7">
        <f>10*(B101-B$98)</f>
        <v>1.6620000000000001</v>
      </c>
    </row>
    <row r="102" spans="1:5" ht="15.4" x14ac:dyDescent="0.45">
      <c r="A102" s="4" t="s">
        <v>8</v>
      </c>
      <c r="B102" s="7">
        <v>0.1855</v>
      </c>
      <c r="D102" s="4" t="s">
        <v>8</v>
      </c>
      <c r="E102" s="7">
        <f>10*(B102-B$98)</f>
        <v>0.94199999999999995</v>
      </c>
    </row>
    <row r="103" spans="1:5" ht="17.649999999999999" x14ac:dyDescent="0.45">
      <c r="A103" s="4" t="s">
        <v>9</v>
      </c>
      <c r="B103" s="7">
        <v>0.19259999999999999</v>
      </c>
      <c r="D103" s="4" t="s">
        <v>9</v>
      </c>
      <c r="E103" s="7">
        <f>10*(B103-B$98)</f>
        <v>1.0129999999999999</v>
      </c>
    </row>
    <row r="105" spans="1:5" ht="18" x14ac:dyDescent="0.6">
      <c r="A105" s="8" t="s">
        <v>15</v>
      </c>
    </row>
    <row r="107" spans="1:5" ht="15.4" x14ac:dyDescent="0.45">
      <c r="A107" s="4" t="s">
        <v>5</v>
      </c>
      <c r="B107" s="10">
        <f>1000*(J84/(0.001*E99))</f>
        <v>389.4839337877313</v>
      </c>
    </row>
    <row r="108" spans="1:5" ht="15.4" x14ac:dyDescent="0.45">
      <c r="A108" s="4" t="s">
        <v>6</v>
      </c>
      <c r="B108" s="10">
        <f>1000*(J85/(0.001*E100))</f>
        <v>10364.583333333334</v>
      </c>
    </row>
    <row r="109" spans="1:5" ht="15.4" x14ac:dyDescent="0.45">
      <c r="A109" s="4" t="s">
        <v>7</v>
      </c>
      <c r="B109" s="10">
        <f>1000*(J86/(0.001*E101))</f>
        <v>10228.640192539109</v>
      </c>
    </row>
    <row r="110" spans="1:5" ht="15.4" x14ac:dyDescent="0.45">
      <c r="A110" s="4" t="s">
        <v>8</v>
      </c>
      <c r="B110" s="10">
        <f>1000*(J87/(0.001*E102))</f>
        <v>212.31422505307856</v>
      </c>
    </row>
    <row r="111" spans="1:5" ht="17.649999999999999" x14ac:dyDescent="0.45">
      <c r="A111" s="4" t="s">
        <v>9</v>
      </c>
      <c r="B111" s="10">
        <f>1000*(J88/(0.001*E103))</f>
        <v>394.86673247778873</v>
      </c>
    </row>
    <row r="113" spans="1:16" ht="17.649999999999999" x14ac:dyDescent="0.5">
      <c r="A113" s="2" t="s">
        <v>18</v>
      </c>
    </row>
    <row r="115" spans="1:16" ht="20.65" x14ac:dyDescent="0.7">
      <c r="A115" s="1" t="s">
        <v>3</v>
      </c>
    </row>
    <row r="117" spans="1:16" ht="15.4" x14ac:dyDescent="0.45">
      <c r="B117" s="11" t="s">
        <v>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5.4" x14ac:dyDescent="0.45">
      <c r="A118" s="3"/>
      <c r="B118" s="5">
        <v>0</v>
      </c>
      <c r="C118" s="5">
        <v>119.19799999999999</v>
      </c>
      <c r="D118" s="5">
        <v>239.16399999999999</v>
      </c>
      <c r="E118" s="5">
        <v>359.16699999999997</v>
      </c>
      <c r="F118" s="5">
        <v>479.16899999999998</v>
      </c>
      <c r="G118" s="5">
        <v>599.16899999999998</v>
      </c>
      <c r="H118" s="5">
        <v>719.17499999999995</v>
      </c>
      <c r="I118" s="5">
        <v>839.17100000000005</v>
      </c>
      <c r="J118" s="5">
        <v>959.16200000000003</v>
      </c>
      <c r="K118" s="5">
        <v>1079.174</v>
      </c>
      <c r="L118" s="5">
        <v>1199.171</v>
      </c>
      <c r="M118" s="5">
        <v>1319.145</v>
      </c>
      <c r="N118" s="5">
        <v>1439.144</v>
      </c>
      <c r="O118" s="5">
        <v>1559.152</v>
      </c>
      <c r="P118" s="5">
        <v>1679.154</v>
      </c>
    </row>
    <row r="119" spans="1:16" ht="15.4" x14ac:dyDescent="0.45">
      <c r="A119" s="4" t="s">
        <v>4</v>
      </c>
      <c r="B119" s="5">
        <v>9.8699999999999996E-2</v>
      </c>
      <c r="C119" s="5">
        <v>9.8699999999999996E-2</v>
      </c>
      <c r="D119" s="5">
        <v>9.8699999999999996E-2</v>
      </c>
      <c r="E119" s="5">
        <v>9.8900000000000002E-2</v>
      </c>
      <c r="F119" s="5">
        <v>9.9000000000000005E-2</v>
      </c>
      <c r="G119" s="5">
        <v>9.9000000000000005E-2</v>
      </c>
      <c r="H119" s="5">
        <v>9.9299999999999999E-2</v>
      </c>
      <c r="I119" s="5">
        <v>9.9500000000000005E-2</v>
      </c>
      <c r="J119" s="5">
        <v>9.9699999999999997E-2</v>
      </c>
      <c r="K119" s="5">
        <v>0.1</v>
      </c>
      <c r="L119" s="5">
        <v>0.1003</v>
      </c>
      <c r="M119" s="5">
        <v>0.1008</v>
      </c>
      <c r="N119" s="5">
        <v>0.1013</v>
      </c>
      <c r="O119" s="5">
        <v>0.1017</v>
      </c>
      <c r="P119" s="5">
        <v>0.1023</v>
      </c>
    </row>
    <row r="120" spans="1:16" ht="15.4" x14ac:dyDescent="0.45">
      <c r="A120" s="4" t="s">
        <v>5</v>
      </c>
      <c r="B120" s="5">
        <v>0.1056</v>
      </c>
      <c r="C120" s="5">
        <v>0.1057</v>
      </c>
      <c r="D120" s="5">
        <v>0.1062</v>
      </c>
      <c r="E120" s="5">
        <v>0.1066</v>
      </c>
      <c r="F120" s="5">
        <v>0.1072</v>
      </c>
      <c r="G120" s="5">
        <v>0.1081</v>
      </c>
      <c r="H120" s="5">
        <v>0.1091</v>
      </c>
      <c r="I120" s="5">
        <v>0.1103</v>
      </c>
      <c r="J120" s="5">
        <v>0.1118</v>
      </c>
      <c r="K120" s="5">
        <v>0.11310000000000001</v>
      </c>
      <c r="L120" s="5">
        <v>0.1148</v>
      </c>
      <c r="M120" s="5">
        <v>0.1169</v>
      </c>
      <c r="N120" s="5">
        <v>0.11899999999999999</v>
      </c>
      <c r="O120" s="5">
        <v>0.121</v>
      </c>
      <c r="P120" s="5">
        <v>0.1236</v>
      </c>
    </row>
    <row r="121" spans="1:16" ht="15.4" x14ac:dyDescent="0.45">
      <c r="A121" s="4" t="s">
        <v>6</v>
      </c>
      <c r="B121" s="5">
        <v>0.1343</v>
      </c>
      <c r="C121" s="5">
        <v>0.18060000000000001</v>
      </c>
      <c r="D121" s="5">
        <v>0.22720000000000001</v>
      </c>
      <c r="E121" s="5">
        <v>0.27410000000000001</v>
      </c>
      <c r="F121" s="5">
        <v>0.32069999999999999</v>
      </c>
      <c r="G121" s="5">
        <v>0.36709999999999998</v>
      </c>
      <c r="H121" s="5">
        <v>0.4138</v>
      </c>
      <c r="I121" s="5">
        <v>0.46089999999999998</v>
      </c>
      <c r="J121" s="5">
        <v>0.50719999999999998</v>
      </c>
      <c r="K121" s="5">
        <v>0.5524</v>
      </c>
      <c r="L121" s="5">
        <v>0.59789999999999999</v>
      </c>
      <c r="M121" s="5">
        <v>0.64390000000000003</v>
      </c>
      <c r="N121" s="5">
        <v>0.6885</v>
      </c>
      <c r="O121" s="5">
        <v>0.73240000000000005</v>
      </c>
      <c r="P121" s="5">
        <v>0.77529999999999999</v>
      </c>
    </row>
    <row r="122" spans="1:16" ht="15.4" x14ac:dyDescent="0.45">
      <c r="A122" s="4" t="s">
        <v>7</v>
      </c>
      <c r="B122" s="5">
        <v>0.1176</v>
      </c>
      <c r="C122" s="5">
        <v>0.1384</v>
      </c>
      <c r="D122" s="5">
        <v>0.1608</v>
      </c>
      <c r="E122" s="5">
        <v>0.18459999999999999</v>
      </c>
      <c r="F122" s="5">
        <v>0.21</v>
      </c>
      <c r="G122" s="5">
        <v>0.2359</v>
      </c>
      <c r="H122" s="5">
        <v>0.26279999999999998</v>
      </c>
      <c r="I122" s="5">
        <v>0.29039999999999999</v>
      </c>
      <c r="J122" s="5">
        <v>0.31819999999999998</v>
      </c>
      <c r="K122" s="5">
        <v>0.34649999999999997</v>
      </c>
      <c r="L122" s="5">
        <v>0.375</v>
      </c>
      <c r="M122" s="5">
        <v>0.4042</v>
      </c>
      <c r="N122" s="5">
        <v>0.43380000000000002</v>
      </c>
      <c r="O122" s="5">
        <v>0.46310000000000001</v>
      </c>
      <c r="P122" s="5">
        <v>0.49209999999999998</v>
      </c>
    </row>
    <row r="123" spans="1:16" ht="15.4" x14ac:dyDescent="0.45">
      <c r="A123" s="4" t="s">
        <v>8</v>
      </c>
      <c r="B123" s="5">
        <v>0.10489999999999999</v>
      </c>
      <c r="C123" s="5">
        <v>0.105</v>
      </c>
      <c r="D123" s="5">
        <v>0.1051</v>
      </c>
      <c r="E123" s="5">
        <v>0.1052</v>
      </c>
      <c r="F123" s="5">
        <v>0.1057</v>
      </c>
      <c r="G123" s="5">
        <v>0.106</v>
      </c>
      <c r="H123" s="5">
        <v>0.10639999999999999</v>
      </c>
      <c r="I123" s="5">
        <v>0.1069</v>
      </c>
      <c r="J123" s="5">
        <v>0.1076</v>
      </c>
      <c r="K123" s="5">
        <v>0.10829999999999999</v>
      </c>
      <c r="L123" s="5">
        <v>0.1091</v>
      </c>
      <c r="M123" s="5">
        <v>0.11020000000000001</v>
      </c>
      <c r="N123" s="5">
        <v>0.11119999999999999</v>
      </c>
      <c r="O123" s="5">
        <v>0.1119</v>
      </c>
      <c r="P123" s="5">
        <v>0.1129</v>
      </c>
    </row>
    <row r="124" spans="1:16" ht="17.649999999999999" x14ac:dyDescent="0.45">
      <c r="A124" s="4" t="s">
        <v>9</v>
      </c>
      <c r="B124" s="5">
        <v>0.10290000000000001</v>
      </c>
      <c r="C124" s="5">
        <v>0.1036</v>
      </c>
      <c r="D124" s="5">
        <v>0.1037</v>
      </c>
      <c r="E124" s="5">
        <v>0.1043</v>
      </c>
      <c r="F124" s="5">
        <v>0.1045</v>
      </c>
      <c r="G124" s="5">
        <v>0.10489999999999999</v>
      </c>
      <c r="H124" s="5">
        <v>0.10580000000000001</v>
      </c>
      <c r="I124" s="5">
        <v>0.10630000000000001</v>
      </c>
      <c r="J124" s="5">
        <v>0.107</v>
      </c>
      <c r="K124" s="5">
        <v>0.1077</v>
      </c>
      <c r="L124" s="5">
        <v>0.1082</v>
      </c>
      <c r="M124" s="5">
        <v>0.1101</v>
      </c>
      <c r="N124" s="5">
        <v>0.1114</v>
      </c>
      <c r="O124" s="5">
        <v>0.11269999999999999</v>
      </c>
      <c r="P124" s="5">
        <v>0.1139</v>
      </c>
    </row>
    <row r="126" spans="1:16" ht="20.65" x14ac:dyDescent="0.7">
      <c r="A126" s="2" t="s">
        <v>10</v>
      </c>
    </row>
    <row r="128" spans="1:16" ht="15.4" x14ac:dyDescent="0.45">
      <c r="B128" s="11" t="s">
        <v>2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ht="15.4" x14ac:dyDescent="0.45">
      <c r="A129" s="3"/>
      <c r="B129" s="5">
        <f>B118/60</f>
        <v>0</v>
      </c>
      <c r="C129" s="5">
        <f t="shared" ref="C129:E129" si="12">C118/60</f>
        <v>1.9866333333333333</v>
      </c>
      <c r="D129" s="5">
        <f t="shared" si="12"/>
        <v>3.9860666666666664</v>
      </c>
      <c r="E129" s="5">
        <f t="shared" si="12"/>
        <v>5.9861166666666659</v>
      </c>
      <c r="F129" s="5">
        <f>F118/60</f>
        <v>7.9861499999999994</v>
      </c>
      <c r="G129" s="5">
        <f t="shared" ref="G129:P129" si="13">G118/60</f>
        <v>9.9861500000000003</v>
      </c>
      <c r="H129" s="5">
        <f t="shared" si="13"/>
        <v>11.98625</v>
      </c>
      <c r="I129" s="5">
        <f t="shared" si="13"/>
        <v>13.986183333333335</v>
      </c>
      <c r="J129" s="5">
        <f t="shared" si="13"/>
        <v>15.986033333333333</v>
      </c>
      <c r="K129" s="5">
        <f t="shared" si="13"/>
        <v>17.986233333333335</v>
      </c>
      <c r="L129" s="5">
        <f t="shared" si="13"/>
        <v>19.986183333333333</v>
      </c>
      <c r="M129" s="5">
        <f t="shared" si="13"/>
        <v>21.985749999999999</v>
      </c>
      <c r="N129" s="5">
        <f t="shared" si="13"/>
        <v>23.985733333333332</v>
      </c>
      <c r="O129" s="5">
        <f t="shared" si="13"/>
        <v>25.985866666666666</v>
      </c>
      <c r="P129" s="5">
        <f t="shared" si="13"/>
        <v>27.985900000000001</v>
      </c>
    </row>
    <row r="130" spans="1:16" ht="15.4" x14ac:dyDescent="0.45">
      <c r="A130" s="4" t="s">
        <v>5</v>
      </c>
      <c r="B130" s="5">
        <f>B120-B$119</f>
        <v>6.9000000000000034E-3</v>
      </c>
      <c r="C130" s="5">
        <f t="shared" ref="C130:P130" si="14">C120-C$119</f>
        <v>7.0000000000000062E-3</v>
      </c>
      <c r="D130" s="5">
        <f t="shared" si="14"/>
        <v>7.5000000000000067E-3</v>
      </c>
      <c r="E130" s="5">
        <f t="shared" si="14"/>
        <v>7.6999999999999985E-3</v>
      </c>
      <c r="F130" s="5">
        <f t="shared" si="14"/>
        <v>8.199999999999999E-3</v>
      </c>
      <c r="G130" s="5">
        <f t="shared" si="14"/>
        <v>9.099999999999997E-3</v>
      </c>
      <c r="H130" s="5">
        <f t="shared" si="14"/>
        <v>9.8000000000000032E-3</v>
      </c>
      <c r="I130" s="5">
        <f t="shared" si="14"/>
        <v>1.079999999999999E-2</v>
      </c>
      <c r="J130" s="5">
        <f t="shared" si="14"/>
        <v>1.21E-2</v>
      </c>
      <c r="K130" s="5">
        <f t="shared" si="14"/>
        <v>1.3100000000000001E-2</v>
      </c>
      <c r="L130" s="5">
        <f t="shared" si="14"/>
        <v>1.4499999999999999E-2</v>
      </c>
      <c r="M130" s="5">
        <f t="shared" si="14"/>
        <v>1.6100000000000003E-2</v>
      </c>
      <c r="N130" s="5">
        <f t="shared" si="14"/>
        <v>1.7699999999999994E-2</v>
      </c>
      <c r="O130" s="5">
        <f t="shared" si="14"/>
        <v>1.9299999999999998E-2</v>
      </c>
      <c r="P130" s="5">
        <f t="shared" si="14"/>
        <v>2.1299999999999999E-2</v>
      </c>
    </row>
    <row r="131" spans="1:16" ht="15.4" x14ac:dyDescent="0.45">
      <c r="A131" s="4" t="s">
        <v>6</v>
      </c>
      <c r="B131" s="5">
        <f t="shared" ref="B131:P131" si="15">B121-B$119</f>
        <v>3.5600000000000007E-2</v>
      </c>
      <c r="C131" s="5">
        <f t="shared" si="15"/>
        <v>8.1900000000000014E-2</v>
      </c>
      <c r="D131" s="5">
        <f t="shared" si="15"/>
        <v>0.1285</v>
      </c>
      <c r="E131" s="5">
        <f t="shared" si="15"/>
        <v>0.17520000000000002</v>
      </c>
      <c r="F131" s="5">
        <f t="shared" si="15"/>
        <v>0.22169999999999998</v>
      </c>
      <c r="G131" s="5">
        <f t="shared" si="15"/>
        <v>0.2681</v>
      </c>
      <c r="H131" s="5">
        <f t="shared" si="15"/>
        <v>0.3145</v>
      </c>
      <c r="I131" s="5">
        <f t="shared" si="15"/>
        <v>0.36139999999999994</v>
      </c>
      <c r="J131" s="5">
        <f t="shared" si="15"/>
        <v>0.40749999999999997</v>
      </c>
      <c r="K131" s="5">
        <f t="shared" si="15"/>
        <v>0.45240000000000002</v>
      </c>
      <c r="L131" s="5">
        <f t="shared" si="15"/>
        <v>0.49759999999999999</v>
      </c>
      <c r="M131" s="5">
        <f t="shared" si="15"/>
        <v>0.54310000000000003</v>
      </c>
      <c r="N131" s="5">
        <f t="shared" si="15"/>
        <v>0.58719999999999994</v>
      </c>
      <c r="O131" s="5">
        <f t="shared" si="15"/>
        <v>0.63070000000000004</v>
      </c>
      <c r="P131" s="5">
        <f t="shared" si="15"/>
        <v>0.67300000000000004</v>
      </c>
    </row>
    <row r="132" spans="1:16" ht="15.4" x14ac:dyDescent="0.45">
      <c r="A132" s="4" t="s">
        <v>7</v>
      </c>
      <c r="B132" s="5">
        <f t="shared" ref="B132:P132" si="16">B122-B$119</f>
        <v>1.89E-2</v>
      </c>
      <c r="C132" s="5">
        <f t="shared" si="16"/>
        <v>3.9699999999999999E-2</v>
      </c>
      <c r="D132" s="5">
        <f t="shared" si="16"/>
        <v>6.2100000000000002E-2</v>
      </c>
      <c r="E132" s="5">
        <f t="shared" si="16"/>
        <v>8.5699999999999985E-2</v>
      </c>
      <c r="F132" s="5">
        <f t="shared" si="16"/>
        <v>0.11099999999999999</v>
      </c>
      <c r="G132" s="5">
        <f t="shared" si="16"/>
        <v>0.13689999999999999</v>
      </c>
      <c r="H132" s="5">
        <f t="shared" si="16"/>
        <v>0.16349999999999998</v>
      </c>
      <c r="I132" s="5">
        <f t="shared" si="16"/>
        <v>0.19089999999999999</v>
      </c>
      <c r="J132" s="5">
        <f t="shared" si="16"/>
        <v>0.21849999999999997</v>
      </c>
      <c r="K132" s="5">
        <f t="shared" si="16"/>
        <v>0.24649999999999997</v>
      </c>
      <c r="L132" s="5">
        <f t="shared" si="16"/>
        <v>0.2747</v>
      </c>
      <c r="M132" s="5">
        <f t="shared" si="16"/>
        <v>0.3034</v>
      </c>
      <c r="N132" s="5">
        <f t="shared" si="16"/>
        <v>0.33250000000000002</v>
      </c>
      <c r="O132" s="5">
        <f t="shared" si="16"/>
        <v>0.3614</v>
      </c>
      <c r="P132" s="5">
        <f t="shared" si="16"/>
        <v>0.38979999999999998</v>
      </c>
    </row>
    <row r="133" spans="1:16" ht="15.4" x14ac:dyDescent="0.45">
      <c r="A133" s="4" t="s">
        <v>8</v>
      </c>
      <c r="B133" s="5">
        <f t="shared" ref="B133:P133" si="17">B123-B$119</f>
        <v>6.1999999999999972E-3</v>
      </c>
      <c r="C133" s="5">
        <f t="shared" si="17"/>
        <v>6.3E-3</v>
      </c>
      <c r="D133" s="5">
        <f t="shared" si="17"/>
        <v>6.4000000000000029E-3</v>
      </c>
      <c r="E133" s="5">
        <f t="shared" si="17"/>
        <v>6.3E-3</v>
      </c>
      <c r="F133" s="5">
        <f t="shared" si="17"/>
        <v>6.6999999999999976E-3</v>
      </c>
      <c r="G133" s="5">
        <f t="shared" si="17"/>
        <v>6.9999999999999923E-3</v>
      </c>
      <c r="H133" s="5">
        <f t="shared" si="17"/>
        <v>7.0999999999999952E-3</v>
      </c>
      <c r="I133" s="5">
        <f t="shared" si="17"/>
        <v>7.3999999999999899E-3</v>
      </c>
      <c r="J133" s="5">
        <f t="shared" si="17"/>
        <v>7.9000000000000042E-3</v>
      </c>
      <c r="K133" s="5">
        <f t="shared" si="17"/>
        <v>8.2999999999999879E-3</v>
      </c>
      <c r="L133" s="5">
        <f t="shared" si="17"/>
        <v>8.8000000000000023E-3</v>
      </c>
      <c r="M133" s="5">
        <f t="shared" si="17"/>
        <v>9.4000000000000056E-3</v>
      </c>
      <c r="N133" s="5">
        <f t="shared" si="17"/>
        <v>9.8999999999999921E-3</v>
      </c>
      <c r="O133" s="5">
        <f t="shared" si="17"/>
        <v>1.0200000000000001E-2</v>
      </c>
      <c r="P133" s="5">
        <f t="shared" si="17"/>
        <v>1.0599999999999998E-2</v>
      </c>
    </row>
    <row r="134" spans="1:16" ht="17.649999999999999" x14ac:dyDescent="0.45">
      <c r="A134" s="4" t="s">
        <v>9</v>
      </c>
      <c r="B134" s="5">
        <f t="shared" ref="B134:P134" si="18">B124-B$119</f>
        <v>4.2000000000000093E-3</v>
      </c>
      <c r="C134" s="5">
        <f t="shared" si="18"/>
        <v>4.9000000000000016E-3</v>
      </c>
      <c r="D134" s="5">
        <f t="shared" si="18"/>
        <v>5.0000000000000044E-3</v>
      </c>
      <c r="E134" s="5">
        <f t="shared" si="18"/>
        <v>5.400000000000002E-3</v>
      </c>
      <c r="F134" s="5">
        <f t="shared" si="18"/>
        <v>5.499999999999991E-3</v>
      </c>
      <c r="G134" s="5">
        <f t="shared" si="18"/>
        <v>5.8999999999999886E-3</v>
      </c>
      <c r="H134" s="5">
        <f t="shared" si="18"/>
        <v>6.5000000000000058E-3</v>
      </c>
      <c r="I134" s="5">
        <f t="shared" si="18"/>
        <v>6.8000000000000005E-3</v>
      </c>
      <c r="J134" s="5">
        <f t="shared" si="18"/>
        <v>7.3000000000000009E-3</v>
      </c>
      <c r="K134" s="5">
        <f t="shared" si="18"/>
        <v>7.6999999999999985E-3</v>
      </c>
      <c r="L134" s="5">
        <f t="shared" si="18"/>
        <v>7.9000000000000042E-3</v>
      </c>
      <c r="M134" s="5">
        <f t="shared" si="18"/>
        <v>9.3000000000000027E-3</v>
      </c>
      <c r="N134" s="5">
        <f t="shared" si="18"/>
        <v>1.0099999999999998E-2</v>
      </c>
      <c r="O134" s="5">
        <f t="shared" si="18"/>
        <v>1.0999999999999996E-2</v>
      </c>
      <c r="P134" s="5">
        <f t="shared" si="18"/>
        <v>1.1599999999999999E-2</v>
      </c>
    </row>
    <row r="136" spans="1:16" ht="17.649999999999999" x14ac:dyDescent="0.5">
      <c r="I136" s="2" t="s">
        <v>13</v>
      </c>
      <c r="J136" s="3"/>
      <c r="K136" s="3"/>
    </row>
    <row r="138" spans="1:16" ht="17.25" x14ac:dyDescent="0.45">
      <c r="J138" s="7" t="s">
        <v>11</v>
      </c>
      <c r="K138" s="7" t="s">
        <v>12</v>
      </c>
    </row>
    <row r="139" spans="1:16" ht="15.4" x14ac:dyDescent="0.45">
      <c r="I139" s="9" t="s">
        <v>5</v>
      </c>
      <c r="J139" s="6">
        <v>5.0000000000000001E-4</v>
      </c>
      <c r="K139" s="6">
        <v>0.94210000000000005</v>
      </c>
    </row>
    <row r="140" spans="1:16" ht="15.4" x14ac:dyDescent="0.45">
      <c r="I140" s="9" t="s">
        <v>6</v>
      </c>
      <c r="J140" s="6">
        <v>2.29E-2</v>
      </c>
      <c r="K140" s="6">
        <v>0.99980000000000002</v>
      </c>
    </row>
    <row r="141" spans="1:16" ht="15.4" x14ac:dyDescent="0.45">
      <c r="I141" s="9" t="s">
        <v>7</v>
      </c>
      <c r="J141" s="6">
        <v>1.34E-2</v>
      </c>
      <c r="K141" s="6">
        <v>0.99829999999999997</v>
      </c>
    </row>
    <row r="142" spans="1:16" ht="15.4" x14ac:dyDescent="0.45">
      <c r="I142" s="9" t="s">
        <v>8</v>
      </c>
      <c r="J142" s="6">
        <v>2.0000000000000001E-4</v>
      </c>
      <c r="K142" s="6">
        <v>0.9466</v>
      </c>
    </row>
    <row r="143" spans="1:16" ht="17.649999999999999" x14ac:dyDescent="0.45">
      <c r="I143" s="9" t="s">
        <v>9</v>
      </c>
      <c r="J143" s="6">
        <v>2.9999999999999997E-4</v>
      </c>
      <c r="K143" s="6">
        <v>0.94950000000000001</v>
      </c>
    </row>
    <row r="151" spans="1:5" ht="20.65" x14ac:dyDescent="0.7">
      <c r="A151" s="1" t="s">
        <v>14</v>
      </c>
      <c r="D151" s="2" t="s">
        <v>16</v>
      </c>
    </row>
    <row r="153" spans="1:5" ht="15.4" x14ac:dyDescent="0.45">
      <c r="A153" s="4" t="s">
        <v>4</v>
      </c>
      <c r="B153" s="7">
        <v>9.1600000000000001E-2</v>
      </c>
    </row>
    <row r="154" spans="1:5" ht="15.4" x14ac:dyDescent="0.45">
      <c r="A154" s="4" t="s">
        <v>5</v>
      </c>
      <c r="B154" s="7">
        <v>0.1956</v>
      </c>
      <c r="D154" s="4" t="s">
        <v>5</v>
      </c>
      <c r="E154" s="7">
        <f>10*(B154-B$153)</f>
        <v>1.04</v>
      </c>
    </row>
    <row r="155" spans="1:5" ht="15.4" x14ac:dyDescent="0.45">
      <c r="A155" s="4" t="s">
        <v>6</v>
      </c>
      <c r="B155" s="7">
        <v>0.29099999999999998</v>
      </c>
      <c r="D155" s="4" t="s">
        <v>6</v>
      </c>
      <c r="E155" s="7">
        <f>10*(B155-B$153)</f>
        <v>1.9939999999999998</v>
      </c>
    </row>
    <row r="156" spans="1:5" ht="15.4" x14ac:dyDescent="0.45">
      <c r="A156" s="4" t="s">
        <v>7</v>
      </c>
      <c r="B156" s="7">
        <v>0.24049999999999999</v>
      </c>
      <c r="D156" s="4" t="s">
        <v>7</v>
      </c>
      <c r="E156" s="7">
        <f>10*(B156-B$153)</f>
        <v>1.4889999999999999</v>
      </c>
    </row>
    <row r="157" spans="1:5" ht="15.4" x14ac:dyDescent="0.45">
      <c r="A157" s="4" t="s">
        <v>8</v>
      </c>
      <c r="B157" s="7">
        <v>0.1842</v>
      </c>
      <c r="D157" s="4" t="s">
        <v>8</v>
      </c>
      <c r="E157" s="7">
        <f>10*(B157-B$153)</f>
        <v>0.92600000000000005</v>
      </c>
    </row>
    <row r="158" spans="1:5" ht="17.649999999999999" x14ac:dyDescent="0.45">
      <c r="A158" s="4" t="s">
        <v>9</v>
      </c>
      <c r="B158" s="7">
        <v>0.19070000000000001</v>
      </c>
      <c r="D158" s="4" t="s">
        <v>9</v>
      </c>
      <c r="E158" s="7">
        <f>10*(B158-B$153)</f>
        <v>0.9910000000000001</v>
      </c>
    </row>
    <row r="160" spans="1:5" ht="18" x14ac:dyDescent="0.6">
      <c r="A160" s="8" t="s">
        <v>15</v>
      </c>
    </row>
    <row r="162" spans="1:3" ht="15.4" x14ac:dyDescent="0.45">
      <c r="A162" s="4" t="s">
        <v>5</v>
      </c>
      <c r="B162" s="10">
        <f>1000*(J139/(0.001*E154))</f>
        <v>480.76923076923072</v>
      </c>
    </row>
    <row r="163" spans="1:3" ht="15.4" x14ac:dyDescent="0.45">
      <c r="A163" s="4" t="s">
        <v>6</v>
      </c>
      <c r="B163" s="10">
        <f>1000*(J140/(0.001*E155))</f>
        <v>11484.453360080242</v>
      </c>
    </row>
    <row r="164" spans="1:3" ht="15.4" x14ac:dyDescent="0.45">
      <c r="A164" s="4" t="s">
        <v>7</v>
      </c>
      <c r="B164" s="10">
        <f>1000*(J141/(0.001*E156))</f>
        <v>8999.3284083277376</v>
      </c>
    </row>
    <row r="165" spans="1:3" ht="15.4" x14ac:dyDescent="0.45">
      <c r="A165" s="4" t="s">
        <v>8</v>
      </c>
      <c r="B165" s="10">
        <f>1000*(J142/(0.001*E157))</f>
        <v>215.98272138228941</v>
      </c>
    </row>
    <row r="166" spans="1:3" ht="17.649999999999999" x14ac:dyDescent="0.45">
      <c r="A166" s="4" t="s">
        <v>9</v>
      </c>
      <c r="B166" s="10">
        <f>1000*(J143/(0.001*E158))</f>
        <v>302.72452068617548</v>
      </c>
    </row>
    <row r="168" spans="1:3" ht="17.649999999999999" x14ac:dyDescent="0.5">
      <c r="A168" s="2" t="s">
        <v>20</v>
      </c>
    </row>
    <row r="170" spans="1:3" ht="15" x14ac:dyDescent="0.45">
      <c r="B170" s="7" t="s">
        <v>19</v>
      </c>
      <c r="C170" s="7" t="s">
        <v>21</v>
      </c>
    </row>
    <row r="171" spans="1:3" ht="15.4" x14ac:dyDescent="0.45">
      <c r="A171" s="4" t="s">
        <v>5</v>
      </c>
      <c r="B171" s="10">
        <f>AVERAGE(B52,B107,B162)</f>
        <v>498.85265540903606</v>
      </c>
      <c r="C171" s="10">
        <f>_xlfn.STDEV.S(B52,B107,B162)</f>
        <v>119.4415696111396</v>
      </c>
    </row>
    <row r="172" spans="1:3" ht="15.4" x14ac:dyDescent="0.45">
      <c r="A172" s="4" t="s">
        <v>6</v>
      </c>
      <c r="B172" s="10">
        <f>AVERAGE(B53,B108,B163)</f>
        <v>12095.280872068581</v>
      </c>
      <c r="C172" s="10">
        <f>_xlfn.STDEV.S(B53,B108,B163)</f>
        <v>2103.7067028405222</v>
      </c>
    </row>
    <row r="173" spans="1:3" ht="15.4" x14ac:dyDescent="0.45">
      <c r="A173" s="4" t="s">
        <v>7</v>
      </c>
      <c r="B173" s="10">
        <f>AVERAGE(B54,B109,B164)</f>
        <v>9806.3504678048721</v>
      </c>
      <c r="C173" s="10">
        <f>_xlfn.STDEV.S(B54,B109,B164)</f>
        <v>699.15384054425181</v>
      </c>
    </row>
    <row r="174" spans="1:3" ht="15.4" x14ac:dyDescent="0.45">
      <c r="A174" s="4" t="s">
        <v>8</v>
      </c>
      <c r="B174" s="10">
        <f>AVERAGE(B55,B110,B165)</f>
        <v>248.81018751804595</v>
      </c>
      <c r="C174" s="10">
        <f>_xlfn.STDEV.S(B55,B110,B165)</f>
        <v>60.063864186789623</v>
      </c>
    </row>
    <row r="175" spans="1:3" ht="17.649999999999999" x14ac:dyDescent="0.45">
      <c r="A175" s="4" t="s">
        <v>9</v>
      </c>
      <c r="B175" s="10">
        <f>AVERAGE(B56,B111,B166)</f>
        <v>412.90559809650176</v>
      </c>
      <c r="C175" s="10">
        <f>_xlfn.STDEV.S(B56,B111,B166)</f>
        <v>120.2198491982091</v>
      </c>
    </row>
  </sheetData>
  <mergeCells count="6">
    <mergeCell ref="B128:P128"/>
    <mergeCell ref="B7:P7"/>
    <mergeCell ref="B18:P18"/>
    <mergeCell ref="B62:P62"/>
    <mergeCell ref="B73:P73"/>
    <mergeCell ref="B117:P11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3–source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Léger</dc:creator>
  <cp:lastModifiedBy>Loïc Léger</cp:lastModifiedBy>
  <dcterms:created xsi:type="dcterms:W3CDTF">2015-06-05T18:19:34Z</dcterms:created>
  <dcterms:modified xsi:type="dcterms:W3CDTF">2021-06-21T18:08:02Z</dcterms:modified>
</cp:coreProperties>
</file>