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7254a22038ce8ba8/Documents/20210621_Léger et al._Revised submission/Source Data Files/"/>
    </mc:Choice>
  </mc:AlternateContent>
  <xr:revisionPtr revIDLastSave="10" documentId="13_ncr:1_{FDF17B8A-EE57-4F8B-8786-5B1AEC64C172}" xr6:coauthVersionLast="47" xr6:coauthVersionMax="47" xr10:uidLastSave="{2370E78A-801D-4E8B-86D8-56E08933B2C9}"/>
  <bookViews>
    <workbookView xWindow="2850" yWindow="1860" windowWidth="13680" windowHeight="10837" xr2:uid="{00000000-000D-0000-FFFF-FFFF00000000}"/>
  </bookViews>
  <sheets>
    <sheet name="Figure 3–source data 4. Left" sheetId="1" r:id="rId1"/>
    <sheet name="Figure 3–source data 4. Ri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7" i="2" l="1"/>
  <c r="D286" i="2"/>
  <c r="C287" i="2"/>
  <c r="C286" i="2"/>
  <c r="R159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B281" i="2" l="1"/>
  <c r="B280" i="2"/>
  <c r="B279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N257" i="2" s="1"/>
  <c r="O232" i="2"/>
  <c r="O257" i="2" s="1"/>
  <c r="P232" i="2"/>
  <c r="P257" i="2" s="1"/>
  <c r="Q232" i="2"/>
  <c r="Q257" i="2" s="1"/>
  <c r="R232" i="2"/>
  <c r="S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N258" i="2" s="1"/>
  <c r="O233" i="2"/>
  <c r="O258" i="2" s="1"/>
  <c r="P233" i="2"/>
  <c r="P258" i="2" s="1"/>
  <c r="Q233" i="2"/>
  <c r="Q258" i="2" s="1"/>
  <c r="R233" i="2"/>
  <c r="S233" i="2"/>
  <c r="C231" i="2"/>
  <c r="D231" i="2"/>
  <c r="E231" i="2"/>
  <c r="F231" i="2"/>
  <c r="G231" i="2"/>
  <c r="H231" i="2"/>
  <c r="I231" i="2"/>
  <c r="J231" i="2"/>
  <c r="K231" i="2"/>
  <c r="K256" i="2" s="1"/>
  <c r="L231" i="2"/>
  <c r="L256" i="2" s="1"/>
  <c r="M231" i="2"/>
  <c r="M256" i="2" s="1"/>
  <c r="N231" i="2"/>
  <c r="N256" i="2" s="1"/>
  <c r="O231" i="2"/>
  <c r="O256" i="2" s="1"/>
  <c r="P231" i="2"/>
  <c r="Q231" i="2"/>
  <c r="R231" i="2"/>
  <c r="S231" i="2"/>
  <c r="B231" i="2"/>
  <c r="G279" i="2" l="1"/>
  <c r="G280" i="2"/>
  <c r="B127" i="2"/>
  <c r="C78" i="2"/>
  <c r="C103" i="2" s="1"/>
  <c r="D78" i="2"/>
  <c r="D103" i="2" s="1"/>
  <c r="E78" i="2"/>
  <c r="E103" i="2" s="1"/>
  <c r="F78" i="2"/>
  <c r="F103" i="2" s="1"/>
  <c r="G78" i="2"/>
  <c r="G103" i="2" s="1"/>
  <c r="H78" i="2"/>
  <c r="H103" i="2" s="1"/>
  <c r="I78" i="2"/>
  <c r="I103" i="2" s="1"/>
  <c r="J78" i="2"/>
  <c r="J103" i="2" s="1"/>
  <c r="K78" i="2"/>
  <c r="K103" i="2" s="1"/>
  <c r="L78" i="2"/>
  <c r="L103" i="2" s="1"/>
  <c r="M78" i="2"/>
  <c r="M103" i="2" s="1"/>
  <c r="N78" i="2"/>
  <c r="N103" i="2" s="1"/>
  <c r="O78" i="2"/>
  <c r="O103" i="2" s="1"/>
  <c r="B78" i="2"/>
  <c r="B103" i="2" s="1"/>
  <c r="B215" i="2" l="1"/>
  <c r="B214" i="2"/>
  <c r="B213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R155" i="2"/>
  <c r="R166" i="2" s="1"/>
  <c r="Q155" i="2"/>
  <c r="Q166" i="2" s="1"/>
  <c r="P155" i="2"/>
  <c r="P166" i="2" s="1"/>
  <c r="O155" i="2"/>
  <c r="O166" i="2" s="1"/>
  <c r="O191" i="2" s="1"/>
  <c r="N155" i="2"/>
  <c r="N166" i="2" s="1"/>
  <c r="N191" i="2" s="1"/>
  <c r="M155" i="2"/>
  <c r="M166" i="2" s="1"/>
  <c r="M191" i="2" s="1"/>
  <c r="L155" i="2"/>
  <c r="L166" i="2" s="1"/>
  <c r="L191" i="2" s="1"/>
  <c r="K155" i="2"/>
  <c r="K166" i="2" s="1"/>
  <c r="J155" i="2"/>
  <c r="J166" i="2" s="1"/>
  <c r="I155" i="2"/>
  <c r="I166" i="2" s="1"/>
  <c r="H155" i="2"/>
  <c r="H166" i="2" s="1"/>
  <c r="G155" i="2"/>
  <c r="G166" i="2" s="1"/>
  <c r="F155" i="2"/>
  <c r="F166" i="2" s="1"/>
  <c r="E155" i="2"/>
  <c r="E166" i="2" s="1"/>
  <c r="D155" i="2"/>
  <c r="D166" i="2" s="1"/>
  <c r="C155" i="2"/>
  <c r="C166" i="2" s="1"/>
  <c r="R154" i="2"/>
  <c r="R165" i="2" s="1"/>
  <c r="Q154" i="2"/>
  <c r="Q165" i="2" s="1"/>
  <c r="P154" i="2"/>
  <c r="P165" i="2" s="1"/>
  <c r="O154" i="2"/>
  <c r="O165" i="2" s="1"/>
  <c r="N154" i="2"/>
  <c r="N165" i="2" s="1"/>
  <c r="M154" i="2"/>
  <c r="M165" i="2" s="1"/>
  <c r="L154" i="2"/>
  <c r="L165" i="2" s="1"/>
  <c r="L190" i="2" s="1"/>
  <c r="K154" i="2"/>
  <c r="K165" i="2" s="1"/>
  <c r="K190" i="2" s="1"/>
  <c r="J154" i="2"/>
  <c r="J165" i="2" s="1"/>
  <c r="J190" i="2" s="1"/>
  <c r="I154" i="2"/>
  <c r="I165" i="2" s="1"/>
  <c r="I190" i="2" s="1"/>
  <c r="H154" i="2"/>
  <c r="H165" i="2" s="1"/>
  <c r="G154" i="2"/>
  <c r="G165" i="2" s="1"/>
  <c r="F154" i="2"/>
  <c r="F165" i="2" s="1"/>
  <c r="E154" i="2"/>
  <c r="E165" i="2" s="1"/>
  <c r="D154" i="2"/>
  <c r="D165" i="2" s="1"/>
  <c r="C154" i="2"/>
  <c r="C165" i="2" s="1"/>
  <c r="R153" i="2"/>
  <c r="R167" i="2" s="1"/>
  <c r="Q153" i="2"/>
  <c r="Q167" i="2" s="1"/>
  <c r="P153" i="2"/>
  <c r="P167" i="2" s="1"/>
  <c r="O153" i="2"/>
  <c r="O167" i="2" s="1"/>
  <c r="N153" i="2"/>
  <c r="N167" i="2" s="1"/>
  <c r="M153" i="2"/>
  <c r="M167" i="2" s="1"/>
  <c r="M192" i="2" s="1"/>
  <c r="L153" i="2"/>
  <c r="L167" i="2" s="1"/>
  <c r="L192" i="2" s="1"/>
  <c r="K153" i="2"/>
  <c r="K167" i="2" s="1"/>
  <c r="K192" i="2" s="1"/>
  <c r="J153" i="2"/>
  <c r="J167" i="2" s="1"/>
  <c r="J192" i="2" s="1"/>
  <c r="I153" i="2"/>
  <c r="I167" i="2" s="1"/>
  <c r="H153" i="2"/>
  <c r="H167" i="2" s="1"/>
  <c r="G153" i="2"/>
  <c r="G167" i="2" s="1"/>
  <c r="F153" i="2"/>
  <c r="F167" i="2" s="1"/>
  <c r="E153" i="2"/>
  <c r="E167" i="2" s="1"/>
  <c r="D153" i="2"/>
  <c r="D167" i="2" s="1"/>
  <c r="C153" i="2"/>
  <c r="C167" i="2" s="1"/>
  <c r="B129" i="2"/>
  <c r="G128" i="2" s="1"/>
  <c r="B128" i="2"/>
  <c r="G127" i="2" s="1"/>
  <c r="O81" i="2"/>
  <c r="N81" i="2"/>
  <c r="M81" i="2"/>
  <c r="M106" i="2" s="1"/>
  <c r="L81" i="2"/>
  <c r="L106" i="2" s="1"/>
  <c r="K81" i="2"/>
  <c r="K106" i="2" s="1"/>
  <c r="J81" i="2"/>
  <c r="J106" i="2" s="1"/>
  <c r="I81" i="2"/>
  <c r="H81" i="2"/>
  <c r="G81" i="2"/>
  <c r="F81" i="2"/>
  <c r="E81" i="2"/>
  <c r="D81" i="2"/>
  <c r="C81" i="2"/>
  <c r="B81" i="2"/>
  <c r="O80" i="2"/>
  <c r="N80" i="2"/>
  <c r="N105" i="2" s="1"/>
  <c r="M80" i="2"/>
  <c r="M105" i="2" s="1"/>
  <c r="L80" i="2"/>
  <c r="L105" i="2" s="1"/>
  <c r="K80" i="2"/>
  <c r="K105" i="2" s="1"/>
  <c r="J80" i="2"/>
  <c r="J105" i="2" s="1"/>
  <c r="I80" i="2"/>
  <c r="H80" i="2"/>
  <c r="G80" i="2"/>
  <c r="F80" i="2"/>
  <c r="E80" i="2"/>
  <c r="D80" i="2"/>
  <c r="C80" i="2"/>
  <c r="B80" i="2"/>
  <c r="O79" i="2"/>
  <c r="N79" i="2"/>
  <c r="M79" i="2"/>
  <c r="L79" i="2"/>
  <c r="L104" i="2" s="1"/>
  <c r="K79" i="2"/>
  <c r="K104" i="2" s="1"/>
  <c r="J79" i="2"/>
  <c r="J104" i="2" s="1"/>
  <c r="I79" i="2"/>
  <c r="I104" i="2" s="1"/>
  <c r="H79" i="2"/>
  <c r="H104" i="2" s="1"/>
  <c r="G79" i="2"/>
  <c r="F79" i="2"/>
  <c r="E79" i="2"/>
  <c r="D79" i="2"/>
  <c r="C79" i="2"/>
  <c r="B79" i="2"/>
  <c r="G213" i="2" l="1"/>
  <c r="G214" i="2"/>
  <c r="B63" i="2" l="1"/>
  <c r="B62" i="2"/>
  <c r="M17" i="2"/>
  <c r="M41" i="2" s="1"/>
  <c r="L17" i="2"/>
  <c r="L41" i="2" s="1"/>
  <c r="K17" i="2"/>
  <c r="K41" i="2" s="1"/>
  <c r="J17" i="2"/>
  <c r="J41" i="2" s="1"/>
  <c r="I17" i="2"/>
  <c r="I41" i="2" s="1"/>
  <c r="H17" i="2"/>
  <c r="G17" i="2"/>
  <c r="F17" i="2"/>
  <c r="E17" i="2"/>
  <c r="D17" i="2"/>
  <c r="C17" i="2"/>
  <c r="B17" i="2"/>
  <c r="M16" i="2"/>
  <c r="L16" i="2"/>
  <c r="K16" i="2"/>
  <c r="K40" i="2" s="1"/>
  <c r="J16" i="2"/>
  <c r="J40" i="2" s="1"/>
  <c r="I16" i="2"/>
  <c r="I40" i="2" s="1"/>
  <c r="H16" i="2"/>
  <c r="H40" i="2" s="1"/>
  <c r="G16" i="2"/>
  <c r="G40" i="2" s="1"/>
  <c r="F16" i="2"/>
  <c r="E16" i="2"/>
  <c r="D16" i="2"/>
  <c r="C16" i="2"/>
  <c r="B16" i="2"/>
  <c r="C82" i="1"/>
  <c r="C83" i="1"/>
  <c r="C84" i="1"/>
  <c r="C85" i="1"/>
  <c r="H83" i="1" s="1"/>
  <c r="C86" i="1"/>
  <c r="H84" i="1" s="1"/>
  <c r="C87" i="1"/>
  <c r="C88" i="1"/>
  <c r="C89" i="1"/>
  <c r="C81" i="1"/>
  <c r="H85" i="1" l="1"/>
  <c r="H82" i="1"/>
  <c r="C95" i="1" s="1"/>
  <c r="H81" i="1"/>
  <c r="H86" i="1"/>
  <c r="C94" i="1"/>
  <c r="D94" i="1"/>
  <c r="G62" i="2"/>
  <c r="G53" i="1"/>
  <c r="H53" i="1"/>
  <c r="I53" i="1"/>
  <c r="J53" i="1"/>
  <c r="K53" i="1"/>
  <c r="L53" i="1"/>
  <c r="G54" i="1"/>
  <c r="H54" i="1"/>
  <c r="I54" i="1"/>
  <c r="J54" i="1"/>
  <c r="K54" i="1"/>
  <c r="F55" i="1"/>
  <c r="G55" i="1"/>
  <c r="H55" i="1"/>
  <c r="I55" i="1"/>
  <c r="J55" i="1"/>
  <c r="K55" i="1"/>
  <c r="G56" i="1"/>
  <c r="H56" i="1"/>
  <c r="I56" i="1"/>
  <c r="J56" i="1"/>
  <c r="K56" i="1"/>
  <c r="G57" i="1"/>
  <c r="H57" i="1"/>
  <c r="I57" i="1"/>
  <c r="J57" i="1"/>
  <c r="K57" i="1"/>
  <c r="H58" i="1"/>
  <c r="I58" i="1"/>
  <c r="J58" i="1"/>
  <c r="K58" i="1"/>
  <c r="L58" i="1"/>
  <c r="I59" i="1"/>
  <c r="J59" i="1"/>
  <c r="K59" i="1"/>
  <c r="L59" i="1"/>
  <c r="M59" i="1"/>
  <c r="H60" i="1"/>
  <c r="I60" i="1"/>
  <c r="J60" i="1"/>
  <c r="K60" i="1"/>
  <c r="L60" i="1"/>
  <c r="G52" i="1"/>
  <c r="H52" i="1"/>
  <c r="I52" i="1"/>
  <c r="J52" i="1"/>
  <c r="K5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1" i="1"/>
  <c r="D95" i="1" l="1"/>
</calcChain>
</file>

<file path=xl/sharedStrings.xml><?xml version="1.0" encoding="utf-8"?>
<sst xmlns="http://schemas.openxmlformats.org/spreadsheetml/2006/main" count="273" uniqueCount="25">
  <si>
    <r>
      <t>OD</t>
    </r>
    <r>
      <rPr>
        <b/>
        <vertAlign val="subscript"/>
        <sz val="14"/>
        <color theme="1"/>
        <rFont val="Arial"/>
        <family val="2"/>
      </rPr>
      <t>600nm</t>
    </r>
  </si>
  <si>
    <t>WT</t>
  </si>
  <si>
    <r>
      <t>Δ</t>
    </r>
    <r>
      <rPr>
        <i/>
        <sz val="12"/>
        <color theme="1"/>
        <rFont val="Arial"/>
        <family val="2"/>
      </rPr>
      <t>nirD</t>
    </r>
  </si>
  <si>
    <r>
      <rPr>
        <i/>
        <sz val="12"/>
        <color theme="1"/>
        <rFont val="Arial"/>
        <family val="2"/>
      </rPr>
      <t>nirD</t>
    </r>
    <r>
      <rPr>
        <i/>
        <vertAlign val="superscript"/>
        <sz val="12"/>
        <color theme="1"/>
        <rFont val="Arial"/>
        <family val="2"/>
      </rPr>
      <t>E50K</t>
    </r>
  </si>
  <si>
    <t>Replica 1</t>
  </si>
  <si>
    <t>Replica 2</t>
  </si>
  <si>
    <t>Replica 3</t>
  </si>
  <si>
    <t>Time (hours)</t>
  </si>
  <si>
    <r>
      <t>=LOG10(OD</t>
    </r>
    <r>
      <rPr>
        <b/>
        <vertAlign val="subscript"/>
        <sz val="12"/>
        <rFont val="Arial"/>
        <family val="2"/>
      </rPr>
      <t>600nm</t>
    </r>
    <r>
      <rPr>
        <b/>
        <sz val="12"/>
        <rFont val="Arial"/>
        <family val="2"/>
      </rPr>
      <t>)</t>
    </r>
  </si>
  <si>
    <t>Linear regression on the log phase</t>
  </si>
  <si>
    <t>y =</t>
  </si>
  <si>
    <t>x +</t>
  </si>
  <si>
    <t>Equation</t>
  </si>
  <si>
    <r>
      <t>R</t>
    </r>
    <r>
      <rPr>
        <vertAlign val="superscript"/>
        <sz val="12"/>
        <rFont val="Arial"/>
        <family val="2"/>
      </rPr>
      <t>2</t>
    </r>
  </si>
  <si>
    <t>Lag</t>
  </si>
  <si>
    <t>(calculated with y = -0.8)</t>
  </si>
  <si>
    <t>x</t>
  </si>
  <si>
    <t>Δlag =Lag-Lag(WT)</t>
  </si>
  <si>
    <t>Means and SDs</t>
  </si>
  <si>
    <t>Means</t>
  </si>
  <si>
    <t>SDs</t>
  </si>
  <si>
    <t>Time (minutes)</t>
  </si>
  <si>
    <r>
      <t>=MOYENNE(LOG10(OD</t>
    </r>
    <r>
      <rPr>
        <b/>
        <vertAlign val="subscript"/>
        <sz val="12"/>
        <rFont val="Arial"/>
        <family val="2"/>
      </rPr>
      <t>600nm</t>
    </r>
    <r>
      <rPr>
        <b/>
        <sz val="12"/>
        <rFont val="Arial"/>
        <family val="2"/>
      </rPr>
      <t>))</t>
    </r>
  </si>
  <si>
    <t>Figure 3–source data 4. Determination of the Δ(lag phase)_Right panel</t>
  </si>
  <si>
    <t>Figure 3–source data 4. Determination of the Δ(lag phase)_Left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</si>
</sst>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vertAlign val="subscript"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7" fillId="0" borderId="0" xfId="0" quotePrefix="1" applyFont="1"/>
    <xf numFmtId="0" fontId="9" fillId="0" borderId="0" xfId="0" quotePrefix="1" applyFont="1"/>
    <xf numFmtId="0" fontId="6" fillId="0" borderId="1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applyFont="1" applyBorder="1"/>
    <xf numFmtId="2" fontId="6" fillId="0" borderId="0" xfId="0" applyNumberFormat="1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14" fontId="1" fillId="0" borderId="0" xfId="0" applyNumberFormat="1" applyFont="1" applyFill="1" applyAlignment="1">
      <alignment horizontal="left"/>
    </xf>
    <xf numFmtId="0" fontId="3" fillId="0" borderId="0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quotePrefix="1" applyFont="1" applyFill="1"/>
    <xf numFmtId="0" fontId="9" fillId="0" borderId="0" xfId="0" quotePrefix="1" applyFont="1" applyFill="1"/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9" fillId="0" borderId="0" xfId="0" quotePrefix="1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/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4" fillId="0" borderId="2" xfId="0" applyFont="1" applyFill="1" applyBorder="1"/>
    <xf numFmtId="0" fontId="3" fillId="0" borderId="6" xfId="0" applyFont="1" applyFill="1" applyBorder="1"/>
    <xf numFmtId="0" fontId="6" fillId="0" borderId="6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6" xfId="0" applyFont="1" applyFill="1" applyBorder="1"/>
    <xf numFmtId="0" fontId="9" fillId="0" borderId="0" xfId="0" applyFont="1" applyFill="1" applyBorder="1"/>
    <xf numFmtId="0" fontId="9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/>
    <xf numFmtId="0" fontId="4" fillId="0" borderId="1" xfId="0" applyFont="1" applyFill="1" applyBorder="1"/>
    <xf numFmtId="0" fontId="4" fillId="0" borderId="5" xfId="0" applyFont="1" applyFill="1" applyBorder="1"/>
    <xf numFmtId="0" fontId="6" fillId="0" borderId="3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Left'!$A$21:$B$21</c:f>
              <c:strCache>
                <c:ptCount val="2"/>
                <c:pt idx="0">
                  <c:v>Replica 1</c:v>
                </c:pt>
                <c:pt idx="1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Left'!$C$21:$R$21</c:f>
              <c:numCache>
                <c:formatCode>0.00</c:formatCode>
                <c:ptCount val="16"/>
                <c:pt idx="0">
                  <c:v>-1.3979400086720377</c:v>
                </c:pt>
                <c:pt idx="1">
                  <c:v>-1.1346985738974562</c:v>
                </c:pt>
                <c:pt idx="2">
                  <c:v>-1.045757490560675</c:v>
                </c:pt>
                <c:pt idx="3">
                  <c:v>-0.93305321036938682</c:v>
                </c:pt>
                <c:pt idx="4">
                  <c:v>-0.82390874094431876</c:v>
                </c:pt>
                <c:pt idx="5">
                  <c:v>-0.66420789807680691</c:v>
                </c:pt>
                <c:pt idx="6">
                  <c:v>-0.53263858256949381</c:v>
                </c:pt>
                <c:pt idx="7">
                  <c:v>-0.3979400086720376</c:v>
                </c:pt>
                <c:pt idx="8">
                  <c:v>-0.27029537868781278</c:v>
                </c:pt>
                <c:pt idx="9">
                  <c:v>-0.16536739366390826</c:v>
                </c:pt>
                <c:pt idx="10">
                  <c:v>-7.9181246047624873E-2</c:v>
                </c:pt>
                <c:pt idx="11">
                  <c:v>-5.8295436607239412E-3</c:v>
                </c:pt>
                <c:pt idx="12">
                  <c:v>3.342375548694982E-2</c:v>
                </c:pt>
                <c:pt idx="13">
                  <c:v>6.445798922691845E-2</c:v>
                </c:pt>
                <c:pt idx="14">
                  <c:v>8.3980128929393563E-2</c:v>
                </c:pt>
                <c:pt idx="15">
                  <c:v>6.0697840353611733E-2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89-4AF6-9B6F-BE89180899D0}"/>
            </c:ext>
          </c:extLst>
        </c:ser>
        <c:ser>
          <c:idx val="1"/>
          <c:order val="1"/>
          <c:tx>
            <c:strRef>
              <c:f>'Figure 3–source data 4. Left'!$A$22:$B$22</c:f>
              <c:strCache>
                <c:ptCount val="2"/>
                <c:pt idx="0">
                  <c:v>Replica 1</c:v>
                </c:pt>
                <c:pt idx="1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Left'!$C$22:$R$22</c:f>
              <c:numCache>
                <c:formatCode>0.00</c:formatCode>
                <c:ptCount val="16"/>
                <c:pt idx="0">
                  <c:v>-1.3309932190414244</c:v>
                </c:pt>
                <c:pt idx="1">
                  <c:v>-1.1346985738974562</c:v>
                </c:pt>
                <c:pt idx="2">
                  <c:v>-1.0969100130080565</c:v>
                </c:pt>
                <c:pt idx="3">
                  <c:v>-1.0299632233774432</c:v>
                </c:pt>
                <c:pt idx="4">
                  <c:v>-0.93305321036938682</c:v>
                </c:pt>
                <c:pt idx="5">
                  <c:v>-0.769551078621726</c:v>
                </c:pt>
                <c:pt idx="6">
                  <c:v>-0.63202321470540557</c:v>
                </c:pt>
                <c:pt idx="7">
                  <c:v>-0.47279988093701991</c:v>
                </c:pt>
                <c:pt idx="8">
                  <c:v>-0.33099321904142442</c:v>
                </c:pt>
                <c:pt idx="9">
                  <c:v>-0.22184874961635639</c:v>
                </c:pt>
                <c:pt idx="10">
                  <c:v>-0.12109539752653969</c:v>
                </c:pt>
                <c:pt idx="11">
                  <c:v>-4.7368974717254431E-2</c:v>
                </c:pt>
                <c:pt idx="12">
                  <c:v>5.7523288890913415E-3</c:v>
                </c:pt>
                <c:pt idx="13">
                  <c:v>4.007464323031186E-2</c:v>
                </c:pt>
                <c:pt idx="14">
                  <c:v>7.1882007306125442E-2</c:v>
                </c:pt>
                <c:pt idx="15">
                  <c:v>7.9181246047624887E-2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9-4AF6-9B6F-BE89180899D0}"/>
            </c:ext>
          </c:extLst>
        </c:ser>
        <c:ser>
          <c:idx val="2"/>
          <c:order val="2"/>
          <c:tx>
            <c:strRef>
              <c:f>'Figure 3–source data 4. Left'!$A$23:$B$23</c:f>
              <c:strCache>
                <c:ptCount val="2"/>
                <c:pt idx="0">
                  <c:v>Replica 1</c:v>
                </c:pt>
                <c:pt idx="1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Left'!$C$23:$R$23</c:f>
              <c:numCache>
                <c:formatCode>0.00</c:formatCode>
                <c:ptCount val="16"/>
                <c:pt idx="0">
                  <c:v>-1.3631779024128257</c:v>
                </c:pt>
                <c:pt idx="1">
                  <c:v>-1.1346985738974562</c:v>
                </c:pt>
                <c:pt idx="2">
                  <c:v>-1.0791812460476249</c:v>
                </c:pt>
                <c:pt idx="3">
                  <c:v>-0.98575956088538974</c:v>
                </c:pt>
                <c:pt idx="4">
                  <c:v>-0.85387196432176204</c:v>
                </c:pt>
                <c:pt idx="5">
                  <c:v>-0.69179141970889535</c:v>
                </c:pt>
                <c:pt idx="6">
                  <c:v>-0.53760200210104392</c:v>
                </c:pt>
                <c:pt idx="7">
                  <c:v>-0.39433588440321238</c:v>
                </c:pt>
                <c:pt idx="8">
                  <c:v>-0.27300127206373764</c:v>
                </c:pt>
                <c:pt idx="9">
                  <c:v>-0.16325403435050906</c:v>
                </c:pt>
                <c:pt idx="10">
                  <c:v>-7.4000733543844496E-2</c:v>
                </c:pt>
                <c:pt idx="11">
                  <c:v>-7.2992387414994656E-3</c:v>
                </c:pt>
                <c:pt idx="12">
                  <c:v>3.7426497940623665E-2</c:v>
                </c:pt>
                <c:pt idx="13">
                  <c:v>7.0653450668160159E-2</c:v>
                </c:pt>
                <c:pt idx="14">
                  <c:v>9.4587577089025113E-2</c:v>
                </c:pt>
                <c:pt idx="15">
                  <c:v>7.3107098335431581E-2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89-4AF6-9B6F-BE89180899D0}"/>
            </c:ext>
          </c:extLst>
        </c:ser>
        <c:ser>
          <c:idx val="3"/>
          <c:order val="3"/>
          <c:tx>
            <c:strRef>
              <c:f>'Figure 3–source data 4. Left'!$A$24:$B$24</c:f>
              <c:strCache>
                <c:ptCount val="2"/>
                <c:pt idx="0">
                  <c:v>Replica 2</c:v>
                </c:pt>
                <c:pt idx="1">
                  <c:v>WT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Left'!$C$24:$R$24</c:f>
              <c:numCache>
                <c:formatCode>0.00</c:formatCode>
                <c:ptCount val="16"/>
                <c:pt idx="0">
                  <c:v>-1.3979400086720375</c:v>
                </c:pt>
                <c:pt idx="1">
                  <c:v>-1.1153934187020695</c:v>
                </c:pt>
                <c:pt idx="2">
                  <c:v>-1.0299632233774432</c:v>
                </c:pt>
                <c:pt idx="3">
                  <c:v>-0.93305321036938682</c:v>
                </c:pt>
                <c:pt idx="4">
                  <c:v>-0.77815125038364363</c:v>
                </c:pt>
                <c:pt idx="5">
                  <c:v>-0.63202321470540557</c:v>
                </c:pt>
                <c:pt idx="6">
                  <c:v>-0.49485002168009401</c:v>
                </c:pt>
                <c:pt idx="7">
                  <c:v>-0.35654732351381252</c:v>
                </c:pt>
                <c:pt idx="8">
                  <c:v>-0.22914798835785583</c:v>
                </c:pt>
                <c:pt idx="9">
                  <c:v>-0.15283879942196982</c:v>
                </c:pt>
                <c:pt idx="10">
                  <c:v>-7.4000733543844552E-2</c:v>
                </c:pt>
                <c:pt idx="11">
                  <c:v>-1.0253634365552974E-2</c:v>
                </c:pt>
                <c:pt idx="12">
                  <c:v>2.6669428337518744E-2</c:v>
                </c:pt>
                <c:pt idx="13">
                  <c:v>5.5633124272835302E-2</c:v>
                </c:pt>
                <c:pt idx="14">
                  <c:v>7.6761771924211936E-2</c:v>
                </c:pt>
                <c:pt idx="15">
                  <c:v>5.9437187851867614E-2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89-4AF6-9B6F-BE89180899D0}"/>
            </c:ext>
          </c:extLst>
        </c:ser>
        <c:ser>
          <c:idx val="4"/>
          <c:order val="4"/>
          <c:tx>
            <c:strRef>
              <c:f>'Figure 3–source data 4. Left'!$A$25:$B$25</c:f>
              <c:strCache>
                <c:ptCount val="2"/>
                <c:pt idx="0">
                  <c:v>Replica 2</c:v>
                </c:pt>
                <c:pt idx="1">
                  <c:v>ΔnirD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Left'!$C$25:$R$25</c:f>
              <c:numCache>
                <c:formatCode>0.00</c:formatCode>
                <c:ptCount val="16"/>
                <c:pt idx="0">
                  <c:v>-1.3309932190414244</c:v>
                </c:pt>
                <c:pt idx="1">
                  <c:v>-1.0969100130080562</c:v>
                </c:pt>
                <c:pt idx="2">
                  <c:v>-1.0299632233774432</c:v>
                </c:pt>
                <c:pt idx="3">
                  <c:v>-0.92081875395237511</c:v>
                </c:pt>
                <c:pt idx="4">
                  <c:v>-0.80502339678394508</c:v>
                </c:pt>
                <c:pt idx="5">
                  <c:v>-0.65757731917779372</c:v>
                </c:pt>
                <c:pt idx="6">
                  <c:v>-0.50863830616572736</c:v>
                </c:pt>
                <c:pt idx="7">
                  <c:v>-0.37675070960209955</c:v>
                </c:pt>
                <c:pt idx="8">
                  <c:v>-0.24159280781211351</c:v>
                </c:pt>
                <c:pt idx="9">
                  <c:v>-0.15078539379091099</c:v>
                </c:pt>
                <c:pt idx="10">
                  <c:v>-6.8881289407812907E-2</c:v>
                </c:pt>
                <c:pt idx="11">
                  <c:v>0</c:v>
                </c:pt>
                <c:pt idx="12">
                  <c:v>4.4016828984373951E-2</c:v>
                </c:pt>
                <c:pt idx="13">
                  <c:v>7.432874325321269E-2</c:v>
                </c:pt>
                <c:pt idx="14">
                  <c:v>9.8066590207998641E-2</c:v>
                </c:pt>
                <c:pt idx="15">
                  <c:v>8.0385947185995413E-2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89-4AF6-9B6F-BE89180899D0}"/>
            </c:ext>
          </c:extLst>
        </c:ser>
        <c:ser>
          <c:idx val="5"/>
          <c:order val="5"/>
          <c:tx>
            <c:strRef>
              <c:f>'Figure 3–source data 4. Left'!$A$26:$B$26</c:f>
              <c:strCache>
                <c:ptCount val="2"/>
                <c:pt idx="0">
                  <c:v>Replica 2</c:v>
                </c:pt>
                <c:pt idx="1">
                  <c:v>nirDE50K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Left'!$C$26:$R$26</c:f>
              <c:numCache>
                <c:formatCode>0.00</c:formatCode>
                <c:ptCount val="16"/>
                <c:pt idx="0">
                  <c:v>-1.4357285695614375</c:v>
                </c:pt>
                <c:pt idx="1">
                  <c:v>-1.1549019599857431</c:v>
                </c:pt>
                <c:pt idx="2">
                  <c:v>-1.0969100130080562</c:v>
                </c:pt>
                <c:pt idx="3">
                  <c:v>-1.0147232568207065</c:v>
                </c:pt>
                <c:pt idx="4">
                  <c:v>-0.89733765810285215</c:v>
                </c:pt>
                <c:pt idx="5">
                  <c:v>-0.7367585652254186</c:v>
                </c:pt>
                <c:pt idx="6">
                  <c:v>-0.579494163429221</c:v>
                </c:pt>
                <c:pt idx="7">
                  <c:v>-0.43179827593300507</c:v>
                </c:pt>
                <c:pt idx="8">
                  <c:v>-0.27572413039921095</c:v>
                </c:pt>
                <c:pt idx="9">
                  <c:v>-0.19836765376683349</c:v>
                </c:pt>
                <c:pt idx="10">
                  <c:v>-0.10420925174955588</c:v>
                </c:pt>
                <c:pt idx="11">
                  <c:v>-3.4641485655213883E-2</c:v>
                </c:pt>
                <c:pt idx="12">
                  <c:v>1.2837224705172217E-2</c:v>
                </c:pt>
                <c:pt idx="13">
                  <c:v>4.921802267018157E-2</c:v>
                </c:pt>
                <c:pt idx="14">
                  <c:v>7.6761771924211852E-2</c:v>
                </c:pt>
                <c:pt idx="15">
                  <c:v>7.6761771924211852E-2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89-4AF6-9B6F-BE89180899D0}"/>
            </c:ext>
          </c:extLst>
        </c:ser>
        <c:ser>
          <c:idx val="6"/>
          <c:order val="6"/>
          <c:tx>
            <c:strRef>
              <c:f>'Figure 3–source data 4. Left'!$A$27:$B$27</c:f>
              <c:strCache>
                <c:ptCount val="2"/>
                <c:pt idx="0">
                  <c:v>Replica 3</c:v>
                </c:pt>
                <c:pt idx="1">
                  <c:v>WT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Left'!$C$27:$R$27</c:f>
              <c:numCache>
                <c:formatCode>0.00</c:formatCode>
                <c:ptCount val="16"/>
                <c:pt idx="0">
                  <c:v>-1.3979400086720375</c:v>
                </c:pt>
                <c:pt idx="1">
                  <c:v>-1.1983676537668335</c:v>
                </c:pt>
                <c:pt idx="2">
                  <c:v>-1.1549019599857431</c:v>
                </c:pt>
                <c:pt idx="3">
                  <c:v>-1.1346985738974562</c:v>
                </c:pt>
                <c:pt idx="4">
                  <c:v>-1</c:v>
                </c:pt>
                <c:pt idx="5">
                  <c:v>-0.87506126339169998</c:v>
                </c:pt>
                <c:pt idx="6">
                  <c:v>-0.72124639904717092</c:v>
                </c:pt>
                <c:pt idx="7">
                  <c:v>-0.56863623584101264</c:v>
                </c:pt>
                <c:pt idx="8">
                  <c:v>-0.40893539297350079</c:v>
                </c:pt>
                <c:pt idx="9">
                  <c:v>-0.2896005338831994</c:v>
                </c:pt>
                <c:pt idx="10">
                  <c:v>-0.15905791975690101</c:v>
                </c:pt>
                <c:pt idx="11">
                  <c:v>-6.5501548756432285E-2</c:v>
                </c:pt>
                <c:pt idx="12">
                  <c:v>-1.4500663952328712E-3</c:v>
                </c:pt>
                <c:pt idx="13">
                  <c:v>4.4016828984373951E-2</c:v>
                </c:pt>
                <c:pt idx="14">
                  <c:v>7.7973193858656753E-2</c:v>
                </c:pt>
                <c:pt idx="15">
                  <c:v>9.2252654895383493E-2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F89-4AF6-9B6F-BE89180899D0}"/>
            </c:ext>
          </c:extLst>
        </c:ser>
        <c:ser>
          <c:idx val="7"/>
          <c:order val="7"/>
          <c:tx>
            <c:strRef>
              <c:f>'Figure 3–source data 4. Left'!$A$28:$B$28</c:f>
              <c:strCache>
                <c:ptCount val="2"/>
                <c:pt idx="0">
                  <c:v>Replica 3</c:v>
                </c:pt>
                <c:pt idx="1">
                  <c:v>ΔnirD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Left'!$C$28:$R$28</c:f>
              <c:numCache>
                <c:formatCode>0.00</c:formatCode>
                <c:ptCount val="16"/>
                <c:pt idx="0">
                  <c:v>-1.3309932190414244</c:v>
                </c:pt>
                <c:pt idx="1">
                  <c:v>-1.1983676537668333</c:v>
                </c:pt>
                <c:pt idx="2">
                  <c:v>-1.1549019599857431</c:v>
                </c:pt>
                <c:pt idx="3">
                  <c:v>-1.1153934187020695</c:v>
                </c:pt>
                <c:pt idx="4">
                  <c:v>-1.045757490560675</c:v>
                </c:pt>
                <c:pt idx="5">
                  <c:v>-0.92081875395237511</c:v>
                </c:pt>
                <c:pt idx="6">
                  <c:v>-0.79588001734407521</c:v>
                </c:pt>
                <c:pt idx="7">
                  <c:v>-0.61379839459920649</c:v>
                </c:pt>
                <c:pt idx="8">
                  <c:v>-0.46852108295774497</c:v>
                </c:pt>
                <c:pt idx="9">
                  <c:v>-0.36317790241282566</c:v>
                </c:pt>
                <c:pt idx="10">
                  <c:v>-0.19836765376683341</c:v>
                </c:pt>
                <c:pt idx="11">
                  <c:v>-0.13667713987954416</c:v>
                </c:pt>
                <c:pt idx="12">
                  <c:v>-5.7165506229904552E-2</c:v>
                </c:pt>
                <c:pt idx="13">
                  <c:v>-4.3648054024500883E-3</c:v>
                </c:pt>
                <c:pt idx="14">
                  <c:v>4.007464323031186E-2</c:v>
                </c:pt>
                <c:pt idx="15">
                  <c:v>7.0653450668160159E-2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F89-4AF6-9B6F-BE89180899D0}"/>
            </c:ext>
          </c:extLst>
        </c:ser>
        <c:ser>
          <c:idx val="8"/>
          <c:order val="8"/>
          <c:tx>
            <c:strRef>
              <c:f>'Figure 3–source data 4. Left'!$A$29:$B$29</c:f>
              <c:strCache>
                <c:ptCount val="2"/>
                <c:pt idx="0">
                  <c:v>Replica 3</c:v>
                </c:pt>
                <c:pt idx="1">
                  <c:v>nirDE50K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'Figure 3–source data 4. Left'!$C$20:$R$20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Left'!$C$29:$R$29</c:f>
              <c:numCache>
                <c:formatCode>0.00</c:formatCode>
                <c:ptCount val="16"/>
                <c:pt idx="0">
                  <c:v>-1.3979400086720375</c:v>
                </c:pt>
                <c:pt idx="1">
                  <c:v>-1.1760912590556811</c:v>
                </c:pt>
                <c:pt idx="2">
                  <c:v>-1.1346985738974562</c:v>
                </c:pt>
                <c:pt idx="3">
                  <c:v>-1.0969100130080562</c:v>
                </c:pt>
                <c:pt idx="4">
                  <c:v>-0.98575956088538974</c:v>
                </c:pt>
                <c:pt idx="5">
                  <c:v>-0.85387196432176204</c:v>
                </c:pt>
                <c:pt idx="6">
                  <c:v>-0.69179141970889535</c:v>
                </c:pt>
                <c:pt idx="7">
                  <c:v>-0.53760200210104392</c:v>
                </c:pt>
                <c:pt idx="8">
                  <c:v>-0.40157429332713168</c:v>
                </c:pt>
                <c:pt idx="9">
                  <c:v>-0.27300127206373764</c:v>
                </c:pt>
                <c:pt idx="10">
                  <c:v>-0.15905791975690095</c:v>
                </c:pt>
                <c:pt idx="11">
                  <c:v>-7.2287538099724435E-2</c:v>
                </c:pt>
                <c:pt idx="12">
                  <c:v>-1.9239357985670114E-2</c:v>
                </c:pt>
                <c:pt idx="13">
                  <c:v>2.5305865264770262E-2</c:v>
                </c:pt>
                <c:pt idx="14">
                  <c:v>5.5633124272835302E-2</c:v>
                </c:pt>
                <c:pt idx="15">
                  <c:v>7.7973193858656753E-2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F89-4AF6-9B6F-BE891808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</c:scatterChart>
      <c:valAx>
        <c:axId val="563095528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 val="autoZero"/>
        <c:crossBetween val="midCat"/>
      </c:valAx>
      <c:valAx>
        <c:axId val="563087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Right'!$A$256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Right'!$B$255:$S$255</c:f>
              <c:numCache>
                <c:formatCode>0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 formatCode="General">
                  <c:v>19</c:v>
                </c:pt>
                <c:pt idx="15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</c:numCache>
            </c:numRef>
          </c:xVal>
          <c:yVal>
            <c:numRef>
              <c:f>'Figure 3–source data 4. Right'!$B$256:$S$256</c:f>
              <c:numCache>
                <c:formatCode>0.00</c:formatCode>
                <c:ptCount val="18"/>
                <c:pt idx="9">
                  <c:v>-0.92081875395237522</c:v>
                </c:pt>
                <c:pt idx="10">
                  <c:v>-0.74472749489669388</c:v>
                </c:pt>
                <c:pt idx="11">
                  <c:v>-0.57403126772771884</c:v>
                </c:pt>
                <c:pt idx="12">
                  <c:v>-0.39076142404491421</c:v>
                </c:pt>
                <c:pt idx="13">
                  <c:v>-0.2170498667345877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F26E-4791-BABC-B1845476E5E6}"/>
            </c:ext>
          </c:extLst>
        </c:ser>
        <c:ser>
          <c:idx val="1"/>
          <c:order val="1"/>
          <c:tx>
            <c:strRef>
              <c:f>'Figure 3–source data 4. Right'!$A$257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Right'!$B$255:$S$255</c:f>
              <c:numCache>
                <c:formatCode>0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 formatCode="General">
                  <c:v>19</c:v>
                </c:pt>
                <c:pt idx="15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</c:numCache>
            </c:numRef>
          </c:xVal>
          <c:yVal>
            <c:numRef>
              <c:f>'Figure 3–source data 4. Right'!$B$257:$S$257</c:f>
              <c:numCache>
                <c:formatCode>0.00</c:formatCode>
                <c:ptCount val="18"/>
                <c:pt idx="12">
                  <c:v>-0.84365279914007596</c:v>
                </c:pt>
                <c:pt idx="13">
                  <c:v>-0.62586290600058714</c:v>
                </c:pt>
                <c:pt idx="14">
                  <c:v>-0.39076142404491421</c:v>
                </c:pt>
                <c:pt idx="15">
                  <c:v>-0.21704986673458762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F26E-4791-BABC-B1845476E5E6}"/>
            </c:ext>
          </c:extLst>
        </c:ser>
        <c:ser>
          <c:idx val="2"/>
          <c:order val="2"/>
          <c:tx>
            <c:strRef>
              <c:f>'Figure 3–source data 4. Right'!$A$258</c:f>
              <c:strCache>
                <c:ptCount val="1"/>
                <c:pt idx="0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Right'!$B$255:$S$255</c:f>
              <c:numCache>
                <c:formatCode>0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 formatCode="General">
                  <c:v>19</c:v>
                </c:pt>
                <c:pt idx="15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</c:numCache>
            </c:numRef>
          </c:xVal>
          <c:yVal>
            <c:numRef>
              <c:f>'Figure 3–source data 4. Right'!$B$258:$S$258</c:f>
              <c:numCache>
                <c:formatCode>0.00</c:formatCode>
                <c:ptCount val="18"/>
                <c:pt idx="12">
                  <c:v>-0.89733765810285226</c:v>
                </c:pt>
                <c:pt idx="13">
                  <c:v>-0.68472956522140849</c:v>
                </c:pt>
                <c:pt idx="14">
                  <c:v>-0.46852108295774486</c:v>
                </c:pt>
                <c:pt idx="15">
                  <c:v>-0.3010299956639812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6E-4791-BABC-B1845476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  <c:extLst/>
      </c:scatterChart>
      <c:valAx>
        <c:axId val="563095528"/>
        <c:scaling>
          <c:orientation val="minMax"/>
          <c:max val="2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At val="0"/>
        <c:crossBetween val="midCat"/>
      </c:valAx>
      <c:valAx>
        <c:axId val="563087000"/>
        <c:scaling>
          <c:orientation val="minMax"/>
          <c:min val="-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Left'!$A$52:$B$52</c:f>
              <c:strCache>
                <c:ptCount val="2"/>
                <c:pt idx="0">
                  <c:v>Replica 1</c:v>
                </c:pt>
                <c:pt idx="1">
                  <c:v>WT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Left'!$C$52:$R$52</c:f>
              <c:numCache>
                <c:formatCode>0.00</c:formatCode>
                <c:ptCount val="16"/>
                <c:pt idx="4">
                  <c:v>-0.82390874094431876</c:v>
                </c:pt>
                <c:pt idx="5">
                  <c:v>-0.66420789807680691</c:v>
                </c:pt>
                <c:pt idx="6">
                  <c:v>-0.53263858256949381</c:v>
                </c:pt>
                <c:pt idx="7">
                  <c:v>-0.3979400086720376</c:v>
                </c:pt>
                <c:pt idx="8">
                  <c:v>-0.27029537868781278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9BB-4E3E-AD26-C3C3065E2516}"/>
            </c:ext>
          </c:extLst>
        </c:ser>
        <c:ser>
          <c:idx val="1"/>
          <c:order val="1"/>
          <c:tx>
            <c:strRef>
              <c:f>'Figure 3–source data 4. Left'!$A$53:$B$53</c:f>
              <c:strCache>
                <c:ptCount val="2"/>
                <c:pt idx="0">
                  <c:v>Replica 1</c:v>
                </c:pt>
                <c:pt idx="1">
                  <c:v>ΔnirD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Left'!$C$53:$R$53</c:f>
              <c:numCache>
                <c:formatCode>0.00</c:formatCode>
                <c:ptCount val="16"/>
                <c:pt idx="4">
                  <c:v>-0.93305321036938682</c:v>
                </c:pt>
                <c:pt idx="5">
                  <c:v>-0.769551078621726</c:v>
                </c:pt>
                <c:pt idx="6">
                  <c:v>-0.63202321470540557</c:v>
                </c:pt>
                <c:pt idx="7">
                  <c:v>-0.47279988093701991</c:v>
                </c:pt>
                <c:pt idx="8">
                  <c:v>-0.33099321904142442</c:v>
                </c:pt>
                <c:pt idx="9">
                  <c:v>-0.22184874961635639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09BB-4E3E-AD26-C3C3065E2516}"/>
            </c:ext>
          </c:extLst>
        </c:ser>
        <c:ser>
          <c:idx val="2"/>
          <c:order val="2"/>
          <c:tx>
            <c:strRef>
              <c:f>'Figure 3–source data 4. Left'!$A$54:$B$54</c:f>
              <c:strCache>
                <c:ptCount val="2"/>
                <c:pt idx="0">
                  <c:v>Replica 1</c:v>
                </c:pt>
                <c:pt idx="1">
                  <c:v>nirDE50K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Left'!$C$54:$R$54</c:f>
              <c:numCache>
                <c:formatCode>0.00</c:formatCode>
                <c:ptCount val="16"/>
                <c:pt idx="4">
                  <c:v>-0.85387196432176204</c:v>
                </c:pt>
                <c:pt idx="5">
                  <c:v>-0.69179141970889535</c:v>
                </c:pt>
                <c:pt idx="6">
                  <c:v>-0.53760200210104392</c:v>
                </c:pt>
                <c:pt idx="7">
                  <c:v>-0.39433588440321238</c:v>
                </c:pt>
                <c:pt idx="8">
                  <c:v>-0.27300127206373764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09BB-4E3E-AD26-C3C3065E2516}"/>
            </c:ext>
          </c:extLst>
        </c:ser>
        <c:ser>
          <c:idx val="3"/>
          <c:order val="3"/>
          <c:tx>
            <c:strRef>
              <c:f>'Figure 3–source data 4. Left'!$A$55:$B$55</c:f>
              <c:strCache>
                <c:ptCount val="2"/>
                <c:pt idx="0">
                  <c:v>Replica 2</c:v>
                </c:pt>
                <c:pt idx="1">
                  <c:v>WT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Left'!$C$55:$R$55</c:f>
              <c:numCache>
                <c:formatCode>0.00</c:formatCode>
                <c:ptCount val="16"/>
                <c:pt idx="3">
                  <c:v>-0.93305321036938682</c:v>
                </c:pt>
                <c:pt idx="4">
                  <c:v>-0.77815125038364363</c:v>
                </c:pt>
                <c:pt idx="5">
                  <c:v>-0.63202321470540557</c:v>
                </c:pt>
                <c:pt idx="6">
                  <c:v>-0.49485002168009401</c:v>
                </c:pt>
                <c:pt idx="7">
                  <c:v>-0.35654732351381252</c:v>
                </c:pt>
                <c:pt idx="8">
                  <c:v>-0.22914798835785583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09BB-4E3E-AD26-C3C3065E2516}"/>
            </c:ext>
          </c:extLst>
        </c:ser>
        <c:ser>
          <c:idx val="4"/>
          <c:order val="4"/>
          <c:tx>
            <c:strRef>
              <c:f>'Figure 3–source data 4. Left'!$A$56:$B$56</c:f>
              <c:strCache>
                <c:ptCount val="2"/>
                <c:pt idx="0">
                  <c:v>Replica 2</c:v>
                </c:pt>
                <c:pt idx="1">
                  <c:v>ΔnirD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Left'!$C$56:$R$56</c:f>
              <c:numCache>
                <c:formatCode>0.00</c:formatCode>
                <c:ptCount val="16"/>
                <c:pt idx="4">
                  <c:v>-0.80502339678394508</c:v>
                </c:pt>
                <c:pt idx="5">
                  <c:v>-0.65757731917779372</c:v>
                </c:pt>
                <c:pt idx="6">
                  <c:v>-0.50863830616572736</c:v>
                </c:pt>
                <c:pt idx="7">
                  <c:v>-0.37675070960209955</c:v>
                </c:pt>
                <c:pt idx="8">
                  <c:v>-0.24159280781211351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09BB-4E3E-AD26-C3C3065E2516}"/>
            </c:ext>
          </c:extLst>
        </c:ser>
        <c:ser>
          <c:idx val="5"/>
          <c:order val="5"/>
          <c:tx>
            <c:strRef>
              <c:f>'Figure 3–source data 4. Left'!$A$57:$B$57</c:f>
              <c:strCache>
                <c:ptCount val="2"/>
                <c:pt idx="0">
                  <c:v>Replica 2</c:v>
                </c:pt>
                <c:pt idx="1">
                  <c:v>nirDE50K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Left'!$C$57:$R$57</c:f>
              <c:numCache>
                <c:formatCode>0.00</c:formatCode>
                <c:ptCount val="16"/>
                <c:pt idx="4">
                  <c:v>-0.89733765810285215</c:v>
                </c:pt>
                <c:pt idx="5">
                  <c:v>-0.7367585652254186</c:v>
                </c:pt>
                <c:pt idx="6">
                  <c:v>-0.579494163429221</c:v>
                </c:pt>
                <c:pt idx="7">
                  <c:v>-0.43179827593300507</c:v>
                </c:pt>
                <c:pt idx="8">
                  <c:v>-0.27572413039921095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09BB-4E3E-AD26-C3C3065E2516}"/>
            </c:ext>
          </c:extLst>
        </c:ser>
        <c:ser>
          <c:idx val="6"/>
          <c:order val="6"/>
          <c:tx>
            <c:strRef>
              <c:f>'Figure 3–source data 4. Left'!$A$58:$B$58</c:f>
              <c:strCache>
                <c:ptCount val="2"/>
                <c:pt idx="0">
                  <c:v>Replica 3</c:v>
                </c:pt>
                <c:pt idx="1">
                  <c:v>WT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Left'!$C$58:$R$58</c:f>
              <c:numCache>
                <c:formatCode>0.00</c:formatCode>
                <c:ptCount val="16"/>
                <c:pt idx="5">
                  <c:v>-0.87506126339169998</c:v>
                </c:pt>
                <c:pt idx="6">
                  <c:v>-0.72124639904717092</c:v>
                </c:pt>
                <c:pt idx="7">
                  <c:v>-0.56863623584101264</c:v>
                </c:pt>
                <c:pt idx="8">
                  <c:v>-0.40893539297350079</c:v>
                </c:pt>
                <c:pt idx="9">
                  <c:v>-0.2896005338831994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09BB-4E3E-AD26-C3C3065E2516}"/>
            </c:ext>
          </c:extLst>
        </c:ser>
        <c:ser>
          <c:idx val="7"/>
          <c:order val="7"/>
          <c:tx>
            <c:strRef>
              <c:f>'Figure 3–source data 4. Left'!$A$59:$B$59</c:f>
              <c:strCache>
                <c:ptCount val="2"/>
                <c:pt idx="0">
                  <c:v>Replica 3</c:v>
                </c:pt>
                <c:pt idx="1">
                  <c:v>ΔnirD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'Figure 3–source data 4. Left'!$C$59:$R$59</c:f>
              <c:numCache>
                <c:formatCode>0.00</c:formatCode>
                <c:ptCount val="16"/>
                <c:pt idx="6">
                  <c:v>-0.79588001734407521</c:v>
                </c:pt>
                <c:pt idx="7">
                  <c:v>-0.61379839459920649</c:v>
                </c:pt>
                <c:pt idx="8">
                  <c:v>-0.46852108295774497</c:v>
                </c:pt>
                <c:pt idx="9">
                  <c:v>-0.36317790241282566</c:v>
                </c:pt>
                <c:pt idx="10">
                  <c:v>-0.19836765376683341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09BB-4E3E-AD26-C3C3065E2516}"/>
            </c:ext>
          </c:extLst>
        </c:ser>
        <c:ser>
          <c:idx val="8"/>
          <c:order val="8"/>
          <c:tx>
            <c:strRef>
              <c:f>'Figure 3–source data 4. Left'!$A$60:$B$60</c:f>
              <c:strCache>
                <c:ptCount val="2"/>
                <c:pt idx="0">
                  <c:v>Replica 3</c:v>
                </c:pt>
                <c:pt idx="1">
                  <c:v>nirDE50K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Left'!$C$51:$R$51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Left'!$C$60:$R$60</c:f>
              <c:numCache>
                <c:formatCode>0.00</c:formatCode>
                <c:ptCount val="16"/>
                <c:pt idx="5">
                  <c:v>-0.85387196432176204</c:v>
                </c:pt>
                <c:pt idx="6">
                  <c:v>-0.69179141970889535</c:v>
                </c:pt>
                <c:pt idx="7">
                  <c:v>-0.53760200210104392</c:v>
                </c:pt>
                <c:pt idx="8">
                  <c:v>-0.40157429332713168</c:v>
                </c:pt>
                <c:pt idx="9">
                  <c:v>-0.27300127206373764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BB-4E3E-AD26-C3C3065E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  <c:extLst/>
      </c:scatterChart>
      <c:valAx>
        <c:axId val="563095528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At val="0"/>
        <c:crossBetween val="midCat"/>
      </c:valAx>
      <c:valAx>
        <c:axId val="563087000"/>
        <c:scaling>
          <c:orientation val="minMax"/>
          <c:max val="0.2"/>
          <c:min val="-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Right'!$A$16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3–source data 4. Right'!$B$15:$M$15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5.5</c:v>
                </c:pt>
                <c:pt idx="5">
                  <c:v>7</c:v>
                </c:pt>
                <c:pt idx="6">
                  <c:v>8</c:v>
                </c:pt>
                <c:pt idx="7">
                  <c:v>9.25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'Figure 3–source data 4. Right'!$B$16:$M$16</c:f>
              <c:numCache>
                <c:formatCode>0.00</c:formatCode>
                <c:ptCount val="12"/>
                <c:pt idx="0">
                  <c:v>-1.0969100130080565</c:v>
                </c:pt>
                <c:pt idx="1">
                  <c:v>-1.0621479067488444</c:v>
                </c:pt>
                <c:pt idx="2">
                  <c:v>-1.045757490560675</c:v>
                </c:pt>
                <c:pt idx="3">
                  <c:v>-1.045757490560675</c:v>
                </c:pt>
                <c:pt idx="4">
                  <c:v>-0.97197127639975645</c:v>
                </c:pt>
                <c:pt idx="5">
                  <c:v>-0.86433739799992693</c:v>
                </c:pt>
                <c:pt idx="6">
                  <c:v>-0.72893322771346203</c:v>
                </c:pt>
                <c:pt idx="7">
                  <c:v>-0.50399340111996382</c:v>
                </c:pt>
                <c:pt idx="8">
                  <c:v>-0.32790214206428259</c:v>
                </c:pt>
                <c:pt idx="9">
                  <c:v>-0.14670748137047165</c:v>
                </c:pt>
                <c:pt idx="10">
                  <c:v>2.393800749808914E-2</c:v>
                </c:pt>
                <c:pt idx="11">
                  <c:v>0.12166925204345268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98-4AD2-822D-FF9EBBD1239A}"/>
            </c:ext>
          </c:extLst>
        </c:ser>
        <c:ser>
          <c:idx val="1"/>
          <c:order val="1"/>
          <c:tx>
            <c:strRef>
              <c:f>'Figure 3–source data 4. Right'!$A$17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3–source data 4. Right'!$B$15:$M$15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5.5</c:v>
                </c:pt>
                <c:pt idx="5">
                  <c:v>7</c:v>
                </c:pt>
                <c:pt idx="6">
                  <c:v>8</c:v>
                </c:pt>
                <c:pt idx="7">
                  <c:v>9.25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'Figure 3–source data 4. Right'!$B$17:$M$17</c:f>
              <c:numCache>
                <c:formatCode>0.00</c:formatCode>
                <c:ptCount val="12"/>
                <c:pt idx="0">
                  <c:v>-1.0791812460476249</c:v>
                </c:pt>
                <c:pt idx="1">
                  <c:v>-1.0621479067488444</c:v>
                </c:pt>
                <c:pt idx="2">
                  <c:v>-1.045757490560675</c:v>
                </c:pt>
                <c:pt idx="3">
                  <c:v>-1.045757490560675</c:v>
                </c:pt>
                <c:pt idx="4">
                  <c:v>-1.0147232568207063</c:v>
                </c:pt>
                <c:pt idx="5">
                  <c:v>-0.95860731484177497</c:v>
                </c:pt>
                <c:pt idx="6">
                  <c:v>-0.92081875395237522</c:v>
                </c:pt>
                <c:pt idx="7">
                  <c:v>-0.79588001734407521</c:v>
                </c:pt>
                <c:pt idx="8">
                  <c:v>-0.69179141970889535</c:v>
                </c:pt>
                <c:pt idx="9">
                  <c:v>-0.5326385825694937</c:v>
                </c:pt>
                <c:pt idx="10">
                  <c:v>-0.32483291033660594</c:v>
                </c:pt>
                <c:pt idx="11">
                  <c:v>-0.15490195998574327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98-4AD2-822D-FF9EBBD1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</c:scatterChart>
      <c:valAx>
        <c:axId val="563095528"/>
        <c:scaling>
          <c:orientation val="minMax"/>
          <c:max val="1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 val="autoZero"/>
        <c:crossBetween val="midCat"/>
      </c:valAx>
      <c:valAx>
        <c:axId val="563087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Right'!$A$40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Right'!$B$39:$M$39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5.5</c:v>
                </c:pt>
                <c:pt idx="5">
                  <c:v>7</c:v>
                </c:pt>
                <c:pt idx="6">
                  <c:v>8</c:v>
                </c:pt>
                <c:pt idx="7">
                  <c:v>9.25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'Figure 3–source data 4. Right'!$B$40:$M$40</c:f>
              <c:numCache>
                <c:formatCode>0.00</c:formatCode>
                <c:ptCount val="12"/>
                <c:pt idx="5">
                  <c:v>-0.86433739799992693</c:v>
                </c:pt>
                <c:pt idx="6">
                  <c:v>-0.72893322771346203</c:v>
                </c:pt>
                <c:pt idx="7">
                  <c:v>-0.50399340111996382</c:v>
                </c:pt>
                <c:pt idx="8">
                  <c:v>-0.32790214206428259</c:v>
                </c:pt>
                <c:pt idx="9">
                  <c:v>-0.14670748137047165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04A-4EC1-B5F6-45AA5CE239A4}"/>
            </c:ext>
          </c:extLst>
        </c:ser>
        <c:ser>
          <c:idx val="1"/>
          <c:order val="1"/>
          <c:tx>
            <c:strRef>
              <c:f>'Figure 3–source data 4. Right'!$A$41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Right'!$B$39:$M$39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5.5</c:v>
                </c:pt>
                <c:pt idx="5">
                  <c:v>7</c:v>
                </c:pt>
                <c:pt idx="6">
                  <c:v>8</c:v>
                </c:pt>
                <c:pt idx="7">
                  <c:v>9.25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'Figure 3–source data 4. Right'!$B$41:$M$41</c:f>
              <c:numCache>
                <c:formatCode>0.00</c:formatCode>
                <c:ptCount val="12"/>
                <c:pt idx="7">
                  <c:v>-0.79588001734407521</c:v>
                </c:pt>
                <c:pt idx="8">
                  <c:v>-0.69179141970889535</c:v>
                </c:pt>
                <c:pt idx="9">
                  <c:v>-0.5326385825694937</c:v>
                </c:pt>
                <c:pt idx="10">
                  <c:v>-0.32483291033660594</c:v>
                </c:pt>
                <c:pt idx="11">
                  <c:v>-0.15490195998574327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304A-4EC1-B5F6-45AA5CE2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  <c:extLst/>
      </c:scatterChart>
      <c:valAx>
        <c:axId val="563095528"/>
        <c:scaling>
          <c:orientation val="minMax"/>
          <c:max val="1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At val="0"/>
        <c:crossBetween val="midCat"/>
      </c:valAx>
      <c:valAx>
        <c:axId val="563087000"/>
        <c:scaling>
          <c:orientation val="minMax"/>
          <c:max val="0.2"/>
          <c:min val="-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Right'!$A$79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3–source data 4. Right'!$B$78:$O$78</c:f>
              <c:numCache>
                <c:formatCode>General</c:formatCode>
                <c:ptCount val="14"/>
                <c:pt idx="0">
                  <c:v>0</c:v>
                </c:pt>
                <c:pt idx="1">
                  <c:v>6.2666666666666666</c:v>
                </c:pt>
                <c:pt idx="2">
                  <c:v>7.2333333333333334</c:v>
                </c:pt>
                <c:pt idx="3">
                  <c:v>8.2666666666666675</c:v>
                </c:pt>
                <c:pt idx="4">
                  <c:v>9.35</c:v>
                </c:pt>
                <c:pt idx="5">
                  <c:v>10.283333333333333</c:v>
                </c:pt>
                <c:pt idx="6">
                  <c:v>11.25</c:v>
                </c:pt>
                <c:pt idx="7">
                  <c:v>12.666666666666666</c:v>
                </c:pt>
                <c:pt idx="8">
                  <c:v>13.616666666666667</c:v>
                </c:pt>
                <c:pt idx="9">
                  <c:v>14.616666666666667</c:v>
                </c:pt>
                <c:pt idx="10">
                  <c:v>15.7</c:v>
                </c:pt>
                <c:pt idx="11">
                  <c:v>16.683333333333334</c:v>
                </c:pt>
                <c:pt idx="12">
                  <c:v>17.600000000000001</c:v>
                </c:pt>
                <c:pt idx="13">
                  <c:v>18.616666666666667</c:v>
                </c:pt>
              </c:numCache>
            </c:numRef>
          </c:xVal>
          <c:yVal>
            <c:numRef>
              <c:f>'Figure 3–source data 4. Right'!$B$79:$O$79</c:f>
              <c:numCache>
                <c:formatCode>0.00</c:formatCode>
                <c:ptCount val="14"/>
                <c:pt idx="0">
                  <c:v>-1.3631779024128257</c:v>
                </c:pt>
                <c:pt idx="1">
                  <c:v>-1.2218487496163564</c:v>
                </c:pt>
                <c:pt idx="2">
                  <c:v>-1.2218487496163564</c:v>
                </c:pt>
                <c:pt idx="3">
                  <c:v>-1.1549019599857431</c:v>
                </c:pt>
                <c:pt idx="4">
                  <c:v>-1.1153934187020695</c:v>
                </c:pt>
                <c:pt idx="5">
                  <c:v>-1.045757490560675</c:v>
                </c:pt>
                <c:pt idx="6">
                  <c:v>-0.93305321036938682</c:v>
                </c:pt>
                <c:pt idx="7">
                  <c:v>-0.6847295652214086</c:v>
                </c:pt>
                <c:pt idx="8">
                  <c:v>-0.46008791542088207</c:v>
                </c:pt>
                <c:pt idx="9">
                  <c:v>-0.26760624017703144</c:v>
                </c:pt>
                <c:pt idx="10">
                  <c:v>-0.10790539730951965</c:v>
                </c:pt>
                <c:pt idx="11">
                  <c:v>-5.8295436607238441E-3</c:v>
                </c:pt>
                <c:pt idx="12">
                  <c:v>5.5633124272835219E-2</c:v>
                </c:pt>
                <c:pt idx="13">
                  <c:v>8.0385947185995496E-2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59-4BEE-8B01-ED692D7CBEDF}"/>
            </c:ext>
          </c:extLst>
        </c:ser>
        <c:ser>
          <c:idx val="1"/>
          <c:order val="1"/>
          <c:tx>
            <c:strRef>
              <c:f>'Figure 3–source data 4. Right'!$A$80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3–source data 4. Right'!$B$78:$O$78</c:f>
              <c:numCache>
                <c:formatCode>General</c:formatCode>
                <c:ptCount val="14"/>
                <c:pt idx="0">
                  <c:v>0</c:v>
                </c:pt>
                <c:pt idx="1">
                  <c:v>6.2666666666666666</c:v>
                </c:pt>
                <c:pt idx="2">
                  <c:v>7.2333333333333334</c:v>
                </c:pt>
                <c:pt idx="3">
                  <c:v>8.2666666666666675</c:v>
                </c:pt>
                <c:pt idx="4">
                  <c:v>9.35</c:v>
                </c:pt>
                <c:pt idx="5">
                  <c:v>10.283333333333333</c:v>
                </c:pt>
                <c:pt idx="6">
                  <c:v>11.25</c:v>
                </c:pt>
                <c:pt idx="7">
                  <c:v>12.666666666666666</c:v>
                </c:pt>
                <c:pt idx="8">
                  <c:v>13.616666666666667</c:v>
                </c:pt>
                <c:pt idx="9">
                  <c:v>14.616666666666667</c:v>
                </c:pt>
                <c:pt idx="10">
                  <c:v>15.7</c:v>
                </c:pt>
                <c:pt idx="11">
                  <c:v>16.683333333333334</c:v>
                </c:pt>
                <c:pt idx="12">
                  <c:v>17.600000000000001</c:v>
                </c:pt>
                <c:pt idx="13">
                  <c:v>18.616666666666667</c:v>
                </c:pt>
              </c:numCache>
            </c:numRef>
          </c:xVal>
          <c:yVal>
            <c:numRef>
              <c:f>'Figure 3–source data 4. Right'!$B$80:$O$80</c:f>
              <c:numCache>
                <c:formatCode>0.00</c:formatCode>
                <c:ptCount val="14"/>
                <c:pt idx="0">
                  <c:v>-1.1983676537668335</c:v>
                </c:pt>
                <c:pt idx="1">
                  <c:v>-1.0969100130080565</c:v>
                </c:pt>
                <c:pt idx="2">
                  <c:v>-1.0791812460476249</c:v>
                </c:pt>
                <c:pt idx="3">
                  <c:v>-1.0969100130080565</c:v>
                </c:pt>
                <c:pt idx="4">
                  <c:v>-1.045757490560675</c:v>
                </c:pt>
                <c:pt idx="5">
                  <c:v>-1.045757490560675</c:v>
                </c:pt>
                <c:pt idx="6">
                  <c:v>-1.0299632233774432</c:v>
                </c:pt>
                <c:pt idx="7">
                  <c:v>-0.95860731484177497</c:v>
                </c:pt>
                <c:pt idx="8">
                  <c:v>-0.86433739799992693</c:v>
                </c:pt>
                <c:pt idx="9">
                  <c:v>-0.75284538511887344</c:v>
                </c:pt>
                <c:pt idx="10">
                  <c:v>-0.58502665202918203</c:v>
                </c:pt>
                <c:pt idx="11">
                  <c:v>-0.40157429332713168</c:v>
                </c:pt>
                <c:pt idx="12">
                  <c:v>-0.24923455010598888</c:v>
                </c:pt>
                <c:pt idx="13">
                  <c:v>-0.13076828026902387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59-4BEE-8B01-ED692D7CBEDF}"/>
            </c:ext>
          </c:extLst>
        </c:ser>
        <c:ser>
          <c:idx val="2"/>
          <c:order val="2"/>
          <c:tx>
            <c:strRef>
              <c:f>'Figure 3–source data 4. Right'!$A$81</c:f>
              <c:strCache>
                <c:ptCount val="1"/>
                <c:pt idx="0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3–source data 4. Right'!$B$78:$O$78</c:f>
              <c:numCache>
                <c:formatCode>General</c:formatCode>
                <c:ptCount val="14"/>
                <c:pt idx="0">
                  <c:v>0</c:v>
                </c:pt>
                <c:pt idx="1">
                  <c:v>6.2666666666666666</c:v>
                </c:pt>
                <c:pt idx="2">
                  <c:v>7.2333333333333334</c:v>
                </c:pt>
                <c:pt idx="3">
                  <c:v>8.2666666666666675</c:v>
                </c:pt>
                <c:pt idx="4">
                  <c:v>9.35</c:v>
                </c:pt>
                <c:pt idx="5">
                  <c:v>10.283333333333333</c:v>
                </c:pt>
                <c:pt idx="6">
                  <c:v>11.25</c:v>
                </c:pt>
                <c:pt idx="7">
                  <c:v>12.666666666666666</c:v>
                </c:pt>
                <c:pt idx="8">
                  <c:v>13.616666666666667</c:v>
                </c:pt>
                <c:pt idx="9">
                  <c:v>14.616666666666667</c:v>
                </c:pt>
                <c:pt idx="10">
                  <c:v>15.7</c:v>
                </c:pt>
                <c:pt idx="11">
                  <c:v>16.683333333333334</c:v>
                </c:pt>
                <c:pt idx="12">
                  <c:v>17.600000000000001</c:v>
                </c:pt>
                <c:pt idx="13">
                  <c:v>18.616666666666667</c:v>
                </c:pt>
              </c:numCache>
            </c:numRef>
          </c:xVal>
          <c:yVal>
            <c:numRef>
              <c:f>'Figure 3–source data 4. Right'!$B$81:$O$81</c:f>
              <c:numCache>
                <c:formatCode>0.00</c:formatCode>
                <c:ptCount val="14"/>
                <c:pt idx="0">
                  <c:v>-1.4771212547196624</c:v>
                </c:pt>
                <c:pt idx="1">
                  <c:v>-1.3631779024128257</c:v>
                </c:pt>
                <c:pt idx="2">
                  <c:v>-1.3309932190414244</c:v>
                </c:pt>
                <c:pt idx="3">
                  <c:v>-1.3309932190414244</c:v>
                </c:pt>
                <c:pt idx="4">
                  <c:v>-1.301029995663981</c:v>
                </c:pt>
                <c:pt idx="5">
                  <c:v>-1.2466723333413885</c:v>
                </c:pt>
                <c:pt idx="6">
                  <c:v>-1.1760912590556813</c:v>
                </c:pt>
                <c:pt idx="7">
                  <c:v>-1.0299632233774432</c:v>
                </c:pt>
                <c:pt idx="8">
                  <c:v>-0.88605664769316317</c:v>
                </c:pt>
                <c:pt idx="9">
                  <c:v>-0.70626924307751826</c:v>
                </c:pt>
                <c:pt idx="10">
                  <c:v>-0.49034952045341762</c:v>
                </c:pt>
                <c:pt idx="11">
                  <c:v>-0.298144307426493</c:v>
                </c:pt>
                <c:pt idx="12">
                  <c:v>-0.15905791975690087</c:v>
                </c:pt>
                <c:pt idx="13">
                  <c:v>-7.7447533238624355E-2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C59-4BEE-8B01-ED692D7C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</c:scatterChart>
      <c:valAx>
        <c:axId val="563095528"/>
        <c:scaling>
          <c:orientation val="minMax"/>
          <c:max val="18.61670000000000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 val="autoZero"/>
        <c:crossBetween val="midCat"/>
      </c:valAx>
      <c:valAx>
        <c:axId val="563087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Right'!$A$104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Right'!$B$103:$O$103</c:f>
              <c:numCache>
                <c:formatCode>General</c:formatCode>
                <c:ptCount val="14"/>
                <c:pt idx="0">
                  <c:v>0</c:v>
                </c:pt>
                <c:pt idx="1">
                  <c:v>6.2666666666666666</c:v>
                </c:pt>
                <c:pt idx="2">
                  <c:v>7.2333333333333334</c:v>
                </c:pt>
                <c:pt idx="3">
                  <c:v>8.2666666666666675</c:v>
                </c:pt>
                <c:pt idx="4">
                  <c:v>9.35</c:v>
                </c:pt>
                <c:pt idx="5">
                  <c:v>10.283333333333333</c:v>
                </c:pt>
                <c:pt idx="6">
                  <c:v>11.25</c:v>
                </c:pt>
                <c:pt idx="7">
                  <c:v>12.666666666666666</c:v>
                </c:pt>
                <c:pt idx="8">
                  <c:v>13.616666666666667</c:v>
                </c:pt>
                <c:pt idx="9">
                  <c:v>14.616666666666667</c:v>
                </c:pt>
                <c:pt idx="10">
                  <c:v>15.7</c:v>
                </c:pt>
                <c:pt idx="11">
                  <c:v>16.683333333333334</c:v>
                </c:pt>
                <c:pt idx="12">
                  <c:v>17.600000000000001</c:v>
                </c:pt>
                <c:pt idx="13">
                  <c:v>18.616666666666667</c:v>
                </c:pt>
              </c:numCache>
            </c:numRef>
          </c:xVal>
          <c:yVal>
            <c:numRef>
              <c:f>'Figure 3–source data 4. Right'!$B$104:$O$104</c:f>
              <c:numCache>
                <c:formatCode>0.00</c:formatCode>
                <c:ptCount val="14"/>
                <c:pt idx="6">
                  <c:v>-0.93305321036938682</c:v>
                </c:pt>
                <c:pt idx="7">
                  <c:v>-0.6847295652214086</c:v>
                </c:pt>
                <c:pt idx="8">
                  <c:v>-0.46008791542088207</c:v>
                </c:pt>
                <c:pt idx="9">
                  <c:v>-0.26760624017703144</c:v>
                </c:pt>
                <c:pt idx="10">
                  <c:v>-0.10790539730951965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D5-4364-8870-63E28368EE1A}"/>
            </c:ext>
          </c:extLst>
        </c:ser>
        <c:ser>
          <c:idx val="1"/>
          <c:order val="1"/>
          <c:tx>
            <c:strRef>
              <c:f>'Figure 3–source data 4. Right'!$A$105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Right'!$B$103:$O$103</c:f>
              <c:numCache>
                <c:formatCode>General</c:formatCode>
                <c:ptCount val="14"/>
                <c:pt idx="0">
                  <c:v>0</c:v>
                </c:pt>
                <c:pt idx="1">
                  <c:v>6.2666666666666666</c:v>
                </c:pt>
                <c:pt idx="2">
                  <c:v>7.2333333333333334</c:v>
                </c:pt>
                <c:pt idx="3">
                  <c:v>8.2666666666666675</c:v>
                </c:pt>
                <c:pt idx="4">
                  <c:v>9.35</c:v>
                </c:pt>
                <c:pt idx="5">
                  <c:v>10.283333333333333</c:v>
                </c:pt>
                <c:pt idx="6">
                  <c:v>11.25</c:v>
                </c:pt>
                <c:pt idx="7">
                  <c:v>12.666666666666666</c:v>
                </c:pt>
                <c:pt idx="8">
                  <c:v>13.616666666666667</c:v>
                </c:pt>
                <c:pt idx="9">
                  <c:v>14.616666666666667</c:v>
                </c:pt>
                <c:pt idx="10">
                  <c:v>15.7</c:v>
                </c:pt>
                <c:pt idx="11">
                  <c:v>16.683333333333334</c:v>
                </c:pt>
                <c:pt idx="12">
                  <c:v>17.600000000000001</c:v>
                </c:pt>
                <c:pt idx="13">
                  <c:v>18.616666666666667</c:v>
                </c:pt>
              </c:numCache>
            </c:numRef>
          </c:xVal>
          <c:yVal>
            <c:numRef>
              <c:f>'Figure 3–source data 4. Right'!$B$105:$O$105</c:f>
              <c:numCache>
                <c:formatCode>0.00</c:formatCode>
                <c:ptCount val="14"/>
                <c:pt idx="8">
                  <c:v>-0.86433739799992693</c:v>
                </c:pt>
                <c:pt idx="9">
                  <c:v>-0.75284538511887344</c:v>
                </c:pt>
                <c:pt idx="10">
                  <c:v>-0.58502665202918203</c:v>
                </c:pt>
                <c:pt idx="11">
                  <c:v>-0.40157429332713168</c:v>
                </c:pt>
                <c:pt idx="12">
                  <c:v>-0.24923455010598888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7D5-4364-8870-63E28368EE1A}"/>
            </c:ext>
          </c:extLst>
        </c:ser>
        <c:ser>
          <c:idx val="2"/>
          <c:order val="2"/>
          <c:tx>
            <c:strRef>
              <c:f>'Figure 3–source data 4. Right'!$A$106</c:f>
              <c:strCache>
                <c:ptCount val="1"/>
                <c:pt idx="0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Right'!$B$103:$O$103</c:f>
              <c:numCache>
                <c:formatCode>General</c:formatCode>
                <c:ptCount val="14"/>
                <c:pt idx="0">
                  <c:v>0</c:v>
                </c:pt>
                <c:pt idx="1">
                  <c:v>6.2666666666666666</c:v>
                </c:pt>
                <c:pt idx="2">
                  <c:v>7.2333333333333334</c:v>
                </c:pt>
                <c:pt idx="3">
                  <c:v>8.2666666666666675</c:v>
                </c:pt>
                <c:pt idx="4">
                  <c:v>9.35</c:v>
                </c:pt>
                <c:pt idx="5">
                  <c:v>10.283333333333333</c:v>
                </c:pt>
                <c:pt idx="6">
                  <c:v>11.25</c:v>
                </c:pt>
                <c:pt idx="7">
                  <c:v>12.666666666666666</c:v>
                </c:pt>
                <c:pt idx="8">
                  <c:v>13.616666666666667</c:v>
                </c:pt>
                <c:pt idx="9">
                  <c:v>14.616666666666667</c:v>
                </c:pt>
                <c:pt idx="10">
                  <c:v>15.7</c:v>
                </c:pt>
                <c:pt idx="11">
                  <c:v>16.683333333333334</c:v>
                </c:pt>
                <c:pt idx="12">
                  <c:v>17.600000000000001</c:v>
                </c:pt>
                <c:pt idx="13">
                  <c:v>18.616666666666667</c:v>
                </c:pt>
              </c:numCache>
            </c:numRef>
          </c:xVal>
          <c:yVal>
            <c:numRef>
              <c:f>'Figure 3–source data 4. Right'!$B$106:$O$106</c:f>
              <c:numCache>
                <c:formatCode>0.00</c:formatCode>
                <c:ptCount val="14"/>
                <c:pt idx="8">
                  <c:v>-0.88605664769316317</c:v>
                </c:pt>
                <c:pt idx="9">
                  <c:v>-0.70626924307751826</c:v>
                </c:pt>
                <c:pt idx="10">
                  <c:v>-0.49034952045341762</c:v>
                </c:pt>
                <c:pt idx="11">
                  <c:v>-0.298144307426493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7D5-4364-8870-63E28368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  <c:extLst/>
      </c:scatterChart>
      <c:valAx>
        <c:axId val="563095528"/>
        <c:scaling>
          <c:orientation val="minMax"/>
          <c:max val="18.61670000000000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At val="0"/>
        <c:crossBetween val="midCat"/>
      </c:valAx>
      <c:valAx>
        <c:axId val="563087000"/>
        <c:scaling>
          <c:orientation val="minMax"/>
          <c:max val="0.2"/>
          <c:min val="-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Right'!$B$165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3–source data 4. Right'!$C$164:$R$164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Right'!$C$165:$R$165</c:f>
              <c:numCache>
                <c:formatCode>0.00</c:formatCode>
                <c:ptCount val="16"/>
                <c:pt idx="0">
                  <c:v>-1.3317337057060772</c:v>
                </c:pt>
                <c:pt idx="1">
                  <c:v>-1.2752810802405061</c:v>
                </c:pt>
                <c:pt idx="2">
                  <c:v>-1.2113654077760903</c:v>
                </c:pt>
                <c:pt idx="3">
                  <c:v>-1.1806500000387594</c:v>
                </c:pt>
                <c:pt idx="4">
                  <c:v>-1.1223768227080779</c:v>
                </c:pt>
                <c:pt idx="5">
                  <c:v>-1.0703662435239185</c:v>
                </c:pt>
                <c:pt idx="6">
                  <c:v>-0.91816244406195002</c:v>
                </c:pt>
                <c:pt idx="7">
                  <c:v>-0.6631202944211233</c:v>
                </c:pt>
                <c:pt idx="8">
                  <c:v>-0.44271963105651518</c:v>
                </c:pt>
                <c:pt idx="9">
                  <c:v>-0.23715561795693371</c:v>
                </c:pt>
                <c:pt idx="10">
                  <c:v>-8.056881541152168E-2</c:v>
                </c:pt>
                <c:pt idx="11">
                  <c:v>3.3043269893502508E-2</c:v>
                </c:pt>
                <c:pt idx="12">
                  <c:v>8.5898818200448465E-2</c:v>
                </c:pt>
                <c:pt idx="13">
                  <c:v>0.13057286937680909</c:v>
                </c:pt>
                <c:pt idx="14">
                  <c:v>0.14329868809928828</c:v>
                </c:pt>
                <c:pt idx="15">
                  <c:v>0.12331322764252745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0E-4721-83A5-4949E943EE40}"/>
            </c:ext>
          </c:extLst>
        </c:ser>
        <c:ser>
          <c:idx val="1"/>
          <c:order val="1"/>
          <c:tx>
            <c:strRef>
              <c:f>'Figure 3–source data 4. Right'!$B$166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3–source data 4. Right'!$C$164:$R$164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Right'!$C$166:$R$166</c:f>
              <c:numCache>
                <c:formatCode>0.00</c:formatCode>
                <c:ptCount val="16"/>
                <c:pt idx="0">
                  <c:v>-1.3756244121284997</c:v>
                </c:pt>
                <c:pt idx="1">
                  <c:v>-1.3016748289230478</c:v>
                </c:pt>
                <c:pt idx="2">
                  <c:v>-1.2916870877972333</c:v>
                </c:pt>
                <c:pt idx="3">
                  <c:v>-1.264224959156288</c:v>
                </c:pt>
                <c:pt idx="4">
                  <c:v>-1.2305707734832034</c:v>
                </c:pt>
                <c:pt idx="5">
                  <c:v>-1.2070437487213013</c:v>
                </c:pt>
                <c:pt idx="6">
                  <c:v>-1.1426344106831603</c:v>
                </c:pt>
                <c:pt idx="7">
                  <c:v>-1.0897990492649707</c:v>
                </c:pt>
                <c:pt idx="8">
                  <c:v>-0.99840037237274382</c:v>
                </c:pt>
                <c:pt idx="9">
                  <c:v>-0.87110757201305411</c:v>
                </c:pt>
                <c:pt idx="10">
                  <c:v>-0.69921483700510079</c:v>
                </c:pt>
                <c:pt idx="11">
                  <c:v>-0.50229636317979276</c:v>
                </c:pt>
                <c:pt idx="12">
                  <c:v>-0.30491001354690156</c:v>
                </c:pt>
                <c:pt idx="13">
                  <c:v>-0.15197731854990812</c:v>
                </c:pt>
                <c:pt idx="14">
                  <c:v>-3.7685110261416889E-2</c:v>
                </c:pt>
                <c:pt idx="15">
                  <c:v>4.0768583543986825E-2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80E-4721-83A5-4949E943EE40}"/>
            </c:ext>
          </c:extLst>
        </c:ser>
        <c:ser>
          <c:idx val="2"/>
          <c:order val="2"/>
          <c:tx>
            <c:strRef>
              <c:f>'Figure 3–source data 4. Right'!$B$167</c:f>
              <c:strCache>
                <c:ptCount val="1"/>
                <c:pt idx="0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3–source data 4. Right'!$C$164:$R$164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Right'!$C$167:$R$167</c:f>
              <c:numCache>
                <c:formatCode>0.00</c:formatCode>
                <c:ptCount val="16"/>
                <c:pt idx="0">
                  <c:v>-1.3524496746223587</c:v>
                </c:pt>
                <c:pt idx="1">
                  <c:v>-1.2554486462488381</c:v>
                </c:pt>
                <c:pt idx="2">
                  <c:v>-1.2482424982988978</c:v>
                </c:pt>
                <c:pt idx="3">
                  <c:v>-1.1996182838175837</c:v>
                </c:pt>
                <c:pt idx="4">
                  <c:v>-1.1494865487887864</c:v>
                </c:pt>
                <c:pt idx="5">
                  <c:v>-1.0801107184367897</c:v>
                </c:pt>
                <c:pt idx="6">
                  <c:v>-1.0207159689162815</c:v>
                </c:pt>
                <c:pt idx="7">
                  <c:v>-0.92558790896566745</c:v>
                </c:pt>
                <c:pt idx="8">
                  <c:v>-0.73163570721910898</c:v>
                </c:pt>
                <c:pt idx="9">
                  <c:v>-0.5215582715232675</c:v>
                </c:pt>
                <c:pt idx="10">
                  <c:v>-0.28844867913572708</c:v>
                </c:pt>
                <c:pt idx="11">
                  <c:v>-0.12378131739896724</c:v>
                </c:pt>
                <c:pt idx="12">
                  <c:v>2.5920291328800905E-2</c:v>
                </c:pt>
                <c:pt idx="13">
                  <c:v>9.3637916419668968E-2</c:v>
                </c:pt>
                <c:pt idx="14">
                  <c:v>0.12743295736727853</c:v>
                </c:pt>
                <c:pt idx="15">
                  <c:v>0.13739692785366778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80E-4721-83A5-4949E943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</c:scatterChart>
      <c:valAx>
        <c:axId val="563095528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 val="autoZero"/>
        <c:crossBetween val="midCat"/>
      </c:valAx>
      <c:valAx>
        <c:axId val="563087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Right'!$B$190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Right'!$C$189:$R$189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Right'!$C$190:$R$190</c:f>
              <c:numCache>
                <c:formatCode>0.00</c:formatCode>
                <c:ptCount val="16"/>
                <c:pt idx="6">
                  <c:v>-0.91816244406195002</c:v>
                </c:pt>
                <c:pt idx="7">
                  <c:v>-0.6631202944211233</c:v>
                </c:pt>
                <c:pt idx="8">
                  <c:v>-0.44271963105651518</c:v>
                </c:pt>
                <c:pt idx="9">
                  <c:v>-0.23715561795693371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E8EC-4F86-83CB-EFCE9B09768A}"/>
            </c:ext>
          </c:extLst>
        </c:ser>
        <c:ser>
          <c:idx val="1"/>
          <c:order val="1"/>
          <c:tx>
            <c:strRef>
              <c:f>'Figure 3–source data 4. Right'!$B$191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Right'!$C$189:$R$189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Right'!$C$191:$R$191</c:f>
              <c:numCache>
                <c:formatCode>0.00</c:formatCode>
                <c:ptCount val="16"/>
                <c:pt idx="9">
                  <c:v>-0.87110757201305411</c:v>
                </c:pt>
                <c:pt idx="10">
                  <c:v>-0.69921483700510079</c:v>
                </c:pt>
                <c:pt idx="11">
                  <c:v>-0.50229636317979276</c:v>
                </c:pt>
                <c:pt idx="12">
                  <c:v>-0.30491001354690156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E8EC-4F86-83CB-EFCE9B09768A}"/>
            </c:ext>
          </c:extLst>
        </c:ser>
        <c:ser>
          <c:idx val="2"/>
          <c:order val="2"/>
          <c:tx>
            <c:strRef>
              <c:f>'Figure 3–source data 4. Right'!$B$192</c:f>
              <c:strCache>
                <c:ptCount val="1"/>
                <c:pt idx="0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3–source data 4. Right'!$C$189:$R$189</c:f>
              <c:numCache>
                <c:formatCode>0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xVal>
          <c:yVal>
            <c:numRef>
              <c:f>'Figure 3–source data 4. Right'!$C$192:$R$192</c:f>
              <c:numCache>
                <c:formatCode>0.00</c:formatCode>
                <c:ptCount val="16"/>
                <c:pt idx="7">
                  <c:v>-0.92558790896566745</c:v>
                </c:pt>
                <c:pt idx="8">
                  <c:v>-0.73163570721910898</c:v>
                </c:pt>
                <c:pt idx="9">
                  <c:v>-0.5215582715232675</c:v>
                </c:pt>
                <c:pt idx="10">
                  <c:v>-0.28844867913572708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8EC-4F86-83CB-EFCE9B09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  <c:extLst/>
      </c:scatterChart>
      <c:valAx>
        <c:axId val="563095528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At val="0"/>
        <c:crossBetween val="midCat"/>
      </c:valAx>
      <c:valAx>
        <c:axId val="563087000"/>
        <c:scaling>
          <c:orientation val="minMax"/>
          <c:max val="0.4"/>
          <c:min val="-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3–source data 4. Right'!$A$231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3–source data 4. Right'!$B$230:$S$230</c:f>
              <c:numCache>
                <c:formatCode>0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 formatCode="General">
                  <c:v>19</c:v>
                </c:pt>
                <c:pt idx="15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</c:numCache>
            </c:numRef>
          </c:xVal>
          <c:yVal>
            <c:numRef>
              <c:f>'Figure 3–source data 4. Right'!$B$231:$S$231</c:f>
              <c:numCache>
                <c:formatCode>0.00</c:formatCode>
                <c:ptCount val="18"/>
                <c:pt idx="0">
                  <c:v>-1.3979400086720375</c:v>
                </c:pt>
                <c:pt idx="1">
                  <c:v>-1.2730012720637376</c:v>
                </c:pt>
                <c:pt idx="2">
                  <c:v>-1.301029995663981</c:v>
                </c:pt>
                <c:pt idx="3">
                  <c:v>-1.2466723333413885</c:v>
                </c:pt>
                <c:pt idx="4">
                  <c:v>-1.2218487496163564</c:v>
                </c:pt>
                <c:pt idx="5">
                  <c:v>-1.2466723333413885</c:v>
                </c:pt>
                <c:pt idx="6">
                  <c:v>-1.2218487496163564</c:v>
                </c:pt>
                <c:pt idx="7">
                  <c:v>-1.1549019599857431</c:v>
                </c:pt>
                <c:pt idx="8">
                  <c:v>-1.045757490560675</c:v>
                </c:pt>
                <c:pt idx="9">
                  <c:v>-0.92081875395237522</c:v>
                </c:pt>
                <c:pt idx="10">
                  <c:v>-0.74472749489669388</c:v>
                </c:pt>
                <c:pt idx="11">
                  <c:v>-0.57403126772771884</c:v>
                </c:pt>
                <c:pt idx="12">
                  <c:v>-0.39076142404491421</c:v>
                </c:pt>
                <c:pt idx="13">
                  <c:v>-0.2170498667345877</c:v>
                </c:pt>
                <c:pt idx="14">
                  <c:v>-9.1514981121350286E-2</c:v>
                </c:pt>
                <c:pt idx="15">
                  <c:v>-3.307645880158612E-2</c:v>
                </c:pt>
                <c:pt idx="16">
                  <c:v>4.007464323031195E-2</c:v>
                </c:pt>
                <c:pt idx="17">
                  <c:v>9.9220095486130394E-2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08-4686-91CD-6A5C2CCF08E7}"/>
            </c:ext>
          </c:extLst>
        </c:ser>
        <c:ser>
          <c:idx val="1"/>
          <c:order val="1"/>
          <c:tx>
            <c:strRef>
              <c:f>'Figure 3–source data 4. Right'!$A$232</c:f>
              <c:strCache>
                <c:ptCount val="1"/>
                <c:pt idx="0">
                  <c:v>ΔnirD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3–source data 4. Right'!$B$230:$S$230</c:f>
              <c:numCache>
                <c:formatCode>0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 formatCode="General">
                  <c:v>19</c:v>
                </c:pt>
                <c:pt idx="15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</c:numCache>
            </c:numRef>
          </c:xVal>
          <c:yVal>
            <c:numRef>
              <c:f>'Figure 3–source data 4. Right'!$B$232:$S$232</c:f>
              <c:numCache>
                <c:formatCode>0.00</c:formatCode>
                <c:ptCount val="18"/>
                <c:pt idx="0">
                  <c:v>-1.3010299956639813</c:v>
                </c:pt>
                <c:pt idx="1">
                  <c:v>-1.3309932190414244</c:v>
                </c:pt>
                <c:pt idx="2">
                  <c:v>-1.3010299956639813</c:v>
                </c:pt>
                <c:pt idx="3">
                  <c:v>-1.2730012720637376</c:v>
                </c:pt>
                <c:pt idx="4">
                  <c:v>-1.2730012720637376</c:v>
                </c:pt>
                <c:pt idx="5">
                  <c:v>-1.2466723333413885</c:v>
                </c:pt>
                <c:pt idx="6">
                  <c:v>-1.2218487496163564</c:v>
                </c:pt>
                <c:pt idx="7">
                  <c:v>-1.2218487496163564</c:v>
                </c:pt>
                <c:pt idx="8">
                  <c:v>-1.2218487496163564</c:v>
                </c:pt>
                <c:pt idx="9">
                  <c:v>-1.1549019599857431</c:v>
                </c:pt>
                <c:pt idx="10">
                  <c:v>-1.0969100130080562</c:v>
                </c:pt>
                <c:pt idx="11">
                  <c:v>-1</c:v>
                </c:pt>
                <c:pt idx="12">
                  <c:v>-0.84365279914007596</c:v>
                </c:pt>
                <c:pt idx="13">
                  <c:v>-0.62586290600058714</c:v>
                </c:pt>
                <c:pt idx="14">
                  <c:v>-0.39076142404491421</c:v>
                </c:pt>
                <c:pt idx="15">
                  <c:v>-0.21704986673458762</c:v>
                </c:pt>
                <c:pt idx="16">
                  <c:v>-8.6186147616283335E-2</c:v>
                </c:pt>
                <c:pt idx="17">
                  <c:v>4.3213737826425782E-3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08-4686-91CD-6A5C2CCF08E7}"/>
            </c:ext>
          </c:extLst>
        </c:ser>
        <c:ser>
          <c:idx val="2"/>
          <c:order val="2"/>
          <c:tx>
            <c:strRef>
              <c:f>'Figure 3–source data 4. Right'!$A$233</c:f>
              <c:strCache>
                <c:ptCount val="1"/>
                <c:pt idx="0">
                  <c:v>nirDE50K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3–source data 4. Right'!$B$230:$S$230</c:f>
              <c:numCache>
                <c:formatCode>0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 formatCode="General">
                  <c:v>19</c:v>
                </c:pt>
                <c:pt idx="15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</c:numCache>
            </c:numRef>
          </c:xVal>
          <c:yVal>
            <c:numRef>
              <c:f>'Figure 3–source data 4. Right'!$B$233:$S$233</c:f>
              <c:numCache>
                <c:formatCode>0.00</c:formatCode>
                <c:ptCount val="18"/>
                <c:pt idx="0">
                  <c:v>-1.4771212547196624</c:v>
                </c:pt>
                <c:pt idx="1">
                  <c:v>-1.2730012720637376</c:v>
                </c:pt>
                <c:pt idx="2">
                  <c:v>-1.3631779024128257</c:v>
                </c:pt>
                <c:pt idx="3">
                  <c:v>-1.3309932190414244</c:v>
                </c:pt>
                <c:pt idx="4">
                  <c:v>-1.3631779024128257</c:v>
                </c:pt>
                <c:pt idx="5">
                  <c:v>-1.3631779024128257</c:v>
                </c:pt>
                <c:pt idx="6">
                  <c:v>-1.2730012720637376</c:v>
                </c:pt>
                <c:pt idx="7">
                  <c:v>-1.2730012720637376</c:v>
                </c:pt>
                <c:pt idx="8">
                  <c:v>-1.2466723333413885</c:v>
                </c:pt>
                <c:pt idx="9">
                  <c:v>-1.1760912590556811</c:v>
                </c:pt>
                <c:pt idx="10">
                  <c:v>-1.1549019599857431</c:v>
                </c:pt>
                <c:pt idx="11">
                  <c:v>-1.0621479067488444</c:v>
                </c:pt>
                <c:pt idx="12">
                  <c:v>-0.89733765810285226</c:v>
                </c:pt>
                <c:pt idx="13">
                  <c:v>-0.68472956522140849</c:v>
                </c:pt>
                <c:pt idx="14">
                  <c:v>-0.46852108295774486</c:v>
                </c:pt>
                <c:pt idx="15">
                  <c:v>-0.3010299956639812</c:v>
                </c:pt>
                <c:pt idx="16">
                  <c:v>-0.15283879942196982</c:v>
                </c:pt>
                <c:pt idx="17">
                  <c:v>-4.5757490560675115E-2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08-4686-91CD-6A5C2CCF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95528"/>
        <c:axId val="563087000"/>
      </c:scatterChart>
      <c:valAx>
        <c:axId val="563095528"/>
        <c:scaling>
          <c:orientation val="minMax"/>
          <c:max val="2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87000"/>
        <c:crosses val="autoZero"/>
        <c:crossBetween val="midCat"/>
      </c:valAx>
      <c:valAx>
        <c:axId val="563087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OD600nm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95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7</xdr:col>
      <xdr:colOff>0</xdr:colOff>
      <xdr:row>45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E1EA784-15C3-4B17-BDF0-0A90EA2EB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7</xdr:col>
      <xdr:colOff>0</xdr:colOff>
      <xdr:row>75</xdr:row>
      <xdr:rowOff>128588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694A20E-EC10-4DEA-B4AF-29A3D3ED4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7</xdr:col>
      <xdr:colOff>0</xdr:colOff>
      <xdr:row>33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B1C226-CD23-417A-9BC9-E09CB4C30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7</xdr:col>
      <xdr:colOff>0</xdr:colOff>
      <xdr:row>56</xdr:row>
      <xdr:rowOff>128588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90511D0-D213-4959-BBD1-7670AFE2A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7</xdr:col>
      <xdr:colOff>0</xdr:colOff>
      <xdr:row>97</xdr:row>
      <xdr:rowOff>28575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DF48489-C796-4EB1-B1CE-489152811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107</xdr:row>
      <xdr:rowOff>0</xdr:rowOff>
    </xdr:from>
    <xdr:to>
      <xdr:col>7</xdr:col>
      <xdr:colOff>0</xdr:colOff>
      <xdr:row>121</xdr:row>
      <xdr:rowOff>128588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BD8990-AE56-4E23-AE28-4E4001A0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168</xdr:row>
      <xdr:rowOff>0</xdr:rowOff>
    </xdr:from>
    <xdr:to>
      <xdr:col>7</xdr:col>
      <xdr:colOff>0</xdr:colOff>
      <xdr:row>183</xdr:row>
      <xdr:rowOff>28575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A2BC25F-772E-4F94-8B63-D0355F995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193</xdr:row>
      <xdr:rowOff>0</xdr:rowOff>
    </xdr:from>
    <xdr:to>
      <xdr:col>7</xdr:col>
      <xdr:colOff>0</xdr:colOff>
      <xdr:row>207</xdr:row>
      <xdr:rowOff>128588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F7DEA2A-632B-4C4B-816B-8770E9B5D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234</xdr:row>
      <xdr:rowOff>0</xdr:rowOff>
    </xdr:from>
    <xdr:to>
      <xdr:col>7</xdr:col>
      <xdr:colOff>0</xdr:colOff>
      <xdr:row>249</xdr:row>
      <xdr:rowOff>28575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25DB5B3-A3EB-45CD-AB0E-C00182A85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259</xdr:row>
      <xdr:rowOff>0</xdr:rowOff>
    </xdr:from>
    <xdr:to>
      <xdr:col>7</xdr:col>
      <xdr:colOff>0</xdr:colOff>
      <xdr:row>273</xdr:row>
      <xdr:rowOff>128588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E214F2AA-EEE1-4E3B-BC58-497AAD629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zoomScaleNormal="100" workbookViewId="0"/>
  </sheetViews>
  <sheetFormatPr baseColWidth="10" defaultColWidth="9.06640625" defaultRowHeight="14.25" x14ac:dyDescent="0.45"/>
  <cols>
    <col min="1" max="1" width="9.59765625" bestFit="1" customWidth="1"/>
    <col min="13" max="13" width="9.19921875" bestFit="1" customWidth="1"/>
  </cols>
  <sheetData>
    <row r="1" spans="1:19" ht="17.649999999999999" x14ac:dyDescent="0.5">
      <c r="A1" s="1" t="s">
        <v>24</v>
      </c>
    </row>
    <row r="3" spans="1:19" ht="20.65" x14ac:dyDescent="0.7">
      <c r="A3" s="1" t="s">
        <v>0</v>
      </c>
    </row>
    <row r="5" spans="1:19" ht="15.4" x14ac:dyDescent="0.45">
      <c r="C5" s="91" t="s">
        <v>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"/>
    </row>
    <row r="6" spans="1:19" ht="15" x14ac:dyDescent="0.45">
      <c r="C6" s="7">
        <v>0</v>
      </c>
      <c r="D6" s="7">
        <v>6</v>
      </c>
      <c r="E6" s="7">
        <v>7</v>
      </c>
      <c r="F6" s="7">
        <v>8</v>
      </c>
      <c r="G6" s="7">
        <v>9</v>
      </c>
      <c r="H6" s="7">
        <v>10</v>
      </c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>
        <v>18</v>
      </c>
      <c r="Q6" s="7">
        <v>19</v>
      </c>
      <c r="R6" s="7">
        <v>20</v>
      </c>
    </row>
    <row r="7" spans="1:19" ht="15.4" x14ac:dyDescent="0.45">
      <c r="A7" s="90" t="s">
        <v>4</v>
      </c>
      <c r="B7" s="5" t="s">
        <v>1</v>
      </c>
      <c r="C7" s="8">
        <v>3.9999999999999994E-2</v>
      </c>
      <c r="D7" s="8">
        <v>7.3333333333333348E-2</v>
      </c>
      <c r="E7" s="8">
        <v>9.0000000000000011E-2</v>
      </c>
      <c r="F7" s="8">
        <v>0.11666666666666667</v>
      </c>
      <c r="G7" s="8">
        <v>0.15</v>
      </c>
      <c r="H7" s="8">
        <v>0.21666666666666665</v>
      </c>
      <c r="I7" s="8">
        <v>0.29333333333333333</v>
      </c>
      <c r="J7" s="8">
        <v>0.4</v>
      </c>
      <c r="K7" s="8">
        <v>0.53666666666666663</v>
      </c>
      <c r="L7" s="8">
        <v>0.68333333333333313</v>
      </c>
      <c r="M7" s="8">
        <v>0.83333333333333326</v>
      </c>
      <c r="N7" s="8">
        <v>0.98666666666666647</v>
      </c>
      <c r="O7" s="8">
        <v>1.0800000000000003</v>
      </c>
      <c r="P7" s="8">
        <v>1.1599999999999999</v>
      </c>
      <c r="Q7" s="8">
        <v>1.2133333333333334</v>
      </c>
      <c r="R7" s="8">
        <v>1.1500000000000001</v>
      </c>
    </row>
    <row r="8" spans="1:19" ht="15.4" x14ac:dyDescent="0.45">
      <c r="A8" s="90"/>
      <c r="B8" s="5" t="s">
        <v>2</v>
      </c>
      <c r="C8" s="8">
        <v>4.6666666666666676E-2</v>
      </c>
      <c r="D8" s="8">
        <v>7.3333333333333348E-2</v>
      </c>
      <c r="E8" s="8">
        <v>0.08</v>
      </c>
      <c r="F8" s="8">
        <v>9.3333333333333324E-2</v>
      </c>
      <c r="G8" s="8">
        <v>0.11666666666666667</v>
      </c>
      <c r="H8" s="8">
        <v>0.17</v>
      </c>
      <c r="I8" s="8">
        <v>0.23333333333333334</v>
      </c>
      <c r="J8" s="8">
        <v>0.33666666666666661</v>
      </c>
      <c r="K8" s="8">
        <v>0.46666666666666667</v>
      </c>
      <c r="L8" s="8">
        <v>0.6</v>
      </c>
      <c r="M8" s="8">
        <v>0.75666666666666671</v>
      </c>
      <c r="N8" s="8">
        <v>0.89666666666666672</v>
      </c>
      <c r="O8" s="8">
        <v>1.0133333333333334</v>
      </c>
      <c r="P8" s="8">
        <v>1.0966666666666667</v>
      </c>
      <c r="Q8" s="8">
        <v>1.1800000000000002</v>
      </c>
      <c r="R8" s="8">
        <v>1.2000000000000002</v>
      </c>
    </row>
    <row r="9" spans="1:19" ht="17.649999999999999" x14ac:dyDescent="0.45">
      <c r="A9" s="90"/>
      <c r="B9" s="6" t="s">
        <v>3</v>
      </c>
      <c r="C9" s="8">
        <v>4.3333333333333335E-2</v>
      </c>
      <c r="D9" s="8">
        <v>7.3333333333333334E-2</v>
      </c>
      <c r="E9" s="8">
        <v>8.3333333333333343E-2</v>
      </c>
      <c r="F9" s="8">
        <v>0.10333333333333333</v>
      </c>
      <c r="G9" s="8">
        <v>0.13999999999999999</v>
      </c>
      <c r="H9" s="8">
        <v>0.20333333333333334</v>
      </c>
      <c r="I9" s="8">
        <v>0.28999999999999998</v>
      </c>
      <c r="J9" s="8">
        <v>0.40333333333333332</v>
      </c>
      <c r="K9" s="8">
        <v>0.53333333333333333</v>
      </c>
      <c r="L9" s="8">
        <v>0.68666666666666665</v>
      </c>
      <c r="M9" s="8">
        <v>0.84333333333333338</v>
      </c>
      <c r="N9" s="8">
        <v>0.98333333333333328</v>
      </c>
      <c r="O9" s="8">
        <v>1.0900000000000001</v>
      </c>
      <c r="P9" s="8">
        <v>1.1766666666666667</v>
      </c>
      <c r="Q9" s="8">
        <v>1.2433333333333332</v>
      </c>
      <c r="R9" s="8">
        <v>1.1833333333333331</v>
      </c>
    </row>
    <row r="10" spans="1:19" ht="15.4" x14ac:dyDescent="0.45">
      <c r="A10" s="90" t="s">
        <v>5</v>
      </c>
      <c r="B10" s="5" t="s">
        <v>1</v>
      </c>
      <c r="C10" s="8">
        <v>0.04</v>
      </c>
      <c r="D10" s="8">
        <v>7.6666666666666661E-2</v>
      </c>
      <c r="E10" s="8">
        <v>9.3333333333333351E-2</v>
      </c>
      <c r="F10" s="8">
        <v>0.11666666666666667</v>
      </c>
      <c r="G10" s="8">
        <v>0.16666666666666669</v>
      </c>
      <c r="H10" s="8">
        <v>0.23333333333333334</v>
      </c>
      <c r="I10" s="8">
        <v>0.32</v>
      </c>
      <c r="J10" s="8">
        <v>0.44000000000000006</v>
      </c>
      <c r="K10" s="8">
        <v>0.59</v>
      </c>
      <c r="L10" s="8">
        <v>0.70333333333333325</v>
      </c>
      <c r="M10" s="8">
        <v>0.84333333333333327</v>
      </c>
      <c r="N10" s="8">
        <v>0.97666666666666668</v>
      </c>
      <c r="O10" s="8">
        <v>1.0633333333333335</v>
      </c>
      <c r="P10" s="8">
        <v>1.1366666666666667</v>
      </c>
      <c r="Q10" s="8">
        <v>1.1933333333333334</v>
      </c>
      <c r="R10" s="8">
        <v>1.1466666666666665</v>
      </c>
    </row>
    <row r="11" spans="1:19" ht="15.4" x14ac:dyDescent="0.45">
      <c r="A11" s="90"/>
      <c r="B11" s="5" t="s">
        <v>2</v>
      </c>
      <c r="C11" s="8">
        <v>4.6666666666666662E-2</v>
      </c>
      <c r="D11" s="8">
        <v>8.0000000000000016E-2</v>
      </c>
      <c r="E11" s="8">
        <v>9.3333333333333338E-2</v>
      </c>
      <c r="F11" s="8">
        <v>0.12000000000000001</v>
      </c>
      <c r="G11" s="8">
        <v>0.15666666666666665</v>
      </c>
      <c r="H11" s="8">
        <v>0.22</v>
      </c>
      <c r="I11" s="8">
        <v>0.31</v>
      </c>
      <c r="J11" s="8">
        <v>0.42</v>
      </c>
      <c r="K11" s="8">
        <v>0.57333333333333336</v>
      </c>
      <c r="L11" s="8">
        <v>0.70666666666666667</v>
      </c>
      <c r="M11" s="8">
        <v>0.85333333333333328</v>
      </c>
      <c r="N11" s="8">
        <v>1</v>
      </c>
      <c r="O11" s="8">
        <v>1.1066666666666669</v>
      </c>
      <c r="P11" s="8">
        <v>1.1866666666666665</v>
      </c>
      <c r="Q11" s="8">
        <v>1.2533333333333334</v>
      </c>
      <c r="R11" s="8">
        <v>1.2033333333333331</v>
      </c>
    </row>
    <row r="12" spans="1:19" ht="17.649999999999999" x14ac:dyDescent="0.45">
      <c r="A12" s="90"/>
      <c r="B12" s="6" t="s">
        <v>3</v>
      </c>
      <c r="C12" s="8">
        <v>3.6666666666666667E-2</v>
      </c>
      <c r="D12" s="8">
        <v>7.0000000000000007E-2</v>
      </c>
      <c r="E12" s="8">
        <v>8.0000000000000016E-2</v>
      </c>
      <c r="F12" s="8">
        <v>9.6666666666666651E-2</v>
      </c>
      <c r="G12" s="8">
        <v>0.12666666666666671</v>
      </c>
      <c r="H12" s="8">
        <v>0.18333333333333335</v>
      </c>
      <c r="I12" s="8">
        <v>0.26333333333333336</v>
      </c>
      <c r="J12" s="8">
        <v>0.36999999999999994</v>
      </c>
      <c r="K12" s="8">
        <v>0.53</v>
      </c>
      <c r="L12" s="8">
        <v>0.6333333333333333</v>
      </c>
      <c r="M12" s="8">
        <v>0.78666666666666663</v>
      </c>
      <c r="N12" s="8">
        <v>0.92333333333333334</v>
      </c>
      <c r="O12" s="8">
        <v>1.03</v>
      </c>
      <c r="P12" s="8">
        <v>1.1199999999999999</v>
      </c>
      <c r="Q12" s="8">
        <v>1.1933333333333331</v>
      </c>
      <c r="R12" s="8">
        <v>1.1933333333333331</v>
      </c>
    </row>
    <row r="13" spans="1:19" ht="15.4" x14ac:dyDescent="0.45">
      <c r="A13" s="90" t="s">
        <v>6</v>
      </c>
      <c r="B13" s="5" t="s">
        <v>1</v>
      </c>
      <c r="C13" s="8">
        <v>0.04</v>
      </c>
      <c r="D13" s="8">
        <v>6.3333333333333339E-2</v>
      </c>
      <c r="E13" s="8">
        <v>7.0000000000000007E-2</v>
      </c>
      <c r="F13" s="8">
        <v>7.3333333333333334E-2</v>
      </c>
      <c r="G13" s="8">
        <v>0.1</v>
      </c>
      <c r="H13" s="8">
        <v>0.13333333333333336</v>
      </c>
      <c r="I13" s="8">
        <v>0.19000000000000003</v>
      </c>
      <c r="J13" s="8">
        <v>0.27</v>
      </c>
      <c r="K13" s="8">
        <v>0.39</v>
      </c>
      <c r="L13" s="8">
        <v>0.51333333333333331</v>
      </c>
      <c r="M13" s="8">
        <v>0.69333333333333313</v>
      </c>
      <c r="N13" s="8">
        <v>0.86</v>
      </c>
      <c r="O13" s="8">
        <v>0.99666666666666648</v>
      </c>
      <c r="P13" s="8">
        <v>1.1066666666666669</v>
      </c>
      <c r="Q13" s="8">
        <v>1.1966666666666668</v>
      </c>
      <c r="R13" s="8">
        <v>1.2366666666666668</v>
      </c>
    </row>
    <row r="14" spans="1:19" ht="15.4" x14ac:dyDescent="0.45">
      <c r="A14" s="90"/>
      <c r="B14" s="5" t="s">
        <v>2</v>
      </c>
      <c r="C14" s="8">
        <v>4.6666666666666662E-2</v>
      </c>
      <c r="D14" s="8">
        <v>6.3333333333333353E-2</v>
      </c>
      <c r="E14" s="8">
        <v>7.0000000000000007E-2</v>
      </c>
      <c r="F14" s="8">
        <v>7.6666666666666675E-2</v>
      </c>
      <c r="G14" s="8">
        <v>9.0000000000000024E-2</v>
      </c>
      <c r="H14" s="8">
        <v>0.12000000000000001</v>
      </c>
      <c r="I14" s="8">
        <v>0.16</v>
      </c>
      <c r="J14" s="8">
        <v>0.24333333333333335</v>
      </c>
      <c r="K14" s="8">
        <v>0.33999999999999991</v>
      </c>
      <c r="L14" s="8">
        <v>0.43333333333333335</v>
      </c>
      <c r="M14" s="8">
        <v>0.63333333333333341</v>
      </c>
      <c r="N14" s="8">
        <v>0.72999999999999987</v>
      </c>
      <c r="O14" s="8">
        <v>0.87666666666666671</v>
      </c>
      <c r="P14" s="8">
        <v>0.99</v>
      </c>
      <c r="Q14" s="8">
        <v>1.0966666666666667</v>
      </c>
      <c r="R14" s="8">
        <v>1.1766666666666667</v>
      </c>
    </row>
    <row r="15" spans="1:19" ht="17.649999999999999" x14ac:dyDescent="0.45">
      <c r="A15" s="90"/>
      <c r="B15" s="6" t="s">
        <v>3</v>
      </c>
      <c r="C15" s="8">
        <v>4.0000000000000008E-2</v>
      </c>
      <c r="D15" s="8">
        <v>6.666666666666668E-2</v>
      </c>
      <c r="E15" s="8">
        <v>7.3333333333333334E-2</v>
      </c>
      <c r="F15" s="8">
        <v>8.0000000000000016E-2</v>
      </c>
      <c r="G15" s="8">
        <v>0.10333333333333333</v>
      </c>
      <c r="H15" s="8">
        <v>0.13999999999999999</v>
      </c>
      <c r="I15" s="8">
        <v>0.20333333333333334</v>
      </c>
      <c r="J15" s="8">
        <v>0.28999999999999998</v>
      </c>
      <c r="K15" s="8">
        <v>0.39666666666666667</v>
      </c>
      <c r="L15" s="8">
        <v>0.53333333333333333</v>
      </c>
      <c r="M15" s="8">
        <v>0.69333333333333325</v>
      </c>
      <c r="N15" s="8">
        <v>0.84666666666666657</v>
      </c>
      <c r="O15" s="8">
        <v>0.95666666666666667</v>
      </c>
      <c r="P15" s="8">
        <v>1.06</v>
      </c>
      <c r="Q15" s="8">
        <v>1.1366666666666667</v>
      </c>
      <c r="R15" s="8">
        <v>1.1966666666666668</v>
      </c>
    </row>
    <row r="17" spans="1:19" ht="18" x14ac:dyDescent="0.6">
      <c r="A17" s="10" t="s">
        <v>8</v>
      </c>
    </row>
    <row r="19" spans="1:19" ht="15.4" x14ac:dyDescent="0.45">
      <c r="C19" s="91" t="s">
        <v>7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"/>
    </row>
    <row r="20" spans="1:19" ht="15" x14ac:dyDescent="0.45">
      <c r="C20" s="7">
        <v>0</v>
      </c>
      <c r="D20" s="7">
        <v>6</v>
      </c>
      <c r="E20" s="7">
        <v>7</v>
      </c>
      <c r="F20" s="7">
        <v>8</v>
      </c>
      <c r="G20" s="7">
        <v>9</v>
      </c>
      <c r="H20" s="7">
        <v>10</v>
      </c>
      <c r="I20" s="7">
        <v>11</v>
      </c>
      <c r="J20" s="7">
        <v>12</v>
      </c>
      <c r="K20" s="7">
        <v>13</v>
      </c>
      <c r="L20" s="7">
        <v>14</v>
      </c>
      <c r="M20" s="7">
        <v>15</v>
      </c>
      <c r="N20" s="7">
        <v>16</v>
      </c>
      <c r="O20" s="7">
        <v>17</v>
      </c>
      <c r="P20" s="7">
        <v>18</v>
      </c>
      <c r="Q20" s="7">
        <v>19</v>
      </c>
      <c r="R20" s="7">
        <v>20</v>
      </c>
    </row>
    <row r="21" spans="1:19" ht="15.4" x14ac:dyDescent="0.45">
      <c r="A21" s="90" t="s">
        <v>4</v>
      </c>
      <c r="B21" s="5" t="s">
        <v>1</v>
      </c>
      <c r="C21" s="8">
        <f>LOG10(C7)</f>
        <v>-1.3979400086720377</v>
      </c>
      <c r="D21" s="8">
        <f t="shared" ref="D21:R21" si="0">LOG10(D7)</f>
        <v>-1.1346985738974562</v>
      </c>
      <c r="E21" s="8">
        <f t="shared" si="0"/>
        <v>-1.045757490560675</v>
      </c>
      <c r="F21" s="8">
        <f t="shared" si="0"/>
        <v>-0.93305321036938682</v>
      </c>
      <c r="G21" s="8">
        <f t="shared" si="0"/>
        <v>-0.82390874094431876</v>
      </c>
      <c r="H21" s="8">
        <f t="shared" si="0"/>
        <v>-0.66420789807680691</v>
      </c>
      <c r="I21" s="8">
        <f t="shared" si="0"/>
        <v>-0.53263858256949381</v>
      </c>
      <c r="J21" s="8">
        <f t="shared" si="0"/>
        <v>-0.3979400086720376</v>
      </c>
      <c r="K21" s="8">
        <f t="shared" si="0"/>
        <v>-0.27029537868781278</v>
      </c>
      <c r="L21" s="8">
        <f t="shared" si="0"/>
        <v>-0.16536739366390826</v>
      </c>
      <c r="M21" s="8">
        <f t="shared" si="0"/>
        <v>-7.9181246047624873E-2</v>
      </c>
      <c r="N21" s="8">
        <f t="shared" si="0"/>
        <v>-5.8295436607239412E-3</v>
      </c>
      <c r="O21" s="8">
        <f t="shared" si="0"/>
        <v>3.342375548694982E-2</v>
      </c>
      <c r="P21" s="8">
        <f t="shared" si="0"/>
        <v>6.445798922691845E-2</v>
      </c>
      <c r="Q21" s="8">
        <f t="shared" si="0"/>
        <v>8.3980128929393563E-2</v>
      </c>
      <c r="R21" s="8">
        <f t="shared" si="0"/>
        <v>6.0697840353611733E-2</v>
      </c>
    </row>
    <row r="22" spans="1:19" ht="15.4" x14ac:dyDescent="0.45">
      <c r="A22" s="90"/>
      <c r="B22" s="5" t="s">
        <v>2</v>
      </c>
      <c r="C22" s="8">
        <f t="shared" ref="C22:R22" si="1">LOG10(C8)</f>
        <v>-1.3309932190414244</v>
      </c>
      <c r="D22" s="8">
        <f t="shared" si="1"/>
        <v>-1.1346985738974562</v>
      </c>
      <c r="E22" s="8">
        <f t="shared" si="1"/>
        <v>-1.0969100130080565</v>
      </c>
      <c r="F22" s="8">
        <f t="shared" si="1"/>
        <v>-1.0299632233774432</v>
      </c>
      <c r="G22" s="8">
        <f t="shared" si="1"/>
        <v>-0.93305321036938682</v>
      </c>
      <c r="H22" s="8">
        <f t="shared" si="1"/>
        <v>-0.769551078621726</v>
      </c>
      <c r="I22" s="8">
        <f t="shared" si="1"/>
        <v>-0.63202321470540557</v>
      </c>
      <c r="J22" s="8">
        <f t="shared" si="1"/>
        <v>-0.47279988093701991</v>
      </c>
      <c r="K22" s="8">
        <f t="shared" si="1"/>
        <v>-0.33099321904142442</v>
      </c>
      <c r="L22" s="8">
        <f t="shared" si="1"/>
        <v>-0.22184874961635639</v>
      </c>
      <c r="M22" s="8">
        <f t="shared" si="1"/>
        <v>-0.12109539752653969</v>
      </c>
      <c r="N22" s="8">
        <f t="shared" si="1"/>
        <v>-4.7368974717254431E-2</v>
      </c>
      <c r="O22" s="8">
        <f t="shared" si="1"/>
        <v>5.7523288890913415E-3</v>
      </c>
      <c r="P22" s="8">
        <f t="shared" si="1"/>
        <v>4.007464323031186E-2</v>
      </c>
      <c r="Q22" s="8">
        <f t="shared" si="1"/>
        <v>7.1882007306125442E-2</v>
      </c>
      <c r="R22" s="8">
        <f t="shared" si="1"/>
        <v>7.9181246047624887E-2</v>
      </c>
    </row>
    <row r="23" spans="1:19" ht="17.649999999999999" x14ac:dyDescent="0.45">
      <c r="A23" s="90"/>
      <c r="B23" s="6" t="s">
        <v>3</v>
      </c>
      <c r="C23" s="8">
        <f t="shared" ref="C23:R23" si="2">LOG10(C9)</f>
        <v>-1.3631779024128257</v>
      </c>
      <c r="D23" s="8">
        <f t="shared" si="2"/>
        <v>-1.1346985738974562</v>
      </c>
      <c r="E23" s="8">
        <f t="shared" si="2"/>
        <v>-1.0791812460476249</v>
      </c>
      <c r="F23" s="8">
        <f t="shared" si="2"/>
        <v>-0.98575956088538974</v>
      </c>
      <c r="G23" s="8">
        <f t="shared" si="2"/>
        <v>-0.85387196432176204</v>
      </c>
      <c r="H23" s="8">
        <f t="shared" si="2"/>
        <v>-0.69179141970889535</v>
      </c>
      <c r="I23" s="8">
        <f t="shared" si="2"/>
        <v>-0.53760200210104392</v>
      </c>
      <c r="J23" s="8">
        <f t="shared" si="2"/>
        <v>-0.39433588440321238</v>
      </c>
      <c r="K23" s="8">
        <f t="shared" si="2"/>
        <v>-0.27300127206373764</v>
      </c>
      <c r="L23" s="8">
        <f t="shared" si="2"/>
        <v>-0.16325403435050906</v>
      </c>
      <c r="M23" s="8">
        <f t="shared" si="2"/>
        <v>-7.4000733543844496E-2</v>
      </c>
      <c r="N23" s="8">
        <f t="shared" si="2"/>
        <v>-7.2992387414994656E-3</v>
      </c>
      <c r="O23" s="8">
        <f t="shared" si="2"/>
        <v>3.7426497940623665E-2</v>
      </c>
      <c r="P23" s="8">
        <f t="shared" si="2"/>
        <v>7.0653450668160159E-2</v>
      </c>
      <c r="Q23" s="8">
        <f t="shared" si="2"/>
        <v>9.4587577089025113E-2</v>
      </c>
      <c r="R23" s="8">
        <f t="shared" si="2"/>
        <v>7.3107098335431581E-2</v>
      </c>
    </row>
    <row r="24" spans="1:19" ht="15.4" x14ac:dyDescent="0.45">
      <c r="A24" s="90" t="s">
        <v>5</v>
      </c>
      <c r="B24" s="5" t="s">
        <v>1</v>
      </c>
      <c r="C24" s="8">
        <f t="shared" ref="C24:R24" si="3">LOG10(C10)</f>
        <v>-1.3979400086720375</v>
      </c>
      <c r="D24" s="8">
        <f t="shared" si="3"/>
        <v>-1.1153934187020695</v>
      </c>
      <c r="E24" s="8">
        <f t="shared" si="3"/>
        <v>-1.0299632233774432</v>
      </c>
      <c r="F24" s="8">
        <f t="shared" si="3"/>
        <v>-0.93305321036938682</v>
      </c>
      <c r="G24" s="8">
        <f t="shared" si="3"/>
        <v>-0.77815125038364363</v>
      </c>
      <c r="H24" s="8">
        <f t="shared" si="3"/>
        <v>-0.63202321470540557</v>
      </c>
      <c r="I24" s="8">
        <f t="shared" si="3"/>
        <v>-0.49485002168009401</v>
      </c>
      <c r="J24" s="8">
        <f t="shared" si="3"/>
        <v>-0.35654732351381252</v>
      </c>
      <c r="K24" s="8">
        <f t="shared" si="3"/>
        <v>-0.22914798835785583</v>
      </c>
      <c r="L24" s="8">
        <f t="shared" si="3"/>
        <v>-0.15283879942196982</v>
      </c>
      <c r="M24" s="8">
        <f t="shared" si="3"/>
        <v>-7.4000733543844552E-2</v>
      </c>
      <c r="N24" s="8">
        <f t="shared" si="3"/>
        <v>-1.0253634365552974E-2</v>
      </c>
      <c r="O24" s="8">
        <f t="shared" si="3"/>
        <v>2.6669428337518744E-2</v>
      </c>
      <c r="P24" s="8">
        <f t="shared" si="3"/>
        <v>5.5633124272835302E-2</v>
      </c>
      <c r="Q24" s="8">
        <f t="shared" si="3"/>
        <v>7.6761771924211936E-2</v>
      </c>
      <c r="R24" s="8">
        <f t="shared" si="3"/>
        <v>5.9437187851867614E-2</v>
      </c>
    </row>
    <row r="25" spans="1:19" ht="15.4" x14ac:dyDescent="0.45">
      <c r="A25" s="90"/>
      <c r="B25" s="5" t="s">
        <v>2</v>
      </c>
      <c r="C25" s="8">
        <f t="shared" ref="C25:R25" si="4">LOG10(C11)</f>
        <v>-1.3309932190414244</v>
      </c>
      <c r="D25" s="8">
        <f t="shared" si="4"/>
        <v>-1.0969100130080562</v>
      </c>
      <c r="E25" s="8">
        <f t="shared" si="4"/>
        <v>-1.0299632233774432</v>
      </c>
      <c r="F25" s="8">
        <f t="shared" si="4"/>
        <v>-0.92081875395237511</v>
      </c>
      <c r="G25" s="8">
        <f t="shared" si="4"/>
        <v>-0.80502339678394508</v>
      </c>
      <c r="H25" s="8">
        <f t="shared" si="4"/>
        <v>-0.65757731917779372</v>
      </c>
      <c r="I25" s="8">
        <f t="shared" si="4"/>
        <v>-0.50863830616572736</v>
      </c>
      <c r="J25" s="8">
        <f t="shared" si="4"/>
        <v>-0.37675070960209955</v>
      </c>
      <c r="K25" s="8">
        <f t="shared" si="4"/>
        <v>-0.24159280781211351</v>
      </c>
      <c r="L25" s="8">
        <f t="shared" si="4"/>
        <v>-0.15078539379091099</v>
      </c>
      <c r="M25" s="8">
        <f t="shared" si="4"/>
        <v>-6.8881289407812907E-2</v>
      </c>
      <c r="N25" s="8">
        <f t="shared" si="4"/>
        <v>0</v>
      </c>
      <c r="O25" s="8">
        <f t="shared" si="4"/>
        <v>4.4016828984373951E-2</v>
      </c>
      <c r="P25" s="8">
        <f t="shared" si="4"/>
        <v>7.432874325321269E-2</v>
      </c>
      <c r="Q25" s="8">
        <f t="shared" si="4"/>
        <v>9.8066590207998641E-2</v>
      </c>
      <c r="R25" s="8">
        <f t="shared" si="4"/>
        <v>8.0385947185995413E-2</v>
      </c>
    </row>
    <row r="26" spans="1:19" ht="17.649999999999999" x14ac:dyDescent="0.45">
      <c r="A26" s="90"/>
      <c r="B26" s="6" t="s">
        <v>3</v>
      </c>
      <c r="C26" s="8">
        <f t="shared" ref="C26:R26" si="5">LOG10(C12)</f>
        <v>-1.4357285695614375</v>
      </c>
      <c r="D26" s="8">
        <f t="shared" si="5"/>
        <v>-1.1549019599857431</v>
      </c>
      <c r="E26" s="8">
        <f t="shared" si="5"/>
        <v>-1.0969100130080562</v>
      </c>
      <c r="F26" s="8">
        <f t="shared" si="5"/>
        <v>-1.0147232568207065</v>
      </c>
      <c r="G26" s="8">
        <f t="shared" si="5"/>
        <v>-0.89733765810285215</v>
      </c>
      <c r="H26" s="8">
        <f t="shared" si="5"/>
        <v>-0.7367585652254186</v>
      </c>
      <c r="I26" s="8">
        <f t="shared" si="5"/>
        <v>-0.579494163429221</v>
      </c>
      <c r="J26" s="8">
        <f t="shared" si="5"/>
        <v>-0.43179827593300507</v>
      </c>
      <c r="K26" s="8">
        <f t="shared" si="5"/>
        <v>-0.27572413039921095</v>
      </c>
      <c r="L26" s="8">
        <f t="shared" si="5"/>
        <v>-0.19836765376683349</v>
      </c>
      <c r="M26" s="8">
        <f t="shared" si="5"/>
        <v>-0.10420925174955588</v>
      </c>
      <c r="N26" s="8">
        <f t="shared" si="5"/>
        <v>-3.4641485655213883E-2</v>
      </c>
      <c r="O26" s="8">
        <f t="shared" si="5"/>
        <v>1.2837224705172217E-2</v>
      </c>
      <c r="P26" s="8">
        <f t="shared" si="5"/>
        <v>4.921802267018157E-2</v>
      </c>
      <c r="Q26" s="8">
        <f t="shared" si="5"/>
        <v>7.6761771924211852E-2</v>
      </c>
      <c r="R26" s="8">
        <f t="shared" si="5"/>
        <v>7.6761771924211852E-2</v>
      </c>
    </row>
    <row r="27" spans="1:19" ht="15.4" x14ac:dyDescent="0.45">
      <c r="A27" s="90" t="s">
        <v>6</v>
      </c>
      <c r="B27" s="5" t="s">
        <v>1</v>
      </c>
      <c r="C27" s="8">
        <f t="shared" ref="C27:R27" si="6">LOG10(C13)</f>
        <v>-1.3979400086720375</v>
      </c>
      <c r="D27" s="8">
        <f t="shared" si="6"/>
        <v>-1.1983676537668335</v>
      </c>
      <c r="E27" s="8">
        <f t="shared" si="6"/>
        <v>-1.1549019599857431</v>
      </c>
      <c r="F27" s="8">
        <f t="shared" si="6"/>
        <v>-1.1346985738974562</v>
      </c>
      <c r="G27" s="8">
        <f t="shared" si="6"/>
        <v>-1</v>
      </c>
      <c r="H27" s="8">
        <f t="shared" si="6"/>
        <v>-0.87506126339169998</v>
      </c>
      <c r="I27" s="8">
        <f t="shared" si="6"/>
        <v>-0.72124639904717092</v>
      </c>
      <c r="J27" s="8">
        <f t="shared" si="6"/>
        <v>-0.56863623584101264</v>
      </c>
      <c r="K27" s="8">
        <f t="shared" si="6"/>
        <v>-0.40893539297350079</v>
      </c>
      <c r="L27" s="8">
        <f t="shared" si="6"/>
        <v>-0.2896005338831994</v>
      </c>
      <c r="M27" s="8">
        <f t="shared" si="6"/>
        <v>-0.15905791975690101</v>
      </c>
      <c r="N27" s="8">
        <f t="shared" si="6"/>
        <v>-6.5501548756432285E-2</v>
      </c>
      <c r="O27" s="8">
        <f t="shared" si="6"/>
        <v>-1.4500663952328712E-3</v>
      </c>
      <c r="P27" s="8">
        <f t="shared" si="6"/>
        <v>4.4016828984373951E-2</v>
      </c>
      <c r="Q27" s="8">
        <f t="shared" si="6"/>
        <v>7.7973193858656753E-2</v>
      </c>
      <c r="R27" s="8">
        <f t="shared" si="6"/>
        <v>9.2252654895383493E-2</v>
      </c>
    </row>
    <row r="28" spans="1:19" ht="15.4" x14ac:dyDescent="0.45">
      <c r="A28" s="90"/>
      <c r="B28" s="5" t="s">
        <v>2</v>
      </c>
      <c r="C28" s="8">
        <f t="shared" ref="C28:R28" si="7">LOG10(C14)</f>
        <v>-1.3309932190414244</v>
      </c>
      <c r="D28" s="8">
        <f t="shared" si="7"/>
        <v>-1.1983676537668333</v>
      </c>
      <c r="E28" s="8">
        <f t="shared" si="7"/>
        <v>-1.1549019599857431</v>
      </c>
      <c r="F28" s="8">
        <f t="shared" si="7"/>
        <v>-1.1153934187020695</v>
      </c>
      <c r="G28" s="8">
        <f t="shared" si="7"/>
        <v>-1.045757490560675</v>
      </c>
      <c r="H28" s="8">
        <f t="shared" si="7"/>
        <v>-0.92081875395237511</v>
      </c>
      <c r="I28" s="8">
        <f t="shared" si="7"/>
        <v>-0.79588001734407521</v>
      </c>
      <c r="J28" s="8">
        <f t="shared" si="7"/>
        <v>-0.61379839459920649</v>
      </c>
      <c r="K28" s="8">
        <f t="shared" si="7"/>
        <v>-0.46852108295774497</v>
      </c>
      <c r="L28" s="8">
        <f t="shared" si="7"/>
        <v>-0.36317790241282566</v>
      </c>
      <c r="M28" s="8">
        <f t="shared" si="7"/>
        <v>-0.19836765376683341</v>
      </c>
      <c r="N28" s="8">
        <f t="shared" si="7"/>
        <v>-0.13667713987954416</v>
      </c>
      <c r="O28" s="8">
        <f t="shared" si="7"/>
        <v>-5.7165506229904552E-2</v>
      </c>
      <c r="P28" s="8">
        <f t="shared" si="7"/>
        <v>-4.3648054024500883E-3</v>
      </c>
      <c r="Q28" s="8">
        <f t="shared" si="7"/>
        <v>4.007464323031186E-2</v>
      </c>
      <c r="R28" s="8">
        <f t="shared" si="7"/>
        <v>7.0653450668160159E-2</v>
      </c>
    </row>
    <row r="29" spans="1:19" ht="17.649999999999999" x14ac:dyDescent="0.45">
      <c r="A29" s="90"/>
      <c r="B29" s="6" t="s">
        <v>3</v>
      </c>
      <c r="C29" s="8">
        <f t="shared" ref="C29:R29" si="8">LOG10(C15)</f>
        <v>-1.3979400086720375</v>
      </c>
      <c r="D29" s="8">
        <f t="shared" si="8"/>
        <v>-1.1760912590556811</v>
      </c>
      <c r="E29" s="8">
        <f t="shared" si="8"/>
        <v>-1.1346985738974562</v>
      </c>
      <c r="F29" s="8">
        <f t="shared" si="8"/>
        <v>-1.0969100130080562</v>
      </c>
      <c r="G29" s="8">
        <f t="shared" si="8"/>
        <v>-0.98575956088538974</v>
      </c>
      <c r="H29" s="8">
        <f t="shared" si="8"/>
        <v>-0.85387196432176204</v>
      </c>
      <c r="I29" s="8">
        <f t="shared" si="8"/>
        <v>-0.69179141970889535</v>
      </c>
      <c r="J29" s="8">
        <f t="shared" si="8"/>
        <v>-0.53760200210104392</v>
      </c>
      <c r="K29" s="8">
        <f t="shared" si="8"/>
        <v>-0.40157429332713168</v>
      </c>
      <c r="L29" s="8">
        <f t="shared" si="8"/>
        <v>-0.27300127206373764</v>
      </c>
      <c r="M29" s="8">
        <f t="shared" si="8"/>
        <v>-0.15905791975690095</v>
      </c>
      <c r="N29" s="8">
        <f t="shared" si="8"/>
        <v>-7.2287538099724435E-2</v>
      </c>
      <c r="O29" s="8">
        <f t="shared" si="8"/>
        <v>-1.9239357985670114E-2</v>
      </c>
      <c r="P29" s="8">
        <f t="shared" si="8"/>
        <v>2.5305865264770262E-2</v>
      </c>
      <c r="Q29" s="8">
        <f t="shared" si="8"/>
        <v>5.5633124272835302E-2</v>
      </c>
      <c r="R29" s="8">
        <f t="shared" si="8"/>
        <v>7.7973193858656753E-2</v>
      </c>
    </row>
    <row r="48" spans="1:1" ht="17.649999999999999" x14ac:dyDescent="0.5">
      <c r="A48" s="11" t="s">
        <v>9</v>
      </c>
    </row>
    <row r="50" spans="1:19" ht="15.4" x14ac:dyDescent="0.45">
      <c r="C50" s="91" t="s">
        <v>7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"/>
    </row>
    <row r="51" spans="1:19" ht="15" x14ac:dyDescent="0.45">
      <c r="C51" s="7">
        <v>0</v>
      </c>
      <c r="D51" s="7">
        <v>6</v>
      </c>
      <c r="E51" s="7">
        <v>7</v>
      </c>
      <c r="F51" s="7">
        <v>8</v>
      </c>
      <c r="G51" s="7">
        <v>9</v>
      </c>
      <c r="H51" s="7">
        <v>10</v>
      </c>
      <c r="I51" s="7">
        <v>11</v>
      </c>
      <c r="J51" s="7">
        <v>12</v>
      </c>
      <c r="K51" s="7">
        <v>13</v>
      </c>
      <c r="L51" s="7">
        <v>14</v>
      </c>
      <c r="M51" s="7">
        <v>15</v>
      </c>
      <c r="N51" s="7">
        <v>16</v>
      </c>
      <c r="O51" s="7">
        <v>17</v>
      </c>
      <c r="P51" s="7">
        <v>18</v>
      </c>
      <c r="Q51" s="7">
        <v>19</v>
      </c>
      <c r="R51" s="7">
        <v>20</v>
      </c>
    </row>
    <row r="52" spans="1:19" ht="15.4" x14ac:dyDescent="0.45">
      <c r="A52" s="90" t="s">
        <v>4</v>
      </c>
      <c r="B52" s="5" t="s">
        <v>1</v>
      </c>
      <c r="C52" s="8"/>
      <c r="D52" s="8"/>
      <c r="E52" s="8"/>
      <c r="F52" s="8"/>
      <c r="G52" s="8">
        <f t="shared" ref="G52:K57" si="9">LOG10(G7)</f>
        <v>-0.82390874094431876</v>
      </c>
      <c r="H52" s="8">
        <f t="shared" si="9"/>
        <v>-0.66420789807680691</v>
      </c>
      <c r="I52" s="8">
        <f t="shared" si="9"/>
        <v>-0.53263858256949381</v>
      </c>
      <c r="J52" s="8">
        <f t="shared" si="9"/>
        <v>-0.3979400086720376</v>
      </c>
      <c r="K52" s="8">
        <f t="shared" si="9"/>
        <v>-0.27029537868781278</v>
      </c>
      <c r="L52" s="8"/>
      <c r="M52" s="8"/>
      <c r="N52" s="8"/>
      <c r="O52" s="8"/>
      <c r="P52" s="8"/>
      <c r="Q52" s="8"/>
      <c r="R52" s="8"/>
    </row>
    <row r="53" spans="1:19" ht="15.4" x14ac:dyDescent="0.45">
      <c r="A53" s="90"/>
      <c r="B53" s="5" t="s">
        <v>2</v>
      </c>
      <c r="C53" s="8"/>
      <c r="D53" s="8"/>
      <c r="E53" s="8"/>
      <c r="F53" s="8"/>
      <c r="G53" s="8">
        <f t="shared" si="9"/>
        <v>-0.93305321036938682</v>
      </c>
      <c r="H53" s="8">
        <f t="shared" si="9"/>
        <v>-0.769551078621726</v>
      </c>
      <c r="I53" s="8">
        <f t="shared" si="9"/>
        <v>-0.63202321470540557</v>
      </c>
      <c r="J53" s="8">
        <f t="shared" si="9"/>
        <v>-0.47279988093701991</v>
      </c>
      <c r="K53" s="8">
        <f t="shared" si="9"/>
        <v>-0.33099321904142442</v>
      </c>
      <c r="L53" s="8">
        <f>LOG10(L8)</f>
        <v>-0.22184874961635639</v>
      </c>
      <c r="M53" s="8"/>
      <c r="N53" s="8"/>
      <c r="O53" s="8"/>
      <c r="P53" s="8"/>
      <c r="Q53" s="8"/>
      <c r="R53" s="8"/>
    </row>
    <row r="54" spans="1:19" ht="17.649999999999999" x14ac:dyDescent="0.45">
      <c r="A54" s="90"/>
      <c r="B54" s="6" t="s">
        <v>3</v>
      </c>
      <c r="C54" s="8"/>
      <c r="D54" s="8"/>
      <c r="E54" s="8"/>
      <c r="F54" s="8"/>
      <c r="G54" s="8">
        <f t="shared" si="9"/>
        <v>-0.85387196432176204</v>
      </c>
      <c r="H54" s="8">
        <f t="shared" si="9"/>
        <v>-0.69179141970889535</v>
      </c>
      <c r="I54" s="8">
        <f t="shared" si="9"/>
        <v>-0.53760200210104392</v>
      </c>
      <c r="J54" s="8">
        <f t="shared" si="9"/>
        <v>-0.39433588440321238</v>
      </c>
      <c r="K54" s="8">
        <f t="shared" si="9"/>
        <v>-0.27300127206373764</v>
      </c>
      <c r="L54" s="8"/>
      <c r="M54" s="8"/>
      <c r="N54" s="8"/>
      <c r="O54" s="8"/>
      <c r="P54" s="8"/>
      <c r="Q54" s="8"/>
      <c r="R54" s="8"/>
    </row>
    <row r="55" spans="1:19" ht="15.4" x14ac:dyDescent="0.45">
      <c r="A55" s="90" t="s">
        <v>5</v>
      </c>
      <c r="B55" s="5" t="s">
        <v>1</v>
      </c>
      <c r="C55" s="8"/>
      <c r="D55" s="8"/>
      <c r="E55" s="8"/>
      <c r="F55" s="8">
        <f>LOG10(F10)</f>
        <v>-0.93305321036938682</v>
      </c>
      <c r="G55" s="8">
        <f t="shared" si="9"/>
        <v>-0.77815125038364363</v>
      </c>
      <c r="H55" s="8">
        <f t="shared" si="9"/>
        <v>-0.63202321470540557</v>
      </c>
      <c r="I55" s="8">
        <f t="shared" si="9"/>
        <v>-0.49485002168009401</v>
      </c>
      <c r="J55" s="8">
        <f t="shared" si="9"/>
        <v>-0.35654732351381252</v>
      </c>
      <c r="K55" s="8">
        <f t="shared" si="9"/>
        <v>-0.22914798835785583</v>
      </c>
      <c r="L55" s="8"/>
      <c r="M55" s="8"/>
      <c r="N55" s="8"/>
      <c r="O55" s="8"/>
      <c r="P55" s="8"/>
      <c r="Q55" s="8"/>
      <c r="R55" s="8"/>
    </row>
    <row r="56" spans="1:19" ht="15.4" x14ac:dyDescent="0.45">
      <c r="A56" s="90"/>
      <c r="B56" s="5" t="s">
        <v>2</v>
      </c>
      <c r="C56" s="8"/>
      <c r="D56" s="8"/>
      <c r="E56" s="8"/>
      <c r="F56" s="8"/>
      <c r="G56" s="8">
        <f t="shared" si="9"/>
        <v>-0.80502339678394508</v>
      </c>
      <c r="H56" s="8">
        <f t="shared" si="9"/>
        <v>-0.65757731917779372</v>
      </c>
      <c r="I56" s="8">
        <f t="shared" si="9"/>
        <v>-0.50863830616572736</v>
      </c>
      <c r="J56" s="8">
        <f t="shared" si="9"/>
        <v>-0.37675070960209955</v>
      </c>
      <c r="K56" s="8">
        <f t="shared" si="9"/>
        <v>-0.24159280781211351</v>
      </c>
      <c r="L56" s="8"/>
      <c r="M56" s="8"/>
      <c r="N56" s="8"/>
      <c r="O56" s="8"/>
      <c r="P56" s="8"/>
      <c r="Q56" s="8"/>
      <c r="R56" s="8"/>
    </row>
    <row r="57" spans="1:19" ht="17.649999999999999" x14ac:dyDescent="0.45">
      <c r="A57" s="90"/>
      <c r="B57" s="6" t="s">
        <v>3</v>
      </c>
      <c r="C57" s="8"/>
      <c r="D57" s="8"/>
      <c r="E57" s="8"/>
      <c r="F57" s="8"/>
      <c r="G57" s="8">
        <f t="shared" si="9"/>
        <v>-0.89733765810285215</v>
      </c>
      <c r="H57" s="8">
        <f t="shared" si="9"/>
        <v>-0.7367585652254186</v>
      </c>
      <c r="I57" s="8">
        <f t="shared" si="9"/>
        <v>-0.579494163429221</v>
      </c>
      <c r="J57" s="8">
        <f t="shared" si="9"/>
        <v>-0.43179827593300507</v>
      </c>
      <c r="K57" s="8">
        <f t="shared" si="9"/>
        <v>-0.27572413039921095</v>
      </c>
      <c r="L57" s="8"/>
      <c r="M57" s="8"/>
      <c r="N57" s="8"/>
      <c r="O57" s="8"/>
      <c r="P57" s="8"/>
      <c r="Q57" s="8"/>
      <c r="R57" s="8"/>
    </row>
    <row r="58" spans="1:19" ht="15.4" x14ac:dyDescent="0.45">
      <c r="A58" s="90" t="s">
        <v>6</v>
      </c>
      <c r="B58" s="5" t="s">
        <v>1</v>
      </c>
      <c r="C58" s="8"/>
      <c r="D58" s="8"/>
      <c r="E58" s="8"/>
      <c r="F58" s="8"/>
      <c r="G58" s="8"/>
      <c r="H58" s="8">
        <f>LOG10(H13)</f>
        <v>-0.87506126339169998</v>
      </c>
      <c r="I58" s="8">
        <f>LOG10(I13)</f>
        <v>-0.72124639904717092</v>
      </c>
      <c r="J58" s="8">
        <f>LOG10(J13)</f>
        <v>-0.56863623584101264</v>
      </c>
      <c r="K58" s="8">
        <f>LOG10(K13)</f>
        <v>-0.40893539297350079</v>
      </c>
      <c r="L58" s="8">
        <f>LOG10(L13)</f>
        <v>-0.2896005338831994</v>
      </c>
      <c r="M58" s="8"/>
      <c r="N58" s="8"/>
      <c r="O58" s="8"/>
      <c r="P58" s="8"/>
      <c r="Q58" s="8"/>
      <c r="R58" s="8"/>
    </row>
    <row r="59" spans="1:19" ht="15.4" x14ac:dyDescent="0.45">
      <c r="A59" s="90"/>
      <c r="B59" s="5" t="s">
        <v>2</v>
      </c>
      <c r="C59" s="8"/>
      <c r="D59" s="8"/>
      <c r="E59" s="8"/>
      <c r="F59" s="8"/>
      <c r="G59" s="8"/>
      <c r="H59" s="8"/>
      <c r="I59" s="8">
        <f>LOG10(I14)</f>
        <v>-0.79588001734407521</v>
      </c>
      <c r="J59" s="8">
        <f>LOG10(J14)</f>
        <v>-0.61379839459920649</v>
      </c>
      <c r="K59" s="8">
        <f>LOG10(K14)</f>
        <v>-0.46852108295774497</v>
      </c>
      <c r="L59" s="8">
        <f>LOG10(L14)</f>
        <v>-0.36317790241282566</v>
      </c>
      <c r="M59" s="8">
        <f>LOG10(M14)</f>
        <v>-0.19836765376683341</v>
      </c>
      <c r="N59" s="8"/>
      <c r="O59" s="8"/>
      <c r="P59" s="8"/>
      <c r="Q59" s="8"/>
      <c r="R59" s="8"/>
    </row>
    <row r="60" spans="1:19" ht="17.649999999999999" x14ac:dyDescent="0.45">
      <c r="A60" s="90"/>
      <c r="B60" s="6" t="s">
        <v>3</v>
      </c>
      <c r="C60" s="8"/>
      <c r="D60" s="8"/>
      <c r="E60" s="8"/>
      <c r="F60" s="8"/>
      <c r="G60" s="8"/>
      <c r="H60" s="8">
        <f>LOG10(H15)</f>
        <v>-0.85387196432176204</v>
      </c>
      <c r="I60" s="8">
        <f>LOG10(I15)</f>
        <v>-0.69179141970889535</v>
      </c>
      <c r="J60" s="8">
        <f>LOG10(J15)</f>
        <v>-0.53760200210104392</v>
      </c>
      <c r="K60" s="8">
        <f>LOG10(K15)</f>
        <v>-0.40157429332713168</v>
      </c>
      <c r="L60" s="8">
        <f>LOG10(L15)</f>
        <v>-0.27300127206373764</v>
      </c>
      <c r="M60" s="8"/>
      <c r="N60" s="8"/>
      <c r="O60" s="8"/>
      <c r="P60" s="8"/>
      <c r="Q60" s="8"/>
      <c r="R60" s="8"/>
    </row>
    <row r="62" spans="1:19" ht="17.649999999999999" x14ac:dyDescent="0.5">
      <c r="I62" s="23" t="s">
        <v>12</v>
      </c>
    </row>
    <row r="64" spans="1:19" ht="17.25" x14ac:dyDescent="0.45">
      <c r="K64" s="90" t="s">
        <v>12</v>
      </c>
      <c r="L64" s="90"/>
      <c r="M64" s="90"/>
      <c r="N64" s="90"/>
      <c r="O64" s="12" t="s">
        <v>13</v>
      </c>
    </row>
    <row r="65" spans="1:15" ht="15.4" x14ac:dyDescent="0.45">
      <c r="I65" s="90" t="s">
        <v>4</v>
      </c>
      <c r="J65" s="13" t="s">
        <v>1</v>
      </c>
      <c r="K65" s="20" t="s">
        <v>10</v>
      </c>
      <c r="L65" s="24">
        <v>0.13730000000000001</v>
      </c>
      <c r="M65" s="21" t="s">
        <v>11</v>
      </c>
      <c r="N65" s="27">
        <v>-2.0486</v>
      </c>
      <c r="O65" s="12">
        <v>0.99819999999999998</v>
      </c>
    </row>
    <row r="66" spans="1:15" ht="15.4" x14ac:dyDescent="0.45">
      <c r="I66" s="90"/>
      <c r="J66" s="13" t="s">
        <v>2</v>
      </c>
      <c r="K66" s="18" t="s">
        <v>10</v>
      </c>
      <c r="L66" s="25">
        <v>0.14369999999999999</v>
      </c>
      <c r="M66" s="19" t="s">
        <v>11</v>
      </c>
      <c r="N66" s="28">
        <v>-2.2130999999999998</v>
      </c>
      <c r="O66" s="12">
        <v>0.997</v>
      </c>
    </row>
    <row r="67" spans="1:15" ht="17.649999999999999" x14ac:dyDescent="0.45">
      <c r="I67" s="90"/>
      <c r="J67" s="14" t="s">
        <v>3</v>
      </c>
      <c r="K67" s="18" t="s">
        <v>10</v>
      </c>
      <c r="L67" s="25">
        <v>0.1459</v>
      </c>
      <c r="M67" s="19" t="s">
        <v>11</v>
      </c>
      <c r="N67" s="28">
        <v>-2.1551999999999998</v>
      </c>
      <c r="O67" s="12">
        <v>0.997</v>
      </c>
    </row>
    <row r="68" spans="1:15" ht="15.4" x14ac:dyDescent="0.45">
      <c r="I68" s="90" t="s">
        <v>5</v>
      </c>
      <c r="J68" s="13" t="s">
        <v>1</v>
      </c>
      <c r="K68" s="18" t="s">
        <v>10</v>
      </c>
      <c r="L68" s="25">
        <v>0.1406</v>
      </c>
      <c r="M68" s="19" t="s">
        <v>11</v>
      </c>
      <c r="N68" s="28">
        <v>-2.0470999999999999</v>
      </c>
      <c r="O68" s="12">
        <v>0.999</v>
      </c>
    </row>
    <row r="69" spans="1:15" ht="15.4" x14ac:dyDescent="0.45">
      <c r="I69" s="90"/>
      <c r="J69" s="13" t="s">
        <v>2</v>
      </c>
      <c r="K69" s="16" t="s">
        <v>10</v>
      </c>
      <c r="L69" s="26">
        <v>0.14080000000000001</v>
      </c>
      <c r="M69" s="17" t="s">
        <v>11</v>
      </c>
      <c r="N69" s="29">
        <v>-2.0663999999999998</v>
      </c>
      <c r="O69" s="12">
        <v>0.99929999999999997</v>
      </c>
    </row>
    <row r="70" spans="1:15" ht="17.649999999999999" x14ac:dyDescent="0.45">
      <c r="I70" s="90"/>
      <c r="J70" s="14" t="s">
        <v>3</v>
      </c>
      <c r="K70" s="20" t="s">
        <v>10</v>
      </c>
      <c r="L70" s="24">
        <v>0.15479999999999999</v>
      </c>
      <c r="M70" s="21" t="s">
        <v>11</v>
      </c>
      <c r="N70" s="27">
        <v>-2.2871999999999999</v>
      </c>
      <c r="O70" s="12">
        <v>0.99980000000000002</v>
      </c>
    </row>
    <row r="71" spans="1:15" ht="15.4" x14ac:dyDescent="0.45">
      <c r="I71" s="90" t="s">
        <v>6</v>
      </c>
      <c r="J71" s="13" t="s">
        <v>1</v>
      </c>
      <c r="K71" s="20" t="s">
        <v>10</v>
      </c>
      <c r="L71" s="24">
        <v>0.14829999999999999</v>
      </c>
      <c r="M71" s="21" t="s">
        <v>11</v>
      </c>
      <c r="N71" s="27">
        <v>-2.3525999999999998</v>
      </c>
      <c r="O71" s="12">
        <v>0.99790000000000001</v>
      </c>
    </row>
    <row r="72" spans="1:15" ht="15.4" x14ac:dyDescent="0.45">
      <c r="I72" s="90"/>
      <c r="J72" s="13" t="s">
        <v>2</v>
      </c>
      <c r="K72" s="20" t="s">
        <v>10</v>
      </c>
      <c r="L72" s="24">
        <v>0.14460000000000001</v>
      </c>
      <c r="M72" s="21" t="s">
        <v>11</v>
      </c>
      <c r="N72" s="27">
        <v>-2.3673000000000002</v>
      </c>
      <c r="O72" s="12">
        <v>0.99299999999999999</v>
      </c>
    </row>
    <row r="73" spans="1:15" ht="17.649999999999999" x14ac:dyDescent="0.45">
      <c r="I73" s="90"/>
      <c r="J73" s="14" t="s">
        <v>3</v>
      </c>
      <c r="K73" s="20" t="s">
        <v>10</v>
      </c>
      <c r="L73" s="24">
        <v>0.1452</v>
      </c>
      <c r="M73" s="21" t="s">
        <v>11</v>
      </c>
      <c r="N73" s="27">
        <v>-2.2938999999999998</v>
      </c>
      <c r="O73" s="12">
        <v>0.99750000000000005</v>
      </c>
    </row>
    <row r="78" spans="1:15" ht="17.649999999999999" x14ac:dyDescent="0.5">
      <c r="A78" s="23" t="s">
        <v>14</v>
      </c>
      <c r="B78" s="2" t="s">
        <v>15</v>
      </c>
      <c r="F78" s="23" t="s">
        <v>17</v>
      </c>
      <c r="G78" s="30"/>
      <c r="H78" s="22"/>
    </row>
    <row r="80" spans="1:15" ht="15" x14ac:dyDescent="0.45">
      <c r="C80" s="12" t="s">
        <v>16</v>
      </c>
      <c r="D80" s="31"/>
      <c r="E80" s="31"/>
      <c r="F80" s="31"/>
      <c r="H80" s="34"/>
    </row>
    <row r="81" spans="1:10" ht="15.4" x14ac:dyDescent="0.45">
      <c r="A81" s="90" t="s">
        <v>4</v>
      </c>
      <c r="B81" s="13" t="s">
        <v>1</v>
      </c>
      <c r="C81" s="33">
        <f>(-0.8-N65)/L65</f>
        <v>9.0939548434085928</v>
      </c>
      <c r="D81" s="32"/>
      <c r="E81" s="15"/>
      <c r="F81" s="90" t="s">
        <v>4</v>
      </c>
      <c r="G81" s="3" t="s">
        <v>2</v>
      </c>
      <c r="H81" s="33">
        <f>C82-C81</f>
        <v>0.73972643703677932</v>
      </c>
    </row>
    <row r="82" spans="1:10" ht="17.649999999999999" x14ac:dyDescent="0.45">
      <c r="A82" s="90"/>
      <c r="B82" s="13" t="s">
        <v>2</v>
      </c>
      <c r="C82" s="33">
        <f t="shared" ref="C82:C89" si="10">(-0.8-N66)/L66</f>
        <v>9.8336812804453722</v>
      </c>
      <c r="D82" s="32"/>
      <c r="E82" s="15"/>
      <c r="F82" s="90"/>
      <c r="G82" s="4" t="s">
        <v>3</v>
      </c>
      <c r="H82" s="33">
        <f>C83-C81</f>
        <v>0.19459896056673109</v>
      </c>
    </row>
    <row r="83" spans="1:10" ht="17.649999999999999" x14ac:dyDescent="0.45">
      <c r="A83" s="90"/>
      <c r="B83" s="14" t="s">
        <v>3</v>
      </c>
      <c r="C83" s="33">
        <f t="shared" si="10"/>
        <v>9.2885538039753239</v>
      </c>
      <c r="D83" s="32"/>
      <c r="E83" s="15"/>
      <c r="F83" s="90" t="s">
        <v>5</v>
      </c>
      <c r="G83" s="3" t="s">
        <v>2</v>
      </c>
      <c r="H83" s="33">
        <f>C85-C84</f>
        <v>0.12447465407991665</v>
      </c>
    </row>
    <row r="84" spans="1:10" ht="17.649999999999999" x14ac:dyDescent="0.45">
      <c r="A84" s="90" t="s">
        <v>5</v>
      </c>
      <c r="B84" s="13" t="s">
        <v>1</v>
      </c>
      <c r="C84" s="33">
        <f t="shared" si="10"/>
        <v>8.8698435277382632</v>
      </c>
      <c r="D84" s="32"/>
      <c r="E84" s="15"/>
      <c r="F84" s="90"/>
      <c r="G84" s="4" t="s">
        <v>3</v>
      </c>
      <c r="H84" s="33">
        <f>C86-C84</f>
        <v>0.73739161438059853</v>
      </c>
    </row>
    <row r="85" spans="1:10" ht="15.4" x14ac:dyDescent="0.45">
      <c r="A85" s="90"/>
      <c r="B85" s="13" t="s">
        <v>2</v>
      </c>
      <c r="C85" s="33">
        <f t="shared" si="10"/>
        <v>8.9943181818181799</v>
      </c>
      <c r="D85" s="32"/>
      <c r="E85" s="15"/>
      <c r="F85" s="90" t="s">
        <v>6</v>
      </c>
      <c r="G85" s="3" t="s">
        <v>2</v>
      </c>
      <c r="H85" s="33">
        <f>C88-C87</f>
        <v>0.36954688871292873</v>
      </c>
    </row>
    <row r="86" spans="1:10" ht="17.649999999999999" x14ac:dyDescent="0.45">
      <c r="A86" s="90"/>
      <c r="B86" s="14" t="s">
        <v>3</v>
      </c>
      <c r="C86" s="33">
        <f t="shared" si="10"/>
        <v>9.6072351421188618</v>
      </c>
      <c r="D86" s="32"/>
      <c r="E86" s="15"/>
      <c r="F86" s="90"/>
      <c r="G86" s="4" t="s">
        <v>3</v>
      </c>
      <c r="H86" s="33">
        <f>C89-C87</f>
        <v>-0.18075145496527334</v>
      </c>
    </row>
    <row r="87" spans="1:10" ht="15.4" x14ac:dyDescent="0.45">
      <c r="A87" s="90" t="s">
        <v>6</v>
      </c>
      <c r="B87" s="13" t="s">
        <v>1</v>
      </c>
      <c r="C87" s="33">
        <f t="shared" si="10"/>
        <v>10.46931894807822</v>
      </c>
      <c r="D87" s="32"/>
      <c r="E87" s="15"/>
      <c r="J87" s="37"/>
    </row>
    <row r="88" spans="1:10" ht="15.4" x14ac:dyDescent="0.45">
      <c r="A88" s="90"/>
      <c r="B88" s="13" t="s">
        <v>2</v>
      </c>
      <c r="C88" s="33">
        <f t="shared" si="10"/>
        <v>10.838865836791149</v>
      </c>
      <c r="D88" s="32"/>
      <c r="E88" s="15"/>
      <c r="J88" s="37"/>
    </row>
    <row r="89" spans="1:10" ht="17.649999999999999" x14ac:dyDescent="0.45">
      <c r="A89" s="90"/>
      <c r="B89" s="14" t="s">
        <v>3</v>
      </c>
      <c r="C89" s="33">
        <f t="shared" si="10"/>
        <v>10.288567493112946</v>
      </c>
      <c r="D89" s="32"/>
      <c r="E89" s="15"/>
      <c r="J89" s="37"/>
    </row>
    <row r="90" spans="1:10" ht="15" x14ac:dyDescent="0.45">
      <c r="J90" s="37"/>
    </row>
    <row r="91" spans="1:10" ht="17.649999999999999" x14ac:dyDescent="0.5">
      <c r="A91" s="23" t="s">
        <v>18</v>
      </c>
      <c r="B91" s="30"/>
      <c r="C91" s="22"/>
      <c r="J91" s="37"/>
    </row>
    <row r="92" spans="1:10" ht="15" x14ac:dyDescent="0.45">
      <c r="J92" s="37"/>
    </row>
    <row r="93" spans="1:10" ht="15" x14ac:dyDescent="0.45">
      <c r="A93" s="31"/>
      <c r="C93" s="12" t="s">
        <v>19</v>
      </c>
      <c r="D93" s="12" t="s">
        <v>20</v>
      </c>
    </row>
    <row r="94" spans="1:10" ht="15.4" x14ac:dyDescent="0.45">
      <c r="A94" s="90" t="s">
        <v>4</v>
      </c>
      <c r="B94" s="35" t="s">
        <v>2</v>
      </c>
      <c r="C94" s="33">
        <f>AVERAGE(H81,H83,H85)</f>
        <v>0.4112493266098749</v>
      </c>
      <c r="D94" s="33">
        <f>_xlfn.STDEV.S(H81,H83,H85)</f>
        <v>0.30973861416170101</v>
      </c>
    </row>
    <row r="95" spans="1:10" ht="17.649999999999999" x14ac:dyDescent="0.45">
      <c r="A95" s="90"/>
      <c r="B95" s="36" t="s">
        <v>3</v>
      </c>
      <c r="C95" s="33">
        <f>AVERAGE(H82,H84,H86)</f>
        <v>0.25041303999401876</v>
      </c>
      <c r="D95" s="33">
        <f>_xlfn.STDEV.S(H82,H84,H86)</f>
        <v>0.46160923143249782</v>
      </c>
    </row>
  </sheetData>
  <mergeCells count="23">
    <mergeCell ref="A94:A95"/>
    <mergeCell ref="F81:F82"/>
    <mergeCell ref="F83:F84"/>
    <mergeCell ref="F85:F86"/>
    <mergeCell ref="K64:N64"/>
    <mergeCell ref="I65:I67"/>
    <mergeCell ref="I68:I70"/>
    <mergeCell ref="I71:I73"/>
    <mergeCell ref="A81:A83"/>
    <mergeCell ref="A84:A86"/>
    <mergeCell ref="A87:A89"/>
    <mergeCell ref="A55:A57"/>
    <mergeCell ref="A58:A60"/>
    <mergeCell ref="A52:A54"/>
    <mergeCell ref="A7:A9"/>
    <mergeCell ref="A10:A12"/>
    <mergeCell ref="A13:A15"/>
    <mergeCell ref="C5:R5"/>
    <mergeCell ref="C19:R19"/>
    <mergeCell ref="A21:A23"/>
    <mergeCell ref="A24:A26"/>
    <mergeCell ref="A27:A29"/>
    <mergeCell ref="C50:R5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9128-9479-4DC0-BEB7-B0D03E0B672E}">
  <dimension ref="A1:S287"/>
  <sheetViews>
    <sheetView zoomScaleNormal="100" workbookViewId="0"/>
  </sheetViews>
  <sheetFormatPr baseColWidth="10" defaultColWidth="9.06640625" defaultRowHeight="14.25" x14ac:dyDescent="0.45"/>
  <cols>
    <col min="1" max="1" width="14" style="39" customWidth="1"/>
    <col min="2" max="12" width="9.06640625" style="39"/>
    <col min="13" max="13" width="9.19921875" style="39" bestFit="1" customWidth="1"/>
    <col min="14" max="16384" width="9.06640625" style="39"/>
  </cols>
  <sheetData>
    <row r="1" spans="1:19" ht="17.649999999999999" x14ac:dyDescent="0.5">
      <c r="A1" s="38" t="s">
        <v>23</v>
      </c>
    </row>
    <row r="3" spans="1:19" ht="17.649999999999999" x14ac:dyDescent="0.5">
      <c r="A3" s="40">
        <v>44299</v>
      </c>
    </row>
    <row r="5" spans="1:19" ht="20.65" x14ac:dyDescent="0.7">
      <c r="A5" s="38" t="s">
        <v>0</v>
      </c>
    </row>
    <row r="7" spans="1:19" ht="15.4" x14ac:dyDescent="0.45">
      <c r="B7" s="96" t="s">
        <v>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  <c r="O7" s="41"/>
      <c r="P7" s="41"/>
      <c r="Q7" s="41"/>
      <c r="R7" s="41"/>
      <c r="S7" s="41"/>
    </row>
    <row r="8" spans="1:19" ht="15" x14ac:dyDescent="0.45">
      <c r="B8" s="42">
        <v>1</v>
      </c>
      <c r="C8" s="42">
        <v>2</v>
      </c>
      <c r="D8" s="42">
        <v>3</v>
      </c>
      <c r="E8" s="42">
        <v>4</v>
      </c>
      <c r="F8" s="42">
        <v>5.5</v>
      </c>
      <c r="G8" s="42">
        <v>7</v>
      </c>
      <c r="H8" s="42">
        <v>8</v>
      </c>
      <c r="I8" s="42">
        <v>9.25</v>
      </c>
      <c r="J8" s="42">
        <v>10</v>
      </c>
      <c r="K8" s="42">
        <v>11</v>
      </c>
      <c r="L8" s="42">
        <v>12</v>
      </c>
      <c r="M8" s="42">
        <v>13</v>
      </c>
      <c r="O8" s="43"/>
      <c r="P8" s="44"/>
      <c r="Q8" s="44"/>
      <c r="R8" s="44"/>
    </row>
    <row r="9" spans="1:19" ht="15.4" x14ac:dyDescent="0.45">
      <c r="A9" s="45" t="s">
        <v>1</v>
      </c>
      <c r="B9" s="46">
        <v>0.08</v>
      </c>
      <c r="C9" s="46">
        <v>8.666666666666667E-2</v>
      </c>
      <c r="D9" s="46">
        <v>9.0000000000000011E-2</v>
      </c>
      <c r="E9" s="46">
        <v>9.0000000000000011E-2</v>
      </c>
      <c r="F9" s="46">
        <v>0.10666666666666667</v>
      </c>
      <c r="G9" s="46">
        <v>0.13666666666666669</v>
      </c>
      <c r="H9" s="46">
        <v>0.18666666666666668</v>
      </c>
      <c r="I9" s="46">
        <v>0.3133333333333333</v>
      </c>
      <c r="J9" s="46">
        <v>0.47</v>
      </c>
      <c r="K9" s="46">
        <v>0.71333333333333326</v>
      </c>
      <c r="L9" s="46">
        <v>1.0566666666666669</v>
      </c>
      <c r="M9" s="46">
        <v>1.3233333333333335</v>
      </c>
      <c r="O9" s="47"/>
      <c r="P9" s="47"/>
      <c r="Q9" s="47"/>
      <c r="R9" s="47"/>
    </row>
    <row r="10" spans="1:19" ht="15.4" x14ac:dyDescent="0.45">
      <c r="A10" s="45" t="s">
        <v>2</v>
      </c>
      <c r="B10" s="46">
        <v>8.3333333333333329E-2</v>
      </c>
      <c r="C10" s="46">
        <v>8.666666666666667E-2</v>
      </c>
      <c r="D10" s="46">
        <v>9.0000000000000011E-2</v>
      </c>
      <c r="E10" s="46">
        <v>9.0000000000000011E-2</v>
      </c>
      <c r="F10" s="46">
        <v>9.6666666666666679E-2</v>
      </c>
      <c r="G10" s="46">
        <v>0.11</v>
      </c>
      <c r="H10" s="46">
        <v>0.12</v>
      </c>
      <c r="I10" s="46">
        <v>0.16</v>
      </c>
      <c r="J10" s="46">
        <v>0.20333333333333334</v>
      </c>
      <c r="K10" s="46">
        <v>0.29333333333333339</v>
      </c>
      <c r="L10" s="46">
        <v>0.47333333333333333</v>
      </c>
      <c r="M10" s="46">
        <v>0.69999999999999984</v>
      </c>
      <c r="O10" s="47"/>
      <c r="P10" s="47"/>
      <c r="Q10" s="47"/>
      <c r="R10" s="47"/>
    </row>
    <row r="11" spans="1:19" x14ac:dyDescent="0.45">
      <c r="O11" s="48"/>
      <c r="P11" s="48"/>
      <c r="Q11" s="48"/>
      <c r="R11" s="48"/>
    </row>
    <row r="12" spans="1:19" ht="18" x14ac:dyDescent="0.6">
      <c r="A12" s="49" t="s">
        <v>8</v>
      </c>
      <c r="O12" s="48"/>
      <c r="P12" s="48"/>
      <c r="Q12" s="48"/>
      <c r="R12" s="48"/>
    </row>
    <row r="13" spans="1:19" x14ac:dyDescent="0.45">
      <c r="O13" s="48"/>
      <c r="P13" s="48"/>
      <c r="Q13" s="48"/>
      <c r="R13" s="48"/>
    </row>
    <row r="14" spans="1:19" ht="15.4" x14ac:dyDescent="0.45">
      <c r="B14" s="96" t="s">
        <v>7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  <c r="O14" s="41"/>
      <c r="P14" s="41"/>
      <c r="Q14" s="41"/>
      <c r="R14" s="41"/>
      <c r="S14" s="41"/>
    </row>
    <row r="15" spans="1:19" ht="15" x14ac:dyDescent="0.45">
      <c r="B15" s="42">
        <v>1</v>
      </c>
      <c r="C15" s="42">
        <v>2</v>
      </c>
      <c r="D15" s="42">
        <v>3</v>
      </c>
      <c r="E15" s="42">
        <v>4</v>
      </c>
      <c r="F15" s="42">
        <v>5.5</v>
      </c>
      <c r="G15" s="42">
        <v>7</v>
      </c>
      <c r="H15" s="42">
        <v>8</v>
      </c>
      <c r="I15" s="42">
        <v>9.25</v>
      </c>
      <c r="J15" s="42">
        <v>10</v>
      </c>
      <c r="K15" s="42">
        <v>11</v>
      </c>
      <c r="L15" s="42">
        <v>12</v>
      </c>
      <c r="M15" s="42">
        <v>13</v>
      </c>
      <c r="O15" s="43"/>
      <c r="P15" s="44"/>
      <c r="Q15" s="44"/>
      <c r="R15" s="44"/>
    </row>
    <row r="16" spans="1:19" ht="15.4" x14ac:dyDescent="0.45">
      <c r="A16" s="45" t="s">
        <v>1</v>
      </c>
      <c r="B16" s="46">
        <f t="shared" ref="B16:M16" si="0">LOG10(B9)</f>
        <v>-1.0969100130080565</v>
      </c>
      <c r="C16" s="46">
        <f t="shared" si="0"/>
        <v>-1.0621479067488444</v>
      </c>
      <c r="D16" s="46">
        <f t="shared" si="0"/>
        <v>-1.045757490560675</v>
      </c>
      <c r="E16" s="46">
        <f t="shared" si="0"/>
        <v>-1.045757490560675</v>
      </c>
      <c r="F16" s="46">
        <f t="shared" si="0"/>
        <v>-0.97197127639975645</v>
      </c>
      <c r="G16" s="46">
        <f t="shared" si="0"/>
        <v>-0.86433739799992693</v>
      </c>
      <c r="H16" s="46">
        <f t="shared" si="0"/>
        <v>-0.72893322771346203</v>
      </c>
      <c r="I16" s="46">
        <f t="shared" si="0"/>
        <v>-0.50399340111996382</v>
      </c>
      <c r="J16" s="46">
        <f t="shared" si="0"/>
        <v>-0.32790214206428259</v>
      </c>
      <c r="K16" s="46">
        <f t="shared" si="0"/>
        <v>-0.14670748137047165</v>
      </c>
      <c r="L16" s="46">
        <f t="shared" si="0"/>
        <v>2.393800749808914E-2</v>
      </c>
      <c r="M16" s="46">
        <f t="shared" si="0"/>
        <v>0.12166925204345268</v>
      </c>
      <c r="O16" s="47"/>
      <c r="P16" s="47"/>
      <c r="Q16" s="47"/>
      <c r="R16" s="47"/>
    </row>
    <row r="17" spans="1:18" ht="15.4" x14ac:dyDescent="0.45">
      <c r="A17" s="45" t="s">
        <v>2</v>
      </c>
      <c r="B17" s="46">
        <f t="shared" ref="B17:M17" si="1">LOG10(B10)</f>
        <v>-1.0791812460476249</v>
      </c>
      <c r="C17" s="46">
        <f t="shared" si="1"/>
        <v>-1.0621479067488444</v>
      </c>
      <c r="D17" s="46">
        <f t="shared" si="1"/>
        <v>-1.045757490560675</v>
      </c>
      <c r="E17" s="46">
        <f t="shared" si="1"/>
        <v>-1.045757490560675</v>
      </c>
      <c r="F17" s="46">
        <f t="shared" si="1"/>
        <v>-1.0147232568207063</v>
      </c>
      <c r="G17" s="46">
        <f t="shared" si="1"/>
        <v>-0.95860731484177497</v>
      </c>
      <c r="H17" s="46">
        <f t="shared" si="1"/>
        <v>-0.92081875395237522</v>
      </c>
      <c r="I17" s="46">
        <f t="shared" si="1"/>
        <v>-0.79588001734407521</v>
      </c>
      <c r="J17" s="46">
        <f t="shared" si="1"/>
        <v>-0.69179141970889535</v>
      </c>
      <c r="K17" s="46">
        <f t="shared" si="1"/>
        <v>-0.5326385825694937</v>
      </c>
      <c r="L17" s="46">
        <f t="shared" si="1"/>
        <v>-0.32483291033660594</v>
      </c>
      <c r="M17" s="46">
        <f t="shared" si="1"/>
        <v>-0.15490195998574327</v>
      </c>
      <c r="O17" s="47"/>
      <c r="P17" s="47"/>
      <c r="Q17" s="47"/>
      <c r="R17" s="47"/>
    </row>
    <row r="36" spans="1:15" ht="17.649999999999999" x14ac:dyDescent="0.5">
      <c r="A36" s="50" t="s">
        <v>9</v>
      </c>
    </row>
    <row r="38" spans="1:15" ht="15.4" x14ac:dyDescent="0.45">
      <c r="B38" s="96" t="s">
        <v>7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8"/>
      <c r="O38" s="41"/>
    </row>
    <row r="39" spans="1:15" ht="15" x14ac:dyDescent="0.45">
      <c r="B39" s="42">
        <v>1</v>
      </c>
      <c r="C39" s="42">
        <v>2</v>
      </c>
      <c r="D39" s="42">
        <v>3</v>
      </c>
      <c r="E39" s="42">
        <v>4</v>
      </c>
      <c r="F39" s="42">
        <v>5.5</v>
      </c>
      <c r="G39" s="42">
        <v>7</v>
      </c>
      <c r="H39" s="42">
        <v>8</v>
      </c>
      <c r="I39" s="42">
        <v>9.25</v>
      </c>
      <c r="J39" s="42">
        <v>10</v>
      </c>
      <c r="K39" s="42">
        <v>11</v>
      </c>
      <c r="L39" s="42">
        <v>12</v>
      </c>
      <c r="M39" s="42">
        <v>13</v>
      </c>
    </row>
    <row r="40" spans="1:15" ht="15.4" x14ac:dyDescent="0.45">
      <c r="A40" s="45" t="s">
        <v>1</v>
      </c>
      <c r="B40" s="46"/>
      <c r="C40" s="46"/>
      <c r="D40" s="46"/>
      <c r="E40" s="46"/>
      <c r="F40" s="46"/>
      <c r="G40" s="46">
        <f>G16</f>
        <v>-0.86433739799992693</v>
      </c>
      <c r="H40" s="46">
        <f>H16</f>
        <v>-0.72893322771346203</v>
      </c>
      <c r="I40" s="46">
        <f>I16</f>
        <v>-0.50399340111996382</v>
      </c>
      <c r="J40" s="46">
        <f>J16</f>
        <v>-0.32790214206428259</v>
      </c>
      <c r="K40" s="46">
        <f>K16</f>
        <v>-0.14670748137047165</v>
      </c>
      <c r="L40" s="46"/>
      <c r="M40" s="46"/>
    </row>
    <row r="41" spans="1:15" ht="15.4" x14ac:dyDescent="0.45">
      <c r="A41" s="45" t="s">
        <v>2</v>
      </c>
      <c r="B41" s="46"/>
      <c r="C41" s="46"/>
      <c r="D41" s="46"/>
      <c r="E41" s="46"/>
      <c r="F41" s="46"/>
      <c r="G41" s="46"/>
      <c r="H41" s="46"/>
      <c r="I41" s="46">
        <f>I17</f>
        <v>-0.79588001734407521</v>
      </c>
      <c r="J41" s="46">
        <f>J17</f>
        <v>-0.69179141970889535</v>
      </c>
      <c r="K41" s="46">
        <f>K17</f>
        <v>-0.5326385825694937</v>
      </c>
      <c r="L41" s="46">
        <f>L17</f>
        <v>-0.32483291033660594</v>
      </c>
      <c r="M41" s="46">
        <f>M17</f>
        <v>-0.15490195998574327</v>
      </c>
    </row>
    <row r="43" spans="1:15" ht="17.649999999999999" x14ac:dyDescent="0.5">
      <c r="I43" s="51" t="s">
        <v>12</v>
      </c>
    </row>
    <row r="45" spans="1:15" ht="17.25" x14ac:dyDescent="0.45">
      <c r="J45" s="103" t="s">
        <v>12</v>
      </c>
      <c r="K45" s="104"/>
      <c r="L45" s="104"/>
      <c r="M45" s="105"/>
      <c r="N45" s="52" t="s">
        <v>13</v>
      </c>
    </row>
    <row r="46" spans="1:15" ht="15.4" x14ac:dyDescent="0.45">
      <c r="I46" s="45" t="s">
        <v>1</v>
      </c>
      <c r="J46" s="52" t="s">
        <v>10</v>
      </c>
      <c r="K46" s="53">
        <v>0.183</v>
      </c>
      <c r="L46" s="52" t="s">
        <v>11</v>
      </c>
      <c r="M46" s="53">
        <v>-2.1703000000000001</v>
      </c>
      <c r="N46" s="52">
        <v>0.99380000000000002</v>
      </c>
    </row>
    <row r="47" spans="1:15" ht="15.4" x14ac:dyDescent="0.45">
      <c r="I47" s="45" t="s">
        <v>2</v>
      </c>
      <c r="J47" s="52" t="s">
        <v>10</v>
      </c>
      <c r="K47" s="53">
        <v>0.17399999999999999</v>
      </c>
      <c r="L47" s="52" t="s">
        <v>11</v>
      </c>
      <c r="M47" s="53">
        <v>-2.423</v>
      </c>
      <c r="N47" s="52">
        <v>0.99609999999999999</v>
      </c>
    </row>
    <row r="48" spans="1:15" ht="15.4" x14ac:dyDescent="0.45">
      <c r="I48" s="54"/>
      <c r="J48" s="55"/>
      <c r="K48" s="56"/>
      <c r="L48" s="55"/>
      <c r="M48" s="56"/>
      <c r="N48" s="55"/>
    </row>
    <row r="49" spans="1:14" ht="15.4" x14ac:dyDescent="0.45">
      <c r="I49" s="57"/>
      <c r="J49" s="55"/>
      <c r="K49" s="56"/>
      <c r="L49" s="55"/>
      <c r="M49" s="56"/>
      <c r="N49" s="55"/>
    </row>
    <row r="50" spans="1:14" ht="15.4" x14ac:dyDescent="0.45">
      <c r="I50" s="57"/>
      <c r="J50" s="55"/>
      <c r="K50" s="56"/>
      <c r="L50" s="55"/>
      <c r="M50" s="56"/>
      <c r="N50" s="55"/>
    </row>
    <row r="51" spans="1:14" ht="15.4" x14ac:dyDescent="0.45">
      <c r="I51" s="54"/>
      <c r="J51" s="55"/>
      <c r="K51" s="56"/>
      <c r="L51" s="55"/>
      <c r="M51" s="56"/>
      <c r="N51" s="55"/>
    </row>
    <row r="52" spans="1:14" ht="15.4" x14ac:dyDescent="0.45">
      <c r="I52" s="57"/>
      <c r="J52" s="55"/>
      <c r="K52" s="56"/>
      <c r="L52" s="55"/>
      <c r="M52" s="56"/>
      <c r="N52" s="55"/>
    </row>
    <row r="53" spans="1:14" ht="15.4" x14ac:dyDescent="0.45">
      <c r="I53" s="57"/>
      <c r="J53" s="55"/>
      <c r="K53" s="56"/>
      <c r="L53" s="55"/>
      <c r="M53" s="56"/>
      <c r="N53" s="55"/>
    </row>
    <row r="54" spans="1:14" ht="15.4" x14ac:dyDescent="0.45">
      <c r="I54" s="54"/>
      <c r="J54" s="55"/>
      <c r="K54" s="56"/>
      <c r="L54" s="55"/>
      <c r="M54" s="56"/>
      <c r="N54" s="55"/>
    </row>
    <row r="59" spans="1:14" ht="17.649999999999999" x14ac:dyDescent="0.5">
      <c r="A59" s="51" t="s">
        <v>14</v>
      </c>
      <c r="B59" s="58" t="s">
        <v>15</v>
      </c>
      <c r="F59" s="51" t="s">
        <v>17</v>
      </c>
      <c r="G59" s="59"/>
      <c r="H59" s="60"/>
    </row>
    <row r="61" spans="1:14" ht="15" x14ac:dyDescent="0.45">
      <c r="B61" s="52" t="s">
        <v>16</v>
      </c>
      <c r="D61" s="61"/>
      <c r="E61" s="61"/>
      <c r="F61" s="61"/>
      <c r="H61" s="62"/>
    </row>
    <row r="62" spans="1:14" ht="15.4" x14ac:dyDescent="0.45">
      <c r="A62" s="63" t="s">
        <v>1</v>
      </c>
      <c r="B62" s="64">
        <f>(-0.8-M46)/K46</f>
        <v>7.4879781420765035</v>
      </c>
      <c r="D62" s="56"/>
      <c r="E62" s="55"/>
      <c r="F62" s="45" t="s">
        <v>2</v>
      </c>
      <c r="G62" s="64">
        <f>B63-B62</f>
        <v>1.8396080648200481</v>
      </c>
    </row>
    <row r="63" spans="1:14" ht="14.25" customHeight="1" x14ac:dyDescent="0.45">
      <c r="A63" s="63" t="s">
        <v>2</v>
      </c>
      <c r="B63" s="64">
        <f>(-0.8-M47)/K47</f>
        <v>9.3275862068965516</v>
      </c>
      <c r="D63" s="56"/>
      <c r="E63" s="55"/>
      <c r="F63" s="54"/>
      <c r="G63" s="65"/>
    </row>
    <row r="64" spans="1:14" ht="15" x14ac:dyDescent="0.45">
      <c r="J64" s="65"/>
    </row>
    <row r="65" spans="1:18" ht="17.649999999999999" x14ac:dyDescent="0.5">
      <c r="A65" s="40">
        <v>44315</v>
      </c>
    </row>
    <row r="67" spans="1:18" ht="20.65" x14ac:dyDescent="0.7">
      <c r="A67" s="38" t="s">
        <v>0</v>
      </c>
    </row>
    <row r="69" spans="1:18" ht="15.4" x14ac:dyDescent="0.45">
      <c r="B69" s="95" t="s">
        <v>21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41"/>
      <c r="Q69" s="41"/>
      <c r="R69" s="41"/>
    </row>
    <row r="70" spans="1:18" ht="15" x14ac:dyDescent="0.45">
      <c r="B70" s="66">
        <v>0</v>
      </c>
      <c r="C70" s="66">
        <v>376</v>
      </c>
      <c r="D70" s="66">
        <v>434</v>
      </c>
      <c r="E70" s="66">
        <v>496</v>
      </c>
      <c r="F70" s="66">
        <v>561</v>
      </c>
      <c r="G70" s="66">
        <v>617</v>
      </c>
      <c r="H70" s="66">
        <v>675</v>
      </c>
      <c r="I70" s="66">
        <v>760</v>
      </c>
      <c r="J70" s="66">
        <v>817</v>
      </c>
      <c r="K70" s="66">
        <v>877</v>
      </c>
      <c r="L70" s="66">
        <v>942</v>
      </c>
      <c r="M70" s="66">
        <v>1001</v>
      </c>
      <c r="N70" s="66">
        <v>1056</v>
      </c>
      <c r="O70" s="66">
        <v>1117</v>
      </c>
      <c r="P70" s="43"/>
      <c r="Q70" s="44"/>
    </row>
    <row r="71" spans="1:18" ht="15.4" x14ac:dyDescent="0.45">
      <c r="A71" s="67" t="s">
        <v>1</v>
      </c>
      <c r="B71" s="46">
        <v>4.3333333333333335E-2</v>
      </c>
      <c r="C71" s="46">
        <v>0.06</v>
      </c>
      <c r="D71" s="46">
        <v>0.06</v>
      </c>
      <c r="E71" s="46">
        <v>7.0000000000000007E-2</v>
      </c>
      <c r="F71" s="46">
        <v>7.6666666666666675E-2</v>
      </c>
      <c r="G71" s="46">
        <v>9.0000000000000011E-2</v>
      </c>
      <c r="H71" s="46">
        <v>0.11666666666666665</v>
      </c>
      <c r="I71" s="46">
        <v>0.20666666666666667</v>
      </c>
      <c r="J71" s="46">
        <v>0.34666666666666668</v>
      </c>
      <c r="K71" s="46">
        <v>0.54</v>
      </c>
      <c r="L71" s="46">
        <v>0.77999999999999992</v>
      </c>
      <c r="M71" s="46">
        <v>0.98666666666666669</v>
      </c>
      <c r="N71" s="46">
        <v>1.1366666666666665</v>
      </c>
      <c r="O71" s="46">
        <v>1.2033333333333334</v>
      </c>
      <c r="P71" s="47"/>
      <c r="Q71" s="47"/>
    </row>
    <row r="72" spans="1:18" ht="15.4" x14ac:dyDescent="0.45">
      <c r="A72" s="67" t="s">
        <v>2</v>
      </c>
      <c r="B72" s="46">
        <v>6.3333333333333339E-2</v>
      </c>
      <c r="C72" s="46">
        <v>0.08</v>
      </c>
      <c r="D72" s="46">
        <v>8.3333333333333329E-2</v>
      </c>
      <c r="E72" s="46">
        <v>0.08</v>
      </c>
      <c r="F72" s="46">
        <v>9.0000000000000011E-2</v>
      </c>
      <c r="G72" s="46">
        <v>9.0000000000000011E-2</v>
      </c>
      <c r="H72" s="46">
        <v>9.3333333333333338E-2</v>
      </c>
      <c r="I72" s="46">
        <v>0.11</v>
      </c>
      <c r="J72" s="46">
        <v>0.13666666666666669</v>
      </c>
      <c r="K72" s="46">
        <v>0.17666666666666667</v>
      </c>
      <c r="L72" s="46">
        <v>0.26</v>
      </c>
      <c r="M72" s="46">
        <v>0.39666666666666667</v>
      </c>
      <c r="N72" s="46">
        <v>0.56333333333333335</v>
      </c>
      <c r="O72" s="46">
        <v>0.73999999999999988</v>
      </c>
      <c r="P72" s="47"/>
      <c r="Q72" s="47"/>
    </row>
    <row r="73" spans="1:18" ht="17.649999999999999" x14ac:dyDescent="0.45">
      <c r="A73" s="68" t="s">
        <v>3</v>
      </c>
      <c r="B73" s="46">
        <v>3.3333333333333333E-2</v>
      </c>
      <c r="C73" s="46">
        <v>4.3333333333333335E-2</v>
      </c>
      <c r="D73" s="46">
        <v>4.6666666666666669E-2</v>
      </c>
      <c r="E73" s="46">
        <v>4.6666666666666669E-2</v>
      </c>
      <c r="F73" s="46">
        <v>5.000000000000001E-2</v>
      </c>
      <c r="G73" s="46">
        <v>5.6666666666666664E-2</v>
      </c>
      <c r="H73" s="46">
        <v>6.6666666666666666E-2</v>
      </c>
      <c r="I73" s="46">
        <v>9.3333333333333338E-2</v>
      </c>
      <c r="J73" s="46">
        <v>0.13</v>
      </c>
      <c r="K73" s="46">
        <v>0.19666666666666668</v>
      </c>
      <c r="L73" s="46">
        <v>0.32333333333333331</v>
      </c>
      <c r="M73" s="46">
        <v>0.5033333333333333</v>
      </c>
      <c r="N73" s="46">
        <v>0.69333333333333336</v>
      </c>
      <c r="O73" s="46">
        <v>0.83666666666666656</v>
      </c>
      <c r="P73" s="47"/>
      <c r="Q73" s="47"/>
    </row>
    <row r="75" spans="1:18" ht="18" x14ac:dyDescent="0.6">
      <c r="A75" s="49" t="s">
        <v>8</v>
      </c>
    </row>
    <row r="77" spans="1:18" ht="15.4" x14ac:dyDescent="0.45">
      <c r="B77" s="95" t="s">
        <v>7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41"/>
      <c r="Q77" s="41"/>
      <c r="R77" s="41"/>
    </row>
    <row r="78" spans="1:18" ht="15" x14ac:dyDescent="0.45">
      <c r="B78" s="42">
        <f>B70/60</f>
        <v>0</v>
      </c>
      <c r="C78" s="42">
        <f t="shared" ref="C78:O78" si="2">C70/60</f>
        <v>6.2666666666666666</v>
      </c>
      <c r="D78" s="42">
        <f t="shared" si="2"/>
        <v>7.2333333333333334</v>
      </c>
      <c r="E78" s="42">
        <f t="shared" si="2"/>
        <v>8.2666666666666675</v>
      </c>
      <c r="F78" s="42">
        <f t="shared" si="2"/>
        <v>9.35</v>
      </c>
      <c r="G78" s="42">
        <f t="shared" si="2"/>
        <v>10.283333333333333</v>
      </c>
      <c r="H78" s="42">
        <f t="shared" si="2"/>
        <v>11.25</v>
      </c>
      <c r="I78" s="42">
        <f t="shared" si="2"/>
        <v>12.666666666666666</v>
      </c>
      <c r="J78" s="42">
        <f t="shared" si="2"/>
        <v>13.616666666666667</v>
      </c>
      <c r="K78" s="42">
        <f t="shared" si="2"/>
        <v>14.616666666666667</v>
      </c>
      <c r="L78" s="42">
        <f t="shared" si="2"/>
        <v>15.7</v>
      </c>
      <c r="M78" s="42">
        <f t="shared" si="2"/>
        <v>16.683333333333334</v>
      </c>
      <c r="N78" s="42">
        <f t="shared" si="2"/>
        <v>17.600000000000001</v>
      </c>
      <c r="O78" s="42">
        <f t="shared" si="2"/>
        <v>18.616666666666667</v>
      </c>
      <c r="P78" s="44"/>
      <c r="Q78" s="44"/>
    </row>
    <row r="79" spans="1:18" ht="15.4" x14ac:dyDescent="0.45">
      <c r="A79" s="67" t="s">
        <v>1</v>
      </c>
      <c r="B79" s="46">
        <f t="shared" ref="B79:O79" si="3">LOG10(B71)</f>
        <v>-1.3631779024128257</v>
      </c>
      <c r="C79" s="46">
        <f t="shared" si="3"/>
        <v>-1.2218487496163564</v>
      </c>
      <c r="D79" s="46">
        <f t="shared" si="3"/>
        <v>-1.2218487496163564</v>
      </c>
      <c r="E79" s="46">
        <f t="shared" si="3"/>
        <v>-1.1549019599857431</v>
      </c>
      <c r="F79" s="46">
        <f t="shared" si="3"/>
        <v>-1.1153934187020695</v>
      </c>
      <c r="G79" s="46">
        <f t="shared" si="3"/>
        <v>-1.045757490560675</v>
      </c>
      <c r="H79" s="46">
        <f t="shared" si="3"/>
        <v>-0.93305321036938682</v>
      </c>
      <c r="I79" s="46">
        <f t="shared" si="3"/>
        <v>-0.6847295652214086</v>
      </c>
      <c r="J79" s="46">
        <f t="shared" si="3"/>
        <v>-0.46008791542088207</v>
      </c>
      <c r="K79" s="46">
        <f t="shared" si="3"/>
        <v>-0.26760624017703144</v>
      </c>
      <c r="L79" s="46">
        <f t="shared" si="3"/>
        <v>-0.10790539730951965</v>
      </c>
      <c r="M79" s="46">
        <f t="shared" si="3"/>
        <v>-5.8295436607238441E-3</v>
      </c>
      <c r="N79" s="46">
        <f t="shared" si="3"/>
        <v>5.5633124272835219E-2</v>
      </c>
      <c r="O79" s="46">
        <f t="shared" si="3"/>
        <v>8.0385947185995496E-2</v>
      </c>
      <c r="P79" s="47"/>
      <c r="Q79" s="47"/>
    </row>
    <row r="80" spans="1:18" ht="15.4" x14ac:dyDescent="0.45">
      <c r="A80" s="67" t="s">
        <v>2</v>
      </c>
      <c r="B80" s="46">
        <f t="shared" ref="B80:O80" si="4">LOG10(B72)</f>
        <v>-1.1983676537668335</v>
      </c>
      <c r="C80" s="46">
        <f t="shared" si="4"/>
        <v>-1.0969100130080565</v>
      </c>
      <c r="D80" s="46">
        <f t="shared" si="4"/>
        <v>-1.0791812460476249</v>
      </c>
      <c r="E80" s="46">
        <f t="shared" si="4"/>
        <v>-1.0969100130080565</v>
      </c>
      <c r="F80" s="46">
        <f t="shared" si="4"/>
        <v>-1.045757490560675</v>
      </c>
      <c r="G80" s="46">
        <f t="shared" si="4"/>
        <v>-1.045757490560675</v>
      </c>
      <c r="H80" s="46">
        <f t="shared" si="4"/>
        <v>-1.0299632233774432</v>
      </c>
      <c r="I80" s="46">
        <f t="shared" si="4"/>
        <v>-0.95860731484177497</v>
      </c>
      <c r="J80" s="46">
        <f t="shared" si="4"/>
        <v>-0.86433739799992693</v>
      </c>
      <c r="K80" s="46">
        <f t="shared" si="4"/>
        <v>-0.75284538511887344</v>
      </c>
      <c r="L80" s="46">
        <f t="shared" si="4"/>
        <v>-0.58502665202918203</v>
      </c>
      <c r="M80" s="46">
        <f t="shared" si="4"/>
        <v>-0.40157429332713168</v>
      </c>
      <c r="N80" s="46">
        <f t="shared" si="4"/>
        <v>-0.24923455010598888</v>
      </c>
      <c r="O80" s="46">
        <f t="shared" si="4"/>
        <v>-0.13076828026902387</v>
      </c>
      <c r="P80" s="47"/>
      <c r="Q80" s="47"/>
    </row>
    <row r="81" spans="1:17" ht="17.649999999999999" x14ac:dyDescent="0.45">
      <c r="A81" s="68" t="s">
        <v>3</v>
      </c>
      <c r="B81" s="46">
        <f t="shared" ref="B81:O81" si="5">LOG10(B73)</f>
        <v>-1.4771212547196624</v>
      </c>
      <c r="C81" s="46">
        <f t="shared" si="5"/>
        <v>-1.3631779024128257</v>
      </c>
      <c r="D81" s="46">
        <f t="shared" si="5"/>
        <v>-1.3309932190414244</v>
      </c>
      <c r="E81" s="46">
        <f t="shared" si="5"/>
        <v>-1.3309932190414244</v>
      </c>
      <c r="F81" s="46">
        <f t="shared" si="5"/>
        <v>-1.301029995663981</v>
      </c>
      <c r="G81" s="46">
        <f t="shared" si="5"/>
        <v>-1.2466723333413885</v>
      </c>
      <c r="H81" s="46">
        <f t="shared" si="5"/>
        <v>-1.1760912590556813</v>
      </c>
      <c r="I81" s="46">
        <f t="shared" si="5"/>
        <v>-1.0299632233774432</v>
      </c>
      <c r="J81" s="46">
        <f t="shared" si="5"/>
        <v>-0.88605664769316317</v>
      </c>
      <c r="K81" s="46">
        <f t="shared" si="5"/>
        <v>-0.70626924307751826</v>
      </c>
      <c r="L81" s="46">
        <f t="shared" si="5"/>
        <v>-0.49034952045341762</v>
      </c>
      <c r="M81" s="46">
        <f t="shared" si="5"/>
        <v>-0.298144307426493</v>
      </c>
      <c r="N81" s="46">
        <f t="shared" si="5"/>
        <v>-0.15905791975690087</v>
      </c>
      <c r="O81" s="46">
        <f t="shared" si="5"/>
        <v>-7.7447533238624355E-2</v>
      </c>
      <c r="P81" s="47"/>
      <c r="Q81" s="47"/>
    </row>
    <row r="100" spans="1:18" ht="17.649999999999999" x14ac:dyDescent="0.5">
      <c r="A100" s="50" t="s">
        <v>9</v>
      </c>
    </row>
    <row r="102" spans="1:18" ht="15.4" x14ac:dyDescent="0.45">
      <c r="B102" s="96" t="s">
        <v>7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8"/>
      <c r="P102" s="41"/>
      <c r="Q102" s="41"/>
      <c r="R102" s="41"/>
    </row>
    <row r="103" spans="1:18" ht="15" x14ac:dyDescent="0.45">
      <c r="B103" s="42">
        <f>B78</f>
        <v>0</v>
      </c>
      <c r="C103" s="42">
        <f t="shared" ref="C103:O103" si="6">C78</f>
        <v>6.2666666666666666</v>
      </c>
      <c r="D103" s="42">
        <f t="shared" si="6"/>
        <v>7.2333333333333334</v>
      </c>
      <c r="E103" s="42">
        <f t="shared" si="6"/>
        <v>8.2666666666666675</v>
      </c>
      <c r="F103" s="42">
        <f t="shared" si="6"/>
        <v>9.35</v>
      </c>
      <c r="G103" s="42">
        <f t="shared" si="6"/>
        <v>10.283333333333333</v>
      </c>
      <c r="H103" s="42">
        <f t="shared" si="6"/>
        <v>11.25</v>
      </c>
      <c r="I103" s="42">
        <f t="shared" si="6"/>
        <v>12.666666666666666</v>
      </c>
      <c r="J103" s="42">
        <f t="shared" si="6"/>
        <v>13.616666666666667</v>
      </c>
      <c r="K103" s="42">
        <f t="shared" si="6"/>
        <v>14.616666666666667</v>
      </c>
      <c r="L103" s="42">
        <f t="shared" si="6"/>
        <v>15.7</v>
      </c>
      <c r="M103" s="42">
        <f t="shared" si="6"/>
        <v>16.683333333333334</v>
      </c>
      <c r="N103" s="42">
        <f t="shared" si="6"/>
        <v>17.600000000000001</v>
      </c>
      <c r="O103" s="42">
        <f t="shared" si="6"/>
        <v>18.616666666666667</v>
      </c>
      <c r="P103" s="44"/>
      <c r="Q103" s="44"/>
    </row>
    <row r="104" spans="1:18" ht="15.4" x14ac:dyDescent="0.45">
      <c r="A104" s="67" t="s">
        <v>1</v>
      </c>
      <c r="B104" s="46"/>
      <c r="C104" s="46"/>
      <c r="D104" s="46"/>
      <c r="E104" s="46"/>
      <c r="F104" s="46"/>
      <c r="G104" s="46"/>
      <c r="H104" s="46">
        <f t="shared" ref="H104:L104" si="7">H79</f>
        <v>-0.93305321036938682</v>
      </c>
      <c r="I104" s="46">
        <f t="shared" si="7"/>
        <v>-0.6847295652214086</v>
      </c>
      <c r="J104" s="46">
        <f t="shared" si="7"/>
        <v>-0.46008791542088207</v>
      </c>
      <c r="K104" s="46">
        <f t="shared" si="7"/>
        <v>-0.26760624017703144</v>
      </c>
      <c r="L104" s="46">
        <f t="shared" si="7"/>
        <v>-0.10790539730951965</v>
      </c>
      <c r="M104" s="46"/>
      <c r="N104" s="46"/>
      <c r="O104" s="46"/>
      <c r="P104" s="47"/>
      <c r="Q104" s="47"/>
    </row>
    <row r="105" spans="1:18" ht="15.4" x14ac:dyDescent="0.45">
      <c r="A105" s="67" t="s">
        <v>2</v>
      </c>
      <c r="B105" s="46"/>
      <c r="C105" s="46"/>
      <c r="D105" s="46"/>
      <c r="E105" s="46"/>
      <c r="F105" s="46"/>
      <c r="G105" s="46"/>
      <c r="H105" s="46"/>
      <c r="I105" s="46"/>
      <c r="J105" s="46">
        <f t="shared" ref="J105:N105" si="8">J80</f>
        <v>-0.86433739799992693</v>
      </c>
      <c r="K105" s="46">
        <f t="shared" si="8"/>
        <v>-0.75284538511887344</v>
      </c>
      <c r="L105" s="46">
        <f t="shared" si="8"/>
        <v>-0.58502665202918203</v>
      </c>
      <c r="M105" s="46">
        <f t="shared" si="8"/>
        <v>-0.40157429332713168</v>
      </c>
      <c r="N105" s="46">
        <f t="shared" si="8"/>
        <v>-0.24923455010598888</v>
      </c>
      <c r="O105" s="46"/>
      <c r="P105" s="47"/>
      <c r="Q105" s="47"/>
    </row>
    <row r="106" spans="1:18" ht="17.649999999999999" x14ac:dyDescent="0.45">
      <c r="A106" s="68" t="s">
        <v>3</v>
      </c>
      <c r="B106" s="46"/>
      <c r="C106" s="46"/>
      <c r="D106" s="46"/>
      <c r="E106" s="46"/>
      <c r="F106" s="46"/>
      <c r="G106" s="46"/>
      <c r="H106" s="46"/>
      <c r="I106" s="46"/>
      <c r="J106" s="46">
        <f t="shared" ref="J106:M106" si="9">J81</f>
        <v>-0.88605664769316317</v>
      </c>
      <c r="K106" s="46">
        <f t="shared" si="9"/>
        <v>-0.70626924307751826</v>
      </c>
      <c r="L106" s="46">
        <f t="shared" si="9"/>
        <v>-0.49034952045341762</v>
      </c>
      <c r="M106" s="46">
        <f t="shared" si="9"/>
        <v>-0.298144307426493</v>
      </c>
      <c r="N106" s="46"/>
      <c r="O106" s="46"/>
      <c r="P106" s="47"/>
      <c r="Q106" s="47"/>
    </row>
    <row r="108" spans="1:18" ht="17.649999999999999" x14ac:dyDescent="0.5">
      <c r="I108" s="51" t="s">
        <v>12</v>
      </c>
    </row>
    <row r="110" spans="1:18" ht="17.25" x14ac:dyDescent="0.45">
      <c r="J110" s="92" t="s">
        <v>12</v>
      </c>
      <c r="K110" s="93"/>
      <c r="L110" s="93"/>
      <c r="M110" s="94"/>
      <c r="N110" s="52" t="s">
        <v>13</v>
      </c>
    </row>
    <row r="111" spans="1:18" ht="15.4" x14ac:dyDescent="0.45">
      <c r="I111" s="69" t="s">
        <v>1</v>
      </c>
      <c r="J111" s="70" t="s">
        <v>10</v>
      </c>
      <c r="K111" s="71">
        <v>0.1903</v>
      </c>
      <c r="L111" s="72" t="s">
        <v>11</v>
      </c>
      <c r="M111" s="73">
        <v>-3.073</v>
      </c>
      <c r="N111" s="74">
        <v>0.99529999999999996</v>
      </c>
    </row>
    <row r="112" spans="1:18" ht="15.4" x14ac:dyDescent="0.45">
      <c r="I112" s="69" t="s">
        <v>2</v>
      </c>
      <c r="J112" s="70" t="s">
        <v>10</v>
      </c>
      <c r="K112" s="71">
        <v>0.15740000000000001</v>
      </c>
      <c r="L112" s="72" t="s">
        <v>11</v>
      </c>
      <c r="M112" s="73">
        <v>-3.0335000000000001</v>
      </c>
      <c r="N112" s="74">
        <v>0.99280000000000002</v>
      </c>
    </row>
    <row r="113" spans="1:14" ht="17.649999999999999" x14ac:dyDescent="0.45">
      <c r="I113" s="75" t="s">
        <v>3</v>
      </c>
      <c r="J113" s="70" t="s">
        <v>10</v>
      </c>
      <c r="K113" s="71">
        <v>0.1925</v>
      </c>
      <c r="L113" s="72" t="s">
        <v>11</v>
      </c>
      <c r="M113" s="73">
        <v>-3.5129999999999999</v>
      </c>
      <c r="N113" s="74">
        <v>0.99950000000000006</v>
      </c>
    </row>
    <row r="114" spans="1:14" ht="15.4" x14ac:dyDescent="0.45">
      <c r="I114" s="57"/>
      <c r="J114" s="55"/>
      <c r="K114" s="56"/>
      <c r="L114" s="55"/>
      <c r="M114" s="56"/>
      <c r="N114" s="55"/>
    </row>
    <row r="115" spans="1:14" ht="15.4" x14ac:dyDescent="0.45">
      <c r="I115" s="57"/>
      <c r="J115" s="55"/>
      <c r="K115" s="56"/>
      <c r="L115" s="55"/>
      <c r="M115" s="56"/>
      <c r="N115" s="55"/>
    </row>
    <row r="116" spans="1:14" ht="15.4" x14ac:dyDescent="0.45">
      <c r="I116" s="54"/>
      <c r="J116" s="55"/>
      <c r="K116" s="56"/>
      <c r="L116" s="55"/>
      <c r="M116" s="56"/>
      <c r="N116" s="55"/>
    </row>
    <row r="117" spans="1:14" ht="15.4" x14ac:dyDescent="0.45">
      <c r="I117" s="57"/>
      <c r="J117" s="55"/>
      <c r="K117" s="56"/>
      <c r="L117" s="55"/>
      <c r="M117" s="56"/>
      <c r="N117" s="55"/>
    </row>
    <row r="118" spans="1:14" ht="15.4" x14ac:dyDescent="0.45">
      <c r="I118" s="57"/>
      <c r="J118" s="55"/>
      <c r="K118" s="56"/>
      <c r="L118" s="55"/>
      <c r="M118" s="56"/>
      <c r="N118" s="55"/>
    </row>
    <row r="119" spans="1:14" ht="15.4" x14ac:dyDescent="0.45">
      <c r="I119" s="54"/>
      <c r="J119" s="55"/>
      <c r="K119" s="56"/>
      <c r="L119" s="55"/>
      <c r="M119" s="56"/>
      <c r="N119" s="55"/>
    </row>
    <row r="124" spans="1:14" ht="17.649999999999999" x14ac:dyDescent="0.5">
      <c r="A124" s="51" t="s">
        <v>14</v>
      </c>
      <c r="B124" s="58" t="s">
        <v>15</v>
      </c>
      <c r="F124" s="51" t="s">
        <v>17</v>
      </c>
      <c r="G124" s="59"/>
      <c r="H124" s="60"/>
      <c r="J124" s="76"/>
      <c r="K124" s="77"/>
      <c r="L124" s="78"/>
      <c r="M124" s="48"/>
    </row>
    <row r="125" spans="1:14" x14ac:dyDescent="0.45">
      <c r="J125" s="48"/>
      <c r="K125" s="48"/>
      <c r="L125" s="48"/>
      <c r="M125" s="48"/>
    </row>
    <row r="126" spans="1:14" ht="15" x14ac:dyDescent="0.45">
      <c r="B126" s="52" t="s">
        <v>16</v>
      </c>
      <c r="C126" s="61"/>
      <c r="D126" s="61"/>
      <c r="E126" s="61"/>
      <c r="G126" s="62"/>
      <c r="I126" s="61"/>
      <c r="J126" s="48"/>
      <c r="K126" s="55"/>
      <c r="L126" s="55"/>
    </row>
    <row r="127" spans="1:14" ht="15.4" x14ac:dyDescent="0.45">
      <c r="A127" s="63" t="s">
        <v>1</v>
      </c>
      <c r="B127" s="64">
        <f>(-0.8-M111)/K111</f>
        <v>11.944298476090383</v>
      </c>
      <c r="C127" s="56"/>
      <c r="D127" s="55"/>
      <c r="E127" s="61"/>
      <c r="F127" s="45" t="s">
        <v>2</v>
      </c>
      <c r="G127" s="64">
        <f>B128-B127</f>
        <v>2.2456634044687025</v>
      </c>
      <c r="I127" s="61"/>
      <c r="J127" s="57"/>
      <c r="K127" s="65"/>
      <c r="L127" s="65"/>
    </row>
    <row r="128" spans="1:14" ht="17.649999999999999" x14ac:dyDescent="0.45">
      <c r="A128" s="63" t="s">
        <v>2</v>
      </c>
      <c r="B128" s="64">
        <f>(-0.8-M112)/K112</f>
        <v>14.189961880559085</v>
      </c>
      <c r="C128" s="56"/>
      <c r="D128" s="55"/>
      <c r="E128" s="61"/>
      <c r="F128" s="79" t="s">
        <v>3</v>
      </c>
      <c r="G128" s="64">
        <f>B129-B127</f>
        <v>2.149208017416111</v>
      </c>
      <c r="I128" s="61"/>
      <c r="J128" s="54"/>
      <c r="K128" s="65"/>
      <c r="L128" s="65"/>
    </row>
    <row r="129" spans="1:19" ht="17.649999999999999" x14ac:dyDescent="0.45">
      <c r="A129" s="80" t="s">
        <v>3</v>
      </c>
      <c r="B129" s="64">
        <f>(-0.8-M113)/K113</f>
        <v>14.093506493506494</v>
      </c>
      <c r="C129" s="56"/>
      <c r="D129" s="55"/>
    </row>
    <row r="130" spans="1:19" ht="15" x14ac:dyDescent="0.45">
      <c r="J130" s="65"/>
    </row>
    <row r="131" spans="1:19" ht="17.649999999999999" x14ac:dyDescent="0.5">
      <c r="A131" s="40">
        <v>44319</v>
      </c>
    </row>
    <row r="133" spans="1:19" ht="20.65" x14ac:dyDescent="0.7">
      <c r="A133" s="38" t="s">
        <v>0</v>
      </c>
    </row>
    <row r="135" spans="1:19" ht="15.4" x14ac:dyDescent="0.45">
      <c r="C135" s="95" t="s">
        <v>7</v>
      </c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41"/>
    </row>
    <row r="136" spans="1:19" ht="15" x14ac:dyDescent="0.45">
      <c r="C136" s="66">
        <v>0</v>
      </c>
      <c r="D136" s="66">
        <v>6</v>
      </c>
      <c r="E136" s="66">
        <v>7</v>
      </c>
      <c r="F136" s="66">
        <v>8</v>
      </c>
      <c r="G136" s="66">
        <v>9</v>
      </c>
      <c r="H136" s="66">
        <v>10</v>
      </c>
      <c r="I136" s="66">
        <v>11</v>
      </c>
      <c r="J136" s="66">
        <v>12</v>
      </c>
      <c r="K136" s="66">
        <v>13</v>
      </c>
      <c r="L136" s="66">
        <v>14</v>
      </c>
      <c r="M136" s="66">
        <v>15</v>
      </c>
      <c r="N136" s="66">
        <v>16</v>
      </c>
      <c r="O136" s="66">
        <v>17</v>
      </c>
      <c r="P136" s="66">
        <v>18</v>
      </c>
      <c r="Q136" s="66">
        <v>19</v>
      </c>
      <c r="R136" s="66">
        <v>20</v>
      </c>
    </row>
    <row r="137" spans="1:19" ht="15.4" x14ac:dyDescent="0.45">
      <c r="A137" s="100" t="s">
        <v>4</v>
      </c>
      <c r="B137" s="67" t="s">
        <v>1</v>
      </c>
      <c r="C137" s="46">
        <v>4.9999999999999996E-2</v>
      </c>
      <c r="D137" s="46">
        <v>6.0000000000000005E-2</v>
      </c>
      <c r="E137" s="46">
        <v>7.3333333333333334E-2</v>
      </c>
      <c r="F137" s="46">
        <v>8.0000000000000016E-2</v>
      </c>
      <c r="G137" s="46">
        <v>0.10333333333333333</v>
      </c>
      <c r="H137" s="46">
        <v>0.12666666666666668</v>
      </c>
      <c r="I137" s="46">
        <v>0.18333333333333335</v>
      </c>
      <c r="J137" s="46">
        <v>0.28000000000000003</v>
      </c>
      <c r="K137" s="46">
        <v>0.5</v>
      </c>
      <c r="L137" s="46">
        <v>0.71000000000000008</v>
      </c>
      <c r="M137" s="46">
        <v>0.96333333333333326</v>
      </c>
      <c r="N137" s="46">
        <v>1.1766666666666665</v>
      </c>
      <c r="O137" s="46">
        <v>1.3266666666666667</v>
      </c>
      <c r="P137" s="46">
        <v>1.4366666666666665</v>
      </c>
      <c r="Q137" s="46">
        <v>1.3666666666666667</v>
      </c>
      <c r="R137" s="46">
        <v>1.2766666666666668</v>
      </c>
    </row>
    <row r="138" spans="1:19" ht="15.4" x14ac:dyDescent="0.45">
      <c r="A138" s="101"/>
      <c r="B138" s="67" t="s">
        <v>2</v>
      </c>
      <c r="C138" s="46">
        <v>3.9999999999999994E-2</v>
      </c>
      <c r="D138" s="46">
        <v>0.05</v>
      </c>
      <c r="E138" s="46">
        <v>0.05</v>
      </c>
      <c r="F138" s="46">
        <v>5.3333333333333344E-2</v>
      </c>
      <c r="G138" s="46">
        <v>5.6666666666666671E-2</v>
      </c>
      <c r="H138" s="46">
        <v>6.3333333333333325E-2</v>
      </c>
      <c r="I138" s="46">
        <v>7.0000000000000007E-2</v>
      </c>
      <c r="J138" s="46">
        <v>7.3333333333333334E-2</v>
      </c>
      <c r="K138" s="46">
        <v>9.9999999999999992E-2</v>
      </c>
      <c r="L138" s="46">
        <v>0.14000000000000001</v>
      </c>
      <c r="M138" s="46">
        <v>0.20333333333333331</v>
      </c>
      <c r="N138" s="46">
        <v>0.35666666666666663</v>
      </c>
      <c r="O138" s="46">
        <v>0.55999999999999994</v>
      </c>
      <c r="P138" s="46">
        <v>0.79999999999999993</v>
      </c>
      <c r="Q138" s="46">
        <v>1.0033333333333334</v>
      </c>
      <c r="R138" s="46">
        <v>1.1599999999999999</v>
      </c>
    </row>
    <row r="139" spans="1:19" ht="17.649999999999999" x14ac:dyDescent="0.45">
      <c r="A139" s="102"/>
      <c r="B139" s="68" t="s">
        <v>3</v>
      </c>
      <c r="C139" s="46">
        <v>4.3333333333333328E-2</v>
      </c>
      <c r="D139" s="46">
        <v>5.333333333333333E-2</v>
      </c>
      <c r="E139" s="46">
        <v>0.05</v>
      </c>
      <c r="F139" s="46">
        <v>5.6666666666666671E-2</v>
      </c>
      <c r="G139" s="46">
        <v>6.3333333333333339E-2</v>
      </c>
      <c r="H139" s="46">
        <v>7.6666666666666675E-2</v>
      </c>
      <c r="I139" s="46">
        <v>8.6666666666666684E-2</v>
      </c>
      <c r="J139" s="46">
        <v>0.12</v>
      </c>
      <c r="K139" s="46">
        <v>0.18666666666666665</v>
      </c>
      <c r="L139" s="46">
        <v>0.29333333333333333</v>
      </c>
      <c r="M139" s="46">
        <v>0.46666666666666667</v>
      </c>
      <c r="N139" s="46">
        <v>0.72666666666666657</v>
      </c>
      <c r="O139" s="46">
        <v>0.94666666666666666</v>
      </c>
      <c r="P139" s="46">
        <v>1.1299999999999999</v>
      </c>
      <c r="Q139" s="46">
        <v>1.2666666666666666</v>
      </c>
      <c r="R139" s="46">
        <v>1.3666666666666665</v>
      </c>
    </row>
    <row r="140" spans="1:19" ht="15.4" x14ac:dyDescent="0.45">
      <c r="A140" s="100" t="s">
        <v>5</v>
      </c>
      <c r="B140" s="67" t="s">
        <v>1</v>
      </c>
      <c r="C140" s="46">
        <v>4.6666666666666662E-2</v>
      </c>
      <c r="D140" s="46">
        <v>4.6666666666666662E-2</v>
      </c>
      <c r="E140" s="46">
        <v>4.9999999999999996E-2</v>
      </c>
      <c r="F140" s="46">
        <v>5.6666666666666664E-2</v>
      </c>
      <c r="G140" s="46">
        <v>5.6666666666666664E-2</v>
      </c>
      <c r="H140" s="46">
        <v>6.3333333333333339E-2</v>
      </c>
      <c r="I140" s="46">
        <v>9.0000000000000024E-2</v>
      </c>
      <c r="J140" s="46">
        <v>0.18000000000000002</v>
      </c>
      <c r="K140" s="46">
        <v>0.29666666666666663</v>
      </c>
      <c r="L140" s="46">
        <v>0.51</v>
      </c>
      <c r="M140" s="46">
        <v>0.79333333333333333</v>
      </c>
      <c r="N140" s="46">
        <v>1.0366666666666668</v>
      </c>
      <c r="O140" s="46">
        <v>1.1933333333333331</v>
      </c>
      <c r="P140" s="46">
        <v>1.3366666666666667</v>
      </c>
      <c r="Q140" s="46">
        <v>1.4233333333333333</v>
      </c>
      <c r="R140" s="46">
        <v>1.3466666666666667</v>
      </c>
    </row>
    <row r="141" spans="1:19" ht="15.4" x14ac:dyDescent="0.45">
      <c r="A141" s="101"/>
      <c r="B141" s="67" t="s">
        <v>2</v>
      </c>
      <c r="C141" s="46">
        <v>4.6666666666666676E-2</v>
      </c>
      <c r="D141" s="46">
        <v>4.6666666666666676E-2</v>
      </c>
      <c r="E141" s="46">
        <v>0.05</v>
      </c>
      <c r="F141" s="46">
        <v>5.333333333333333E-2</v>
      </c>
      <c r="G141" s="46">
        <v>5.6666666666666664E-2</v>
      </c>
      <c r="H141" s="46">
        <v>5.6666666666666664E-2</v>
      </c>
      <c r="I141" s="46">
        <v>6.6666666666666666E-2</v>
      </c>
      <c r="J141" s="46">
        <v>7.3333333333333348E-2</v>
      </c>
      <c r="K141" s="46">
        <v>8.6666666666666684E-2</v>
      </c>
      <c r="L141" s="46">
        <v>9.0000000000000011E-2</v>
      </c>
      <c r="M141" s="46">
        <v>0.11666666666666667</v>
      </c>
      <c r="N141" s="46">
        <v>0.17</v>
      </c>
      <c r="O141" s="46">
        <v>0.25666666666666665</v>
      </c>
      <c r="P141" s="46">
        <v>0.41666666666666663</v>
      </c>
      <c r="Q141" s="46">
        <v>0.63666666666666671</v>
      </c>
      <c r="R141" s="46">
        <v>0.8633333333333334</v>
      </c>
    </row>
    <row r="142" spans="1:19" ht="17.649999999999999" x14ac:dyDescent="0.45">
      <c r="A142" s="102"/>
      <c r="B142" s="68" t="s">
        <v>3</v>
      </c>
      <c r="C142" s="46">
        <v>4.6666666666666669E-2</v>
      </c>
      <c r="D142" s="46">
        <v>5.6666666666666664E-2</v>
      </c>
      <c r="E142" s="46">
        <v>0.06</v>
      </c>
      <c r="F142" s="46">
        <v>6.6666666666666666E-2</v>
      </c>
      <c r="G142" s="46">
        <v>7.3333333333333334E-2</v>
      </c>
      <c r="H142" s="46">
        <v>8.3333333333333329E-2</v>
      </c>
      <c r="I142" s="46">
        <v>0.10000000000000002</v>
      </c>
      <c r="J142" s="46">
        <v>0.12666666666666668</v>
      </c>
      <c r="K142" s="46">
        <v>0.19000000000000003</v>
      </c>
      <c r="L142" s="46">
        <v>0.31666666666666665</v>
      </c>
      <c r="M142" s="46">
        <v>0.57666666666666666</v>
      </c>
      <c r="N142" s="46">
        <v>0.76666666666666661</v>
      </c>
      <c r="O142" s="46">
        <v>1.03</v>
      </c>
      <c r="P142" s="46">
        <v>1.1900000000000002</v>
      </c>
      <c r="Q142" s="46">
        <v>1.31</v>
      </c>
      <c r="R142" s="46">
        <v>1.3933333333333333</v>
      </c>
    </row>
    <row r="143" spans="1:19" ht="15.4" x14ac:dyDescent="0.45">
      <c r="A143" s="100" t="s">
        <v>6</v>
      </c>
      <c r="B143" s="67" t="s">
        <v>1</v>
      </c>
      <c r="C143" s="46">
        <v>4.3333333333333342E-2</v>
      </c>
      <c r="D143" s="46">
        <v>5.333333333333333E-2</v>
      </c>
      <c r="E143" s="46">
        <v>6.3333333333333339E-2</v>
      </c>
      <c r="F143" s="46">
        <v>6.3333333333333339E-2</v>
      </c>
      <c r="G143" s="46">
        <v>7.3333333333333334E-2</v>
      </c>
      <c r="H143" s="46">
        <v>7.6666666666666661E-2</v>
      </c>
      <c r="I143" s="46">
        <v>0.10666666666666667</v>
      </c>
      <c r="J143" s="46">
        <v>0.20333333333333339</v>
      </c>
      <c r="K143" s="46">
        <v>0.31666666666666665</v>
      </c>
      <c r="L143" s="46">
        <v>0.53666666666666663</v>
      </c>
      <c r="M143" s="46">
        <v>0.75</v>
      </c>
      <c r="N143" s="46">
        <v>1.0300000000000002</v>
      </c>
      <c r="O143" s="46">
        <v>1.1433333333333335</v>
      </c>
      <c r="P143" s="46">
        <v>1.2833333333333334</v>
      </c>
      <c r="Q143" s="46">
        <v>1.3833333333333333</v>
      </c>
      <c r="R143" s="46">
        <v>1.3633333333333335</v>
      </c>
    </row>
    <row r="144" spans="1:19" ht="15.4" x14ac:dyDescent="0.45">
      <c r="A144" s="101"/>
      <c r="B144" s="67" t="s">
        <v>2</v>
      </c>
      <c r="C144" s="46">
        <v>4.0000000000000008E-2</v>
      </c>
      <c r="D144" s="46">
        <v>5.3333333333333337E-2</v>
      </c>
      <c r="E144" s="46">
        <v>5.3333333333333337E-2</v>
      </c>
      <c r="F144" s="46">
        <v>5.6666666666666664E-2</v>
      </c>
      <c r="G144" s="46">
        <v>6.3333333333333353E-2</v>
      </c>
      <c r="H144" s="46">
        <v>6.666666666666668E-2</v>
      </c>
      <c r="I144" s="46">
        <v>8.0000000000000016E-2</v>
      </c>
      <c r="J144" s="46">
        <v>0.1</v>
      </c>
      <c r="K144" s="46">
        <v>0.11666666666666668</v>
      </c>
      <c r="L144" s="46">
        <v>0.19333333333333336</v>
      </c>
      <c r="M144" s="46">
        <v>0.33666666666666667</v>
      </c>
      <c r="N144" s="46">
        <v>0.51333333333333331</v>
      </c>
      <c r="O144" s="46">
        <v>0.84666666666666657</v>
      </c>
      <c r="P144" s="46">
        <v>1.0500000000000003</v>
      </c>
      <c r="Q144" s="46">
        <v>1.2066666666666666</v>
      </c>
      <c r="R144" s="46">
        <v>1.3233333333333333</v>
      </c>
    </row>
    <row r="145" spans="1:19" ht="17.649999999999999" x14ac:dyDescent="0.45">
      <c r="A145" s="102"/>
      <c r="B145" s="68" t="s">
        <v>3</v>
      </c>
      <c r="C145" s="46">
        <v>4.3333333333333335E-2</v>
      </c>
      <c r="D145" s="46">
        <v>5.6666666666666664E-2</v>
      </c>
      <c r="E145" s="46">
        <v>6.0000000000000005E-2</v>
      </c>
      <c r="F145" s="46">
        <v>6.666666666666668E-2</v>
      </c>
      <c r="G145" s="46">
        <v>7.6666666666666675E-2</v>
      </c>
      <c r="H145" s="46">
        <v>9.0000000000000011E-2</v>
      </c>
      <c r="I145" s="46">
        <v>0.10000000000000002</v>
      </c>
      <c r="J145" s="46">
        <v>0.11</v>
      </c>
      <c r="K145" s="46">
        <v>0.18000000000000002</v>
      </c>
      <c r="L145" s="46">
        <v>0.29333333333333328</v>
      </c>
      <c r="M145" s="46">
        <v>0.50666666666666671</v>
      </c>
      <c r="N145" s="46">
        <v>0.76333333333333331</v>
      </c>
      <c r="O145" s="46">
        <v>1.2266666666666668</v>
      </c>
      <c r="P145" s="46">
        <v>1.4199999999999997</v>
      </c>
      <c r="Q145" s="46">
        <v>1.4533333333333334</v>
      </c>
      <c r="R145" s="46">
        <v>1.3566666666666667</v>
      </c>
    </row>
    <row r="147" spans="1:19" ht="18" x14ac:dyDescent="0.6">
      <c r="A147" s="49" t="s">
        <v>8</v>
      </c>
    </row>
    <row r="149" spans="1:19" ht="15.4" x14ac:dyDescent="0.45">
      <c r="C149" s="96" t="s">
        <v>7</v>
      </c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8"/>
      <c r="S149" s="41"/>
    </row>
    <row r="150" spans="1:19" ht="15" x14ac:dyDescent="0.45">
      <c r="C150" s="66">
        <v>0</v>
      </c>
      <c r="D150" s="66">
        <v>6</v>
      </c>
      <c r="E150" s="66">
        <v>7</v>
      </c>
      <c r="F150" s="66">
        <v>8</v>
      </c>
      <c r="G150" s="66">
        <v>9</v>
      </c>
      <c r="H150" s="66">
        <v>10</v>
      </c>
      <c r="I150" s="66">
        <v>11</v>
      </c>
      <c r="J150" s="66">
        <v>12</v>
      </c>
      <c r="K150" s="66">
        <v>13</v>
      </c>
      <c r="L150" s="66">
        <v>14</v>
      </c>
      <c r="M150" s="66">
        <v>15</v>
      </c>
      <c r="N150" s="66">
        <v>16</v>
      </c>
      <c r="O150" s="66">
        <v>17</v>
      </c>
      <c r="P150" s="66">
        <v>18</v>
      </c>
      <c r="Q150" s="66">
        <v>19</v>
      </c>
      <c r="R150" s="66">
        <v>20</v>
      </c>
    </row>
    <row r="151" spans="1:19" ht="15.4" x14ac:dyDescent="0.45">
      <c r="A151" s="99" t="s">
        <v>4</v>
      </c>
      <c r="B151" s="67" t="s">
        <v>1</v>
      </c>
      <c r="C151" s="46">
        <f t="shared" ref="C151:R151" si="10">LOG10(C137)</f>
        <v>-1.3010299956639813</v>
      </c>
      <c r="D151" s="46">
        <f t="shared" si="10"/>
        <v>-1.2218487496163564</v>
      </c>
      <c r="E151" s="46">
        <f t="shared" si="10"/>
        <v>-1.1346985738974562</v>
      </c>
      <c r="F151" s="46">
        <f t="shared" si="10"/>
        <v>-1.0969100130080562</v>
      </c>
      <c r="G151" s="46">
        <f t="shared" si="10"/>
        <v>-0.98575956088538974</v>
      </c>
      <c r="H151" s="46">
        <f t="shared" si="10"/>
        <v>-0.89733765810285226</v>
      </c>
      <c r="I151" s="46">
        <f t="shared" si="10"/>
        <v>-0.7367585652254186</v>
      </c>
      <c r="J151" s="46">
        <f t="shared" si="10"/>
        <v>-0.55284196865778079</v>
      </c>
      <c r="K151" s="46">
        <f t="shared" si="10"/>
        <v>-0.3010299956639812</v>
      </c>
      <c r="L151" s="46">
        <f t="shared" si="10"/>
        <v>-0.14874165128092467</v>
      </c>
      <c r="M151" s="46">
        <f t="shared" si="10"/>
        <v>-1.6223411963114612E-2</v>
      </c>
      <c r="N151" s="46">
        <f t="shared" si="10"/>
        <v>7.0653450668160075E-2</v>
      </c>
      <c r="O151" s="46">
        <f t="shared" si="10"/>
        <v>0.1227618173540254</v>
      </c>
      <c r="P151" s="46">
        <f t="shared" si="10"/>
        <v>0.15735601544106911</v>
      </c>
      <c r="Q151" s="46">
        <f t="shared" si="10"/>
        <v>0.13566260200007307</v>
      </c>
      <c r="R151" s="46">
        <f t="shared" si="10"/>
        <v>0.10607751924896036</v>
      </c>
    </row>
    <row r="152" spans="1:19" ht="15.4" x14ac:dyDescent="0.45">
      <c r="A152" s="99"/>
      <c r="B152" s="67" t="s">
        <v>2</v>
      </c>
      <c r="C152" s="46">
        <f t="shared" ref="C152:R152" si="11">LOG10(C138)</f>
        <v>-1.3979400086720377</v>
      </c>
      <c r="D152" s="46">
        <f t="shared" si="11"/>
        <v>-1.3010299956639813</v>
      </c>
      <c r="E152" s="46">
        <f t="shared" si="11"/>
        <v>-1.3010299956639813</v>
      </c>
      <c r="F152" s="46">
        <f t="shared" si="11"/>
        <v>-1.2730012720637376</v>
      </c>
      <c r="G152" s="46">
        <f t="shared" si="11"/>
        <v>-1.2466723333413885</v>
      </c>
      <c r="H152" s="46">
        <f t="shared" si="11"/>
        <v>-1.1983676537668335</v>
      </c>
      <c r="I152" s="46">
        <f t="shared" si="11"/>
        <v>-1.1549019599857431</v>
      </c>
      <c r="J152" s="46">
        <f t="shared" si="11"/>
        <v>-1.1346985738974562</v>
      </c>
      <c r="K152" s="46">
        <f t="shared" si="11"/>
        <v>-1</v>
      </c>
      <c r="L152" s="46">
        <f t="shared" si="11"/>
        <v>-0.85387196432176193</v>
      </c>
      <c r="M152" s="46">
        <f t="shared" si="11"/>
        <v>-0.69179141970889546</v>
      </c>
      <c r="N152" s="46">
        <f t="shared" si="11"/>
        <v>-0.44773747703445282</v>
      </c>
      <c r="O152" s="46">
        <f t="shared" si="11"/>
        <v>-0.25181197299379965</v>
      </c>
      <c r="P152" s="46">
        <f t="shared" si="11"/>
        <v>-9.6910013008056448E-2</v>
      </c>
      <c r="Q152" s="46">
        <f t="shared" si="11"/>
        <v>1.4452408741809531E-3</v>
      </c>
      <c r="R152" s="46">
        <f t="shared" si="11"/>
        <v>6.445798922691845E-2</v>
      </c>
    </row>
    <row r="153" spans="1:19" ht="17.649999999999999" x14ac:dyDescent="0.45">
      <c r="A153" s="99"/>
      <c r="B153" s="68" t="s">
        <v>3</v>
      </c>
      <c r="C153" s="46">
        <f t="shared" ref="C153:R153" si="12">LOG10(C139)</f>
        <v>-1.3631779024128257</v>
      </c>
      <c r="D153" s="46">
        <f t="shared" si="12"/>
        <v>-1.2730012720637376</v>
      </c>
      <c r="E153" s="46">
        <f t="shared" si="12"/>
        <v>-1.3010299956639813</v>
      </c>
      <c r="F153" s="46">
        <f t="shared" si="12"/>
        <v>-1.2466723333413885</v>
      </c>
      <c r="G153" s="46">
        <f t="shared" si="12"/>
        <v>-1.1983676537668335</v>
      </c>
      <c r="H153" s="46">
        <f t="shared" si="12"/>
        <v>-1.1153934187020695</v>
      </c>
      <c r="I153" s="46">
        <f t="shared" si="12"/>
        <v>-1.0621479067488444</v>
      </c>
      <c r="J153" s="46">
        <f t="shared" si="12"/>
        <v>-0.92081875395237522</v>
      </c>
      <c r="K153" s="46">
        <f t="shared" si="12"/>
        <v>-0.72893322771346203</v>
      </c>
      <c r="L153" s="46">
        <f t="shared" si="12"/>
        <v>-0.53263858256949381</v>
      </c>
      <c r="M153" s="46">
        <f t="shared" si="12"/>
        <v>-0.33099321904142442</v>
      </c>
      <c r="N153" s="46">
        <f t="shared" si="12"/>
        <v>-0.13866476111505766</v>
      </c>
      <c r="O153" s="46">
        <f t="shared" si="12"/>
        <v>-2.3802914672624766E-2</v>
      </c>
      <c r="P153" s="46">
        <f t="shared" si="12"/>
        <v>5.3078443483419682E-2</v>
      </c>
      <c r="Q153" s="46">
        <f t="shared" si="12"/>
        <v>0.10266234189714769</v>
      </c>
      <c r="R153" s="46">
        <f t="shared" si="12"/>
        <v>0.13566260200007299</v>
      </c>
    </row>
    <row r="154" spans="1:19" ht="15.4" x14ac:dyDescent="0.45">
      <c r="A154" s="99" t="s">
        <v>5</v>
      </c>
      <c r="B154" s="67" t="s">
        <v>1</v>
      </c>
      <c r="C154" s="46">
        <f t="shared" ref="C154:R154" si="13">LOG10(C140)</f>
        <v>-1.3309932190414244</v>
      </c>
      <c r="D154" s="46">
        <f t="shared" si="13"/>
        <v>-1.3309932190414244</v>
      </c>
      <c r="E154" s="46">
        <f t="shared" si="13"/>
        <v>-1.3010299956639813</v>
      </c>
      <c r="F154" s="46">
        <f t="shared" si="13"/>
        <v>-1.2466723333413885</v>
      </c>
      <c r="G154" s="46">
        <f t="shared" si="13"/>
        <v>-1.2466723333413885</v>
      </c>
      <c r="H154" s="46">
        <f t="shared" si="13"/>
        <v>-1.1983676537668335</v>
      </c>
      <c r="I154" s="46">
        <f t="shared" si="13"/>
        <v>-1.045757490560675</v>
      </c>
      <c r="J154" s="46">
        <f t="shared" si="13"/>
        <v>-0.74472749489669388</v>
      </c>
      <c r="K154" s="46">
        <f t="shared" si="13"/>
        <v>-0.52773124807474969</v>
      </c>
      <c r="L154" s="46">
        <f t="shared" si="13"/>
        <v>-0.29242982390206362</v>
      </c>
      <c r="M154" s="46">
        <f t="shared" si="13"/>
        <v>-0.10054429766315048</v>
      </c>
      <c r="N154" s="46">
        <f t="shared" si="13"/>
        <v>1.5639134307175145E-2</v>
      </c>
      <c r="O154" s="46">
        <f t="shared" si="13"/>
        <v>7.6761771924211852E-2</v>
      </c>
      <c r="P154" s="46">
        <f t="shared" si="13"/>
        <v>0.12602311790051987</v>
      </c>
      <c r="Q154" s="46">
        <f t="shared" si="13"/>
        <v>0.15330662030536144</v>
      </c>
      <c r="R154" s="46">
        <f t="shared" si="13"/>
        <v>0.12926011039094254</v>
      </c>
    </row>
    <row r="155" spans="1:19" ht="15.4" x14ac:dyDescent="0.45">
      <c r="A155" s="99"/>
      <c r="B155" s="67" t="s">
        <v>2</v>
      </c>
      <c r="C155" s="46">
        <f t="shared" ref="C155:R155" si="14">LOG10(C141)</f>
        <v>-1.3309932190414244</v>
      </c>
      <c r="D155" s="46">
        <f t="shared" si="14"/>
        <v>-1.3309932190414244</v>
      </c>
      <c r="E155" s="46">
        <f t="shared" si="14"/>
        <v>-1.3010299956639813</v>
      </c>
      <c r="F155" s="46">
        <f t="shared" si="14"/>
        <v>-1.2730012720637376</v>
      </c>
      <c r="G155" s="46">
        <f t="shared" si="14"/>
        <v>-1.2466723333413885</v>
      </c>
      <c r="H155" s="46">
        <f t="shared" si="14"/>
        <v>-1.2466723333413885</v>
      </c>
      <c r="I155" s="46">
        <f t="shared" si="14"/>
        <v>-1.1760912590556813</v>
      </c>
      <c r="J155" s="46">
        <f t="shared" si="14"/>
        <v>-1.1346985738974562</v>
      </c>
      <c r="K155" s="46">
        <f t="shared" si="14"/>
        <v>-1.0621479067488444</v>
      </c>
      <c r="L155" s="46">
        <f t="shared" si="14"/>
        <v>-1.045757490560675</v>
      </c>
      <c r="M155" s="46">
        <f t="shared" si="14"/>
        <v>-0.93305321036938682</v>
      </c>
      <c r="N155" s="46">
        <f t="shared" si="14"/>
        <v>-0.769551078621726</v>
      </c>
      <c r="O155" s="46">
        <f t="shared" si="14"/>
        <v>-0.59063052954718054</v>
      </c>
      <c r="P155" s="46">
        <f t="shared" si="14"/>
        <v>-0.38021124171160608</v>
      </c>
      <c r="Q155" s="46">
        <f t="shared" si="14"/>
        <v>-0.19608788747193487</v>
      </c>
      <c r="R155" s="46">
        <f t="shared" si="14"/>
        <v>-6.3821490638410583E-2</v>
      </c>
    </row>
    <row r="156" spans="1:19" ht="17.649999999999999" x14ac:dyDescent="0.45">
      <c r="A156" s="99"/>
      <c r="B156" s="68" t="s">
        <v>3</v>
      </c>
      <c r="C156" s="46">
        <f t="shared" ref="C156:R156" si="15">LOG10(C142)</f>
        <v>-1.3309932190414244</v>
      </c>
      <c r="D156" s="46">
        <f t="shared" si="15"/>
        <v>-1.2466723333413885</v>
      </c>
      <c r="E156" s="46">
        <f t="shared" si="15"/>
        <v>-1.2218487496163564</v>
      </c>
      <c r="F156" s="46">
        <f t="shared" si="15"/>
        <v>-1.1760912590556813</v>
      </c>
      <c r="G156" s="46">
        <f t="shared" si="15"/>
        <v>-1.1346985738974562</v>
      </c>
      <c r="H156" s="46">
        <f t="shared" si="15"/>
        <v>-1.0791812460476249</v>
      </c>
      <c r="I156" s="46">
        <f t="shared" si="15"/>
        <v>-0.99999999999999989</v>
      </c>
      <c r="J156" s="46">
        <f t="shared" si="15"/>
        <v>-0.89733765810285226</v>
      </c>
      <c r="K156" s="46">
        <f t="shared" si="15"/>
        <v>-0.72124639904717092</v>
      </c>
      <c r="L156" s="46">
        <f t="shared" si="15"/>
        <v>-0.49939764943081472</v>
      </c>
      <c r="M156" s="46">
        <f t="shared" si="15"/>
        <v>-0.23907515159086704</v>
      </c>
      <c r="N156" s="46">
        <f t="shared" si="15"/>
        <v>-0.11539341870206959</v>
      </c>
      <c r="O156" s="46">
        <f t="shared" si="15"/>
        <v>1.2837224705172217E-2</v>
      </c>
      <c r="P156" s="46">
        <f t="shared" si="15"/>
        <v>7.5546961392530823E-2</v>
      </c>
      <c r="Q156" s="46">
        <f t="shared" si="15"/>
        <v>0.11727129565576427</v>
      </c>
      <c r="R156" s="46">
        <f t="shared" si="15"/>
        <v>0.14405502705537276</v>
      </c>
    </row>
    <row r="157" spans="1:19" ht="15.4" x14ac:dyDescent="0.45">
      <c r="A157" s="99" t="s">
        <v>6</v>
      </c>
      <c r="B157" s="67" t="s">
        <v>1</v>
      </c>
      <c r="C157" s="46">
        <f t="shared" ref="C157:R157" si="16">LOG10(C143)</f>
        <v>-1.3631779024128257</v>
      </c>
      <c r="D157" s="46">
        <f t="shared" si="16"/>
        <v>-1.2730012720637376</v>
      </c>
      <c r="E157" s="46">
        <f t="shared" si="16"/>
        <v>-1.1983676537668335</v>
      </c>
      <c r="F157" s="46">
        <f t="shared" si="16"/>
        <v>-1.1983676537668335</v>
      </c>
      <c r="G157" s="46">
        <f t="shared" si="16"/>
        <v>-1.1346985738974562</v>
      </c>
      <c r="H157" s="46">
        <f t="shared" si="16"/>
        <v>-1.1153934187020695</v>
      </c>
      <c r="I157" s="46">
        <f t="shared" si="16"/>
        <v>-0.97197127639975645</v>
      </c>
      <c r="J157" s="46">
        <f t="shared" si="16"/>
        <v>-0.69179141970889524</v>
      </c>
      <c r="K157" s="46">
        <f t="shared" si="16"/>
        <v>-0.49939764943081472</v>
      </c>
      <c r="L157" s="46">
        <f t="shared" si="16"/>
        <v>-0.27029537868781278</v>
      </c>
      <c r="M157" s="46">
        <f t="shared" si="16"/>
        <v>-0.12493873660829995</v>
      </c>
      <c r="N157" s="46">
        <f t="shared" si="16"/>
        <v>1.2837224705172311E-2</v>
      </c>
      <c r="O157" s="46">
        <f t="shared" si="16"/>
        <v>5.8172865323108135E-2</v>
      </c>
      <c r="P157" s="46">
        <f t="shared" si="16"/>
        <v>0.10833947478883828</v>
      </c>
      <c r="Q157" s="46">
        <f t="shared" si="16"/>
        <v>0.14092684199243027</v>
      </c>
      <c r="R157" s="46">
        <f t="shared" si="16"/>
        <v>0.13460205328767944</v>
      </c>
    </row>
    <row r="158" spans="1:19" ht="15.4" x14ac:dyDescent="0.45">
      <c r="A158" s="99"/>
      <c r="B158" s="67" t="s">
        <v>2</v>
      </c>
      <c r="C158" s="46">
        <f t="shared" ref="C158:R158" si="17">LOG10(C144)</f>
        <v>-1.3979400086720375</v>
      </c>
      <c r="D158" s="46">
        <f t="shared" si="17"/>
        <v>-1.2730012720637376</v>
      </c>
      <c r="E158" s="46">
        <f t="shared" si="17"/>
        <v>-1.2730012720637376</v>
      </c>
      <c r="F158" s="46">
        <f t="shared" si="17"/>
        <v>-1.2466723333413885</v>
      </c>
      <c r="G158" s="46">
        <f t="shared" si="17"/>
        <v>-1.1983676537668333</v>
      </c>
      <c r="H158" s="46">
        <f t="shared" si="17"/>
        <v>-1.1760912590556811</v>
      </c>
      <c r="I158" s="46">
        <f t="shared" si="17"/>
        <v>-1.0969100130080562</v>
      </c>
      <c r="J158" s="46">
        <f t="shared" si="17"/>
        <v>-1</v>
      </c>
      <c r="K158" s="46">
        <f t="shared" si="17"/>
        <v>-0.93305321036938671</v>
      </c>
      <c r="L158" s="46">
        <f t="shared" si="17"/>
        <v>-0.71369326115672516</v>
      </c>
      <c r="M158" s="46">
        <f t="shared" si="17"/>
        <v>-0.47279988093701986</v>
      </c>
      <c r="N158" s="46">
        <f t="shared" si="17"/>
        <v>-0.2896005338831994</v>
      </c>
      <c r="O158" s="46">
        <f t="shared" si="17"/>
        <v>-7.2287538099724435E-2</v>
      </c>
      <c r="P158" s="46">
        <f t="shared" si="17"/>
        <v>2.1189299069938182E-2</v>
      </c>
      <c r="Q158" s="46">
        <f t="shared" si="17"/>
        <v>8.1587315813503231E-2</v>
      </c>
      <c r="R158" s="46">
        <f t="shared" si="17"/>
        <v>0.12166925204345261</v>
      </c>
    </row>
    <row r="159" spans="1:19" ht="17.649999999999999" x14ac:dyDescent="0.45">
      <c r="A159" s="99"/>
      <c r="B159" s="68" t="s">
        <v>3</v>
      </c>
      <c r="C159" s="46">
        <f t="shared" ref="C159:R159" si="18">LOG10(C145)</f>
        <v>-1.3631779024128257</v>
      </c>
      <c r="D159" s="46">
        <f t="shared" si="18"/>
        <v>-1.2466723333413885</v>
      </c>
      <c r="E159" s="46">
        <f t="shared" si="18"/>
        <v>-1.2218487496163564</v>
      </c>
      <c r="F159" s="46">
        <f t="shared" si="18"/>
        <v>-1.1760912590556811</v>
      </c>
      <c r="G159" s="46">
        <f t="shared" si="18"/>
        <v>-1.1153934187020695</v>
      </c>
      <c r="H159" s="46">
        <f t="shared" si="18"/>
        <v>-1.045757490560675</v>
      </c>
      <c r="I159" s="46">
        <f t="shared" si="18"/>
        <v>-0.99999999999999989</v>
      </c>
      <c r="J159" s="46">
        <f t="shared" si="18"/>
        <v>-0.95860731484177497</v>
      </c>
      <c r="K159" s="46">
        <f t="shared" si="18"/>
        <v>-0.74472749489669388</v>
      </c>
      <c r="L159" s="46">
        <f t="shared" si="18"/>
        <v>-0.53263858256949392</v>
      </c>
      <c r="M159" s="46">
        <f t="shared" si="18"/>
        <v>-0.29527766677488987</v>
      </c>
      <c r="N159" s="46">
        <f t="shared" si="18"/>
        <v>-0.11728577237977446</v>
      </c>
      <c r="O159" s="46">
        <f t="shared" si="18"/>
        <v>8.8726563953855267E-2</v>
      </c>
      <c r="P159" s="46">
        <f t="shared" si="18"/>
        <v>0.15228834438305638</v>
      </c>
      <c r="Q159" s="46">
        <f t="shared" si="18"/>
        <v>0.1623652345489236</v>
      </c>
      <c r="R159" s="46">
        <f t="shared" si="18"/>
        <v>0.13247315450555761</v>
      </c>
    </row>
    <row r="161" spans="1:19" ht="18" x14ac:dyDescent="0.6">
      <c r="A161" s="49" t="s">
        <v>22</v>
      </c>
    </row>
    <row r="163" spans="1:19" ht="15.4" x14ac:dyDescent="0.45">
      <c r="C163" s="96" t="s">
        <v>7</v>
      </c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8"/>
      <c r="S163" s="41"/>
    </row>
    <row r="164" spans="1:19" ht="15" x14ac:dyDescent="0.45">
      <c r="C164" s="66">
        <v>0</v>
      </c>
      <c r="D164" s="66">
        <v>6</v>
      </c>
      <c r="E164" s="66">
        <v>7</v>
      </c>
      <c r="F164" s="66">
        <v>8</v>
      </c>
      <c r="G164" s="66">
        <v>9</v>
      </c>
      <c r="H164" s="66">
        <v>10</v>
      </c>
      <c r="I164" s="66">
        <v>11</v>
      </c>
      <c r="J164" s="66">
        <v>12</v>
      </c>
      <c r="K164" s="66">
        <v>13</v>
      </c>
      <c r="L164" s="66">
        <v>14</v>
      </c>
      <c r="M164" s="66">
        <v>15</v>
      </c>
      <c r="N164" s="66">
        <v>16</v>
      </c>
      <c r="O164" s="66">
        <v>17</v>
      </c>
      <c r="P164" s="66">
        <v>18</v>
      </c>
      <c r="Q164" s="66">
        <v>19</v>
      </c>
      <c r="R164" s="66">
        <v>20</v>
      </c>
    </row>
    <row r="165" spans="1:19" ht="15.4" x14ac:dyDescent="0.45">
      <c r="A165" s="61"/>
      <c r="B165" s="45" t="s">
        <v>1</v>
      </c>
      <c r="C165" s="46">
        <f>AVERAGE(C151,C154,C157)</f>
        <v>-1.3317337057060772</v>
      </c>
      <c r="D165" s="46">
        <f t="shared" ref="D165:R165" si="19">AVERAGE(D151,D154,D157)</f>
        <v>-1.2752810802405061</v>
      </c>
      <c r="E165" s="46">
        <f t="shared" si="19"/>
        <v>-1.2113654077760903</v>
      </c>
      <c r="F165" s="46">
        <f t="shared" si="19"/>
        <v>-1.1806500000387594</v>
      </c>
      <c r="G165" s="46">
        <f t="shared" si="19"/>
        <v>-1.1223768227080779</v>
      </c>
      <c r="H165" s="46">
        <f t="shared" si="19"/>
        <v>-1.0703662435239185</v>
      </c>
      <c r="I165" s="46">
        <f t="shared" si="19"/>
        <v>-0.91816244406195002</v>
      </c>
      <c r="J165" s="46">
        <f t="shared" si="19"/>
        <v>-0.6631202944211233</v>
      </c>
      <c r="K165" s="46">
        <f t="shared" si="19"/>
        <v>-0.44271963105651518</v>
      </c>
      <c r="L165" s="46">
        <f t="shared" si="19"/>
        <v>-0.23715561795693371</v>
      </c>
      <c r="M165" s="46">
        <f t="shared" si="19"/>
        <v>-8.056881541152168E-2</v>
      </c>
      <c r="N165" s="46">
        <f t="shared" si="19"/>
        <v>3.3043269893502508E-2</v>
      </c>
      <c r="O165" s="46">
        <f t="shared" si="19"/>
        <v>8.5898818200448465E-2</v>
      </c>
      <c r="P165" s="46">
        <f t="shared" si="19"/>
        <v>0.13057286937680909</v>
      </c>
      <c r="Q165" s="46">
        <f t="shared" si="19"/>
        <v>0.14329868809928828</v>
      </c>
      <c r="R165" s="46">
        <f t="shared" si="19"/>
        <v>0.12331322764252745</v>
      </c>
    </row>
    <row r="166" spans="1:19" ht="15.4" x14ac:dyDescent="0.45">
      <c r="A166" s="61"/>
      <c r="B166" s="45" t="s">
        <v>2</v>
      </c>
      <c r="C166" s="46">
        <f t="shared" ref="C166:R166" si="20">AVERAGE(C152,C155,C158)</f>
        <v>-1.3756244121284997</v>
      </c>
      <c r="D166" s="46">
        <f t="shared" si="20"/>
        <v>-1.3016748289230478</v>
      </c>
      <c r="E166" s="46">
        <f t="shared" si="20"/>
        <v>-1.2916870877972333</v>
      </c>
      <c r="F166" s="46">
        <f t="shared" si="20"/>
        <v>-1.264224959156288</v>
      </c>
      <c r="G166" s="46">
        <f t="shared" si="20"/>
        <v>-1.2305707734832034</v>
      </c>
      <c r="H166" s="46">
        <f t="shared" si="20"/>
        <v>-1.2070437487213013</v>
      </c>
      <c r="I166" s="46">
        <f t="shared" si="20"/>
        <v>-1.1426344106831603</v>
      </c>
      <c r="J166" s="46">
        <f t="shared" si="20"/>
        <v>-1.0897990492649707</v>
      </c>
      <c r="K166" s="46">
        <f t="shared" si="20"/>
        <v>-0.99840037237274382</v>
      </c>
      <c r="L166" s="46">
        <f t="shared" si="20"/>
        <v>-0.87110757201305411</v>
      </c>
      <c r="M166" s="46">
        <f t="shared" si="20"/>
        <v>-0.69921483700510079</v>
      </c>
      <c r="N166" s="46">
        <f>AVERAGE(N152,N155,N158)</f>
        <v>-0.50229636317979276</v>
      </c>
      <c r="O166" s="46">
        <f t="shared" si="20"/>
        <v>-0.30491001354690156</v>
      </c>
      <c r="P166" s="46">
        <f t="shared" si="20"/>
        <v>-0.15197731854990812</v>
      </c>
      <c r="Q166" s="46">
        <f t="shared" si="20"/>
        <v>-3.7685110261416889E-2</v>
      </c>
      <c r="R166" s="46">
        <f t="shared" si="20"/>
        <v>4.0768583543986825E-2</v>
      </c>
    </row>
    <row r="167" spans="1:19" ht="17.649999999999999" x14ac:dyDescent="0.45">
      <c r="A167" s="61"/>
      <c r="B167" s="79" t="s">
        <v>3</v>
      </c>
      <c r="C167" s="46">
        <f t="shared" ref="C167:R167" si="21">AVERAGE(C153,C156,C159)</f>
        <v>-1.3524496746223587</v>
      </c>
      <c r="D167" s="46">
        <f t="shared" si="21"/>
        <v>-1.2554486462488381</v>
      </c>
      <c r="E167" s="46">
        <f t="shared" si="21"/>
        <v>-1.2482424982988978</v>
      </c>
      <c r="F167" s="46">
        <f t="shared" si="21"/>
        <v>-1.1996182838175837</v>
      </c>
      <c r="G167" s="46">
        <f t="shared" si="21"/>
        <v>-1.1494865487887864</v>
      </c>
      <c r="H167" s="46">
        <f t="shared" si="21"/>
        <v>-1.0801107184367897</v>
      </c>
      <c r="I167" s="46">
        <f t="shared" si="21"/>
        <v>-1.0207159689162815</v>
      </c>
      <c r="J167" s="46">
        <f t="shared" si="21"/>
        <v>-0.92558790896566745</v>
      </c>
      <c r="K167" s="46">
        <f t="shared" si="21"/>
        <v>-0.73163570721910898</v>
      </c>
      <c r="L167" s="46">
        <f t="shared" si="21"/>
        <v>-0.5215582715232675</v>
      </c>
      <c r="M167" s="46">
        <f t="shared" si="21"/>
        <v>-0.28844867913572708</v>
      </c>
      <c r="N167" s="46">
        <f t="shared" si="21"/>
        <v>-0.12378131739896724</v>
      </c>
      <c r="O167" s="46">
        <f t="shared" si="21"/>
        <v>2.5920291328800905E-2</v>
      </c>
      <c r="P167" s="46">
        <f t="shared" si="21"/>
        <v>9.3637916419668968E-2</v>
      </c>
      <c r="Q167" s="46">
        <f t="shared" si="21"/>
        <v>0.12743295736727853</v>
      </c>
      <c r="R167" s="46">
        <f t="shared" si="21"/>
        <v>0.13739692785366778</v>
      </c>
    </row>
    <row r="186" spans="1:19" ht="17.649999999999999" x14ac:dyDescent="0.5">
      <c r="A186" s="50" t="s">
        <v>9</v>
      </c>
    </row>
    <row r="188" spans="1:19" ht="15.4" x14ac:dyDescent="0.45">
      <c r="C188" s="95" t="s">
        <v>7</v>
      </c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41"/>
    </row>
    <row r="189" spans="1:19" ht="15" x14ac:dyDescent="0.45">
      <c r="C189" s="66">
        <v>0</v>
      </c>
      <c r="D189" s="66">
        <v>6</v>
      </c>
      <c r="E189" s="66">
        <v>7</v>
      </c>
      <c r="F189" s="66">
        <v>8</v>
      </c>
      <c r="G189" s="66">
        <v>9</v>
      </c>
      <c r="H189" s="66">
        <v>10</v>
      </c>
      <c r="I189" s="66">
        <v>11</v>
      </c>
      <c r="J189" s="66">
        <v>12</v>
      </c>
      <c r="K189" s="66">
        <v>13</v>
      </c>
      <c r="L189" s="66">
        <v>14</v>
      </c>
      <c r="M189" s="66">
        <v>15</v>
      </c>
      <c r="N189" s="66">
        <v>16</v>
      </c>
      <c r="O189" s="66">
        <v>17</v>
      </c>
      <c r="P189" s="66">
        <v>18</v>
      </c>
      <c r="Q189" s="66">
        <v>19</v>
      </c>
      <c r="R189" s="66">
        <v>20</v>
      </c>
    </row>
    <row r="190" spans="1:19" ht="15.4" x14ac:dyDescent="0.45">
      <c r="A190" s="61"/>
      <c r="B190" s="45" t="s">
        <v>1</v>
      </c>
      <c r="C190" s="46"/>
      <c r="D190" s="46"/>
      <c r="E190" s="46"/>
      <c r="F190" s="46"/>
      <c r="G190" s="46"/>
      <c r="H190" s="46"/>
      <c r="I190" s="46">
        <f t="shared" ref="I190:L190" si="22">I165</f>
        <v>-0.91816244406195002</v>
      </c>
      <c r="J190" s="46">
        <f t="shared" si="22"/>
        <v>-0.6631202944211233</v>
      </c>
      <c r="K190" s="46">
        <f t="shared" si="22"/>
        <v>-0.44271963105651518</v>
      </c>
      <c r="L190" s="46">
        <f t="shared" si="22"/>
        <v>-0.23715561795693371</v>
      </c>
      <c r="M190" s="46"/>
      <c r="N190" s="46"/>
      <c r="O190" s="46"/>
      <c r="P190" s="46"/>
      <c r="Q190" s="46"/>
      <c r="R190" s="46"/>
    </row>
    <row r="191" spans="1:19" ht="15.4" x14ac:dyDescent="0.45">
      <c r="A191" s="61"/>
      <c r="B191" s="45" t="s">
        <v>2</v>
      </c>
      <c r="C191" s="46"/>
      <c r="D191" s="46"/>
      <c r="E191" s="46"/>
      <c r="F191" s="46"/>
      <c r="G191" s="46"/>
      <c r="H191" s="46"/>
      <c r="I191" s="46"/>
      <c r="J191" s="46"/>
      <c r="K191" s="46"/>
      <c r="L191" s="46">
        <f t="shared" ref="L191:O191" si="23">L166</f>
        <v>-0.87110757201305411</v>
      </c>
      <c r="M191" s="46">
        <f t="shared" si="23"/>
        <v>-0.69921483700510079</v>
      </c>
      <c r="N191" s="46">
        <f t="shared" si="23"/>
        <v>-0.50229636317979276</v>
      </c>
      <c r="O191" s="46">
        <f t="shared" si="23"/>
        <v>-0.30491001354690156</v>
      </c>
      <c r="P191" s="46"/>
      <c r="Q191" s="46"/>
      <c r="R191" s="46"/>
    </row>
    <row r="192" spans="1:19" ht="17.649999999999999" x14ac:dyDescent="0.45">
      <c r="A192" s="61"/>
      <c r="B192" s="79" t="s">
        <v>3</v>
      </c>
      <c r="C192" s="46"/>
      <c r="D192" s="46"/>
      <c r="E192" s="46"/>
      <c r="F192" s="46"/>
      <c r="G192" s="46"/>
      <c r="H192" s="46"/>
      <c r="I192" s="46"/>
      <c r="J192" s="46">
        <f t="shared" ref="J192:M192" si="24">J167</f>
        <v>-0.92558790896566745</v>
      </c>
      <c r="K192" s="46">
        <f t="shared" si="24"/>
        <v>-0.73163570721910898</v>
      </c>
      <c r="L192" s="46">
        <f t="shared" si="24"/>
        <v>-0.5215582715232675</v>
      </c>
      <c r="M192" s="46">
        <f t="shared" si="24"/>
        <v>-0.28844867913572708</v>
      </c>
      <c r="N192" s="46"/>
      <c r="O192" s="46"/>
      <c r="P192" s="46"/>
      <c r="Q192" s="46"/>
      <c r="R192" s="46"/>
    </row>
    <row r="194" spans="9:14" ht="17.649999999999999" x14ac:dyDescent="0.5">
      <c r="I194" s="51" t="s">
        <v>12</v>
      </c>
    </row>
    <row r="196" spans="9:14" ht="17.25" x14ac:dyDescent="0.45">
      <c r="J196" s="99" t="s">
        <v>12</v>
      </c>
      <c r="K196" s="99"/>
      <c r="L196" s="99"/>
      <c r="M196" s="99"/>
      <c r="N196" s="52" t="s">
        <v>13</v>
      </c>
    </row>
    <row r="197" spans="9:14" ht="15.4" x14ac:dyDescent="0.45">
      <c r="I197" s="45" t="s">
        <v>1</v>
      </c>
      <c r="J197" s="81" t="s">
        <v>10</v>
      </c>
      <c r="K197" s="82">
        <v>0.2263</v>
      </c>
      <c r="L197" s="83" t="s">
        <v>11</v>
      </c>
      <c r="M197" s="84">
        <v>-3.3946000000000001</v>
      </c>
      <c r="N197" s="52">
        <v>0.99750000000000005</v>
      </c>
    </row>
    <row r="198" spans="9:14" ht="15.4" x14ac:dyDescent="0.45">
      <c r="I198" s="45" t="s">
        <v>2</v>
      </c>
      <c r="J198" s="85" t="s">
        <v>10</v>
      </c>
      <c r="K198" s="86">
        <v>0.18959999999999999</v>
      </c>
      <c r="L198" s="87" t="s">
        <v>11</v>
      </c>
      <c r="M198" s="88">
        <v>-3.5324</v>
      </c>
      <c r="N198" s="52">
        <v>0.99890000000000001</v>
      </c>
    </row>
    <row r="199" spans="9:14" ht="17.649999999999999" x14ac:dyDescent="0.45">
      <c r="I199" s="79" t="s">
        <v>3</v>
      </c>
      <c r="J199" s="70" t="s">
        <v>10</v>
      </c>
      <c r="K199" s="71">
        <v>0.21210000000000001</v>
      </c>
      <c r="L199" s="72" t="s">
        <v>11</v>
      </c>
      <c r="M199" s="73">
        <v>-3.4807999999999999</v>
      </c>
      <c r="N199" s="52">
        <v>0.99829999999999997</v>
      </c>
    </row>
    <row r="210" spans="1:19" ht="17.649999999999999" x14ac:dyDescent="0.5">
      <c r="A210" s="51" t="s">
        <v>14</v>
      </c>
      <c r="B210" s="58" t="s">
        <v>15</v>
      </c>
      <c r="F210" s="51" t="s">
        <v>17</v>
      </c>
      <c r="G210" s="59"/>
      <c r="H210" s="60"/>
    </row>
    <row r="212" spans="1:19" ht="15" x14ac:dyDescent="0.45">
      <c r="B212" s="52" t="s">
        <v>16</v>
      </c>
      <c r="C212" s="61"/>
      <c r="D212" s="61"/>
      <c r="E212" s="61"/>
      <c r="G212" s="62"/>
    </row>
    <row r="213" spans="1:19" ht="15.4" x14ac:dyDescent="0.45">
      <c r="A213" s="63" t="s">
        <v>1</v>
      </c>
      <c r="B213" s="64">
        <f>(-0.8-M197)/K197</f>
        <v>11.465311533362792</v>
      </c>
      <c r="C213" s="56"/>
      <c r="D213" s="55"/>
      <c r="E213" s="61"/>
      <c r="F213" s="45" t="s">
        <v>2</v>
      </c>
      <c r="G213" s="64">
        <f>B214-B213</f>
        <v>2.9460808717005005</v>
      </c>
    </row>
    <row r="214" spans="1:19" ht="17.649999999999999" x14ac:dyDescent="0.45">
      <c r="A214" s="63" t="s">
        <v>2</v>
      </c>
      <c r="B214" s="64">
        <f>(-0.8-M198)/K198</f>
        <v>14.411392405063292</v>
      </c>
      <c r="C214" s="56"/>
      <c r="D214" s="55"/>
      <c r="E214" s="61"/>
      <c r="F214" s="79" t="s">
        <v>3</v>
      </c>
      <c r="G214" s="64">
        <f>B215-B213</f>
        <v>1.1740095416018441</v>
      </c>
    </row>
    <row r="215" spans="1:19" ht="17.649999999999999" x14ac:dyDescent="0.45">
      <c r="A215" s="80" t="s">
        <v>3</v>
      </c>
      <c r="B215" s="64">
        <f>(-0.8-M199)/K199</f>
        <v>12.639321074964636</v>
      </c>
      <c r="C215" s="56"/>
      <c r="D215" s="55"/>
    </row>
    <row r="216" spans="1:19" ht="15" x14ac:dyDescent="0.45">
      <c r="J216" s="65"/>
    </row>
    <row r="217" spans="1:19" ht="17.649999999999999" x14ac:dyDescent="0.5">
      <c r="A217" s="40">
        <v>44347</v>
      </c>
    </row>
    <row r="219" spans="1:19" ht="20.65" x14ac:dyDescent="0.7">
      <c r="A219" s="38" t="s">
        <v>0</v>
      </c>
    </row>
    <row r="221" spans="1:19" ht="15.4" x14ac:dyDescent="0.45">
      <c r="B221" s="95" t="s">
        <v>7</v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</row>
    <row r="222" spans="1:19" ht="15" x14ac:dyDescent="0.45">
      <c r="B222" s="66">
        <v>0</v>
      </c>
      <c r="C222" s="66">
        <v>6</v>
      </c>
      <c r="D222" s="66">
        <v>7</v>
      </c>
      <c r="E222" s="66">
        <v>8</v>
      </c>
      <c r="F222" s="66">
        <v>9</v>
      </c>
      <c r="G222" s="66">
        <v>10</v>
      </c>
      <c r="H222" s="66">
        <v>11</v>
      </c>
      <c r="I222" s="66">
        <v>12</v>
      </c>
      <c r="J222" s="66">
        <v>13</v>
      </c>
      <c r="K222" s="66">
        <v>14</v>
      </c>
      <c r="L222" s="66">
        <v>15</v>
      </c>
      <c r="M222" s="66">
        <v>16</v>
      </c>
      <c r="N222" s="66">
        <v>17</v>
      </c>
      <c r="O222" s="66">
        <v>18</v>
      </c>
      <c r="P222" s="42">
        <v>19</v>
      </c>
      <c r="Q222" s="66">
        <v>20</v>
      </c>
      <c r="R222" s="89">
        <v>21</v>
      </c>
      <c r="S222" s="89">
        <v>22</v>
      </c>
    </row>
    <row r="223" spans="1:19" ht="15.4" x14ac:dyDescent="0.45">
      <c r="A223" s="67" t="s">
        <v>1</v>
      </c>
      <c r="B223" s="46">
        <v>0.04</v>
      </c>
      <c r="C223" s="46">
        <v>5.3333333333333337E-2</v>
      </c>
      <c r="D223" s="46">
        <v>5.000000000000001E-2</v>
      </c>
      <c r="E223" s="46">
        <v>5.6666666666666664E-2</v>
      </c>
      <c r="F223" s="46">
        <v>0.06</v>
      </c>
      <c r="G223" s="46">
        <v>5.6666666666666664E-2</v>
      </c>
      <c r="H223" s="46">
        <v>0.06</v>
      </c>
      <c r="I223" s="46">
        <v>7.0000000000000007E-2</v>
      </c>
      <c r="J223" s="46">
        <v>9.0000000000000011E-2</v>
      </c>
      <c r="K223" s="46">
        <v>0.12</v>
      </c>
      <c r="L223" s="46">
        <v>0.18000000000000002</v>
      </c>
      <c r="M223" s="46">
        <v>0.26666666666666666</v>
      </c>
      <c r="N223" s="46">
        <v>0.40666666666666668</v>
      </c>
      <c r="O223" s="46">
        <v>0.60666666666666658</v>
      </c>
      <c r="P223" s="46">
        <v>0.80999999999999994</v>
      </c>
      <c r="Q223" s="46">
        <v>0.92666666666666675</v>
      </c>
      <c r="R223" s="46">
        <v>1.0966666666666669</v>
      </c>
      <c r="S223" s="46">
        <v>1.2566666666666666</v>
      </c>
    </row>
    <row r="224" spans="1:19" ht="15.4" x14ac:dyDescent="0.45">
      <c r="A224" s="67" t="s">
        <v>2</v>
      </c>
      <c r="B224" s="46">
        <v>4.9999999999999996E-2</v>
      </c>
      <c r="C224" s="46">
        <v>4.6666666666666662E-2</v>
      </c>
      <c r="D224" s="46">
        <v>4.9999999999999996E-2</v>
      </c>
      <c r="E224" s="46">
        <v>5.3333333333333337E-2</v>
      </c>
      <c r="F224" s="46">
        <v>5.3333333333333337E-2</v>
      </c>
      <c r="G224" s="46">
        <v>5.6666666666666664E-2</v>
      </c>
      <c r="H224" s="46">
        <v>6.0000000000000005E-2</v>
      </c>
      <c r="I224" s="46">
        <v>6.0000000000000005E-2</v>
      </c>
      <c r="J224" s="46">
        <v>6.0000000000000005E-2</v>
      </c>
      <c r="K224" s="46">
        <v>7.0000000000000007E-2</v>
      </c>
      <c r="L224" s="46">
        <v>8.0000000000000016E-2</v>
      </c>
      <c r="M224" s="46">
        <v>0.1</v>
      </c>
      <c r="N224" s="46">
        <v>0.14333333333333331</v>
      </c>
      <c r="O224" s="46">
        <v>0.23666666666666666</v>
      </c>
      <c r="P224" s="46">
        <v>0.40666666666666668</v>
      </c>
      <c r="Q224" s="46">
        <v>0.60666666666666669</v>
      </c>
      <c r="R224" s="46">
        <v>0.82</v>
      </c>
      <c r="S224" s="46">
        <v>1.01</v>
      </c>
    </row>
    <row r="225" spans="1:19" ht="17.649999999999999" x14ac:dyDescent="0.45">
      <c r="A225" s="68" t="s">
        <v>3</v>
      </c>
      <c r="B225" s="46">
        <v>3.3333333333333333E-2</v>
      </c>
      <c r="C225" s="46">
        <v>5.333333333333333E-2</v>
      </c>
      <c r="D225" s="46">
        <v>4.3333333333333342E-2</v>
      </c>
      <c r="E225" s="46">
        <v>4.6666666666666669E-2</v>
      </c>
      <c r="F225" s="46">
        <v>4.3333333333333342E-2</v>
      </c>
      <c r="G225" s="46">
        <v>4.3333333333333342E-2</v>
      </c>
      <c r="H225" s="46">
        <v>5.333333333333333E-2</v>
      </c>
      <c r="I225" s="46">
        <v>5.333333333333333E-2</v>
      </c>
      <c r="J225" s="46">
        <v>5.6666666666666671E-2</v>
      </c>
      <c r="K225" s="46">
        <v>6.666666666666668E-2</v>
      </c>
      <c r="L225" s="46">
        <v>7.0000000000000007E-2</v>
      </c>
      <c r="M225" s="46">
        <v>8.666666666666667E-2</v>
      </c>
      <c r="N225" s="46">
        <v>0.12666666666666668</v>
      </c>
      <c r="O225" s="46">
        <v>0.20666666666666669</v>
      </c>
      <c r="P225" s="46">
        <v>0.34</v>
      </c>
      <c r="Q225" s="46">
        <v>0.5</v>
      </c>
      <c r="R225" s="46">
        <v>0.70333333333333325</v>
      </c>
      <c r="S225" s="46">
        <v>0.9</v>
      </c>
    </row>
    <row r="227" spans="1:19" ht="18" x14ac:dyDescent="0.6">
      <c r="A227" s="49" t="s">
        <v>8</v>
      </c>
    </row>
    <row r="229" spans="1:19" ht="15.4" x14ac:dyDescent="0.45">
      <c r="B229" s="95" t="s">
        <v>7</v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</row>
    <row r="230" spans="1:19" ht="15" x14ac:dyDescent="0.45">
      <c r="B230" s="66">
        <v>0</v>
      </c>
      <c r="C230" s="66">
        <v>6</v>
      </c>
      <c r="D230" s="66">
        <v>7</v>
      </c>
      <c r="E230" s="66">
        <v>8</v>
      </c>
      <c r="F230" s="66">
        <v>9</v>
      </c>
      <c r="G230" s="66">
        <v>10</v>
      </c>
      <c r="H230" s="66">
        <v>11</v>
      </c>
      <c r="I230" s="66">
        <v>12</v>
      </c>
      <c r="J230" s="66">
        <v>13</v>
      </c>
      <c r="K230" s="66">
        <v>14</v>
      </c>
      <c r="L230" s="66">
        <v>15</v>
      </c>
      <c r="M230" s="66">
        <v>16</v>
      </c>
      <c r="N230" s="66">
        <v>17</v>
      </c>
      <c r="O230" s="66">
        <v>18</v>
      </c>
      <c r="P230" s="42">
        <v>19</v>
      </c>
      <c r="Q230" s="66">
        <v>20</v>
      </c>
      <c r="R230" s="89">
        <v>21</v>
      </c>
      <c r="S230" s="89">
        <v>22</v>
      </c>
    </row>
    <row r="231" spans="1:19" ht="15.4" x14ac:dyDescent="0.45">
      <c r="A231" s="67" t="s">
        <v>1</v>
      </c>
      <c r="B231" s="46">
        <f>LOG10(B223)</f>
        <v>-1.3979400086720375</v>
      </c>
      <c r="C231" s="46">
        <f t="shared" ref="C231:S231" si="25">LOG10(C223)</f>
        <v>-1.2730012720637376</v>
      </c>
      <c r="D231" s="46">
        <f t="shared" si="25"/>
        <v>-1.301029995663981</v>
      </c>
      <c r="E231" s="46">
        <f t="shared" si="25"/>
        <v>-1.2466723333413885</v>
      </c>
      <c r="F231" s="46">
        <f t="shared" si="25"/>
        <v>-1.2218487496163564</v>
      </c>
      <c r="G231" s="46">
        <f t="shared" si="25"/>
        <v>-1.2466723333413885</v>
      </c>
      <c r="H231" s="46">
        <f t="shared" si="25"/>
        <v>-1.2218487496163564</v>
      </c>
      <c r="I231" s="46">
        <f t="shared" si="25"/>
        <v>-1.1549019599857431</v>
      </c>
      <c r="J231" s="46">
        <f t="shared" si="25"/>
        <v>-1.045757490560675</v>
      </c>
      <c r="K231" s="46">
        <f t="shared" si="25"/>
        <v>-0.92081875395237522</v>
      </c>
      <c r="L231" s="46">
        <f t="shared" si="25"/>
        <v>-0.74472749489669388</v>
      </c>
      <c r="M231" s="46">
        <f t="shared" si="25"/>
        <v>-0.57403126772771884</v>
      </c>
      <c r="N231" s="46">
        <f t="shared" si="25"/>
        <v>-0.39076142404491421</v>
      </c>
      <c r="O231" s="46">
        <f t="shared" si="25"/>
        <v>-0.2170498667345877</v>
      </c>
      <c r="P231" s="46">
        <f t="shared" si="25"/>
        <v>-9.1514981121350286E-2</v>
      </c>
      <c r="Q231" s="46">
        <f t="shared" si="25"/>
        <v>-3.307645880158612E-2</v>
      </c>
      <c r="R231" s="46">
        <f t="shared" si="25"/>
        <v>4.007464323031195E-2</v>
      </c>
      <c r="S231" s="46">
        <f t="shared" si="25"/>
        <v>9.9220095486130394E-2</v>
      </c>
    </row>
    <row r="232" spans="1:19" ht="15.4" x14ac:dyDescent="0.45">
      <c r="A232" s="67" t="s">
        <v>2</v>
      </c>
      <c r="B232" s="46">
        <f t="shared" ref="B232:S232" si="26">LOG10(B224)</f>
        <v>-1.3010299956639813</v>
      </c>
      <c r="C232" s="46">
        <f t="shared" si="26"/>
        <v>-1.3309932190414244</v>
      </c>
      <c r="D232" s="46">
        <f t="shared" si="26"/>
        <v>-1.3010299956639813</v>
      </c>
      <c r="E232" s="46">
        <f t="shared" si="26"/>
        <v>-1.2730012720637376</v>
      </c>
      <c r="F232" s="46">
        <f t="shared" si="26"/>
        <v>-1.2730012720637376</v>
      </c>
      <c r="G232" s="46">
        <f t="shared" si="26"/>
        <v>-1.2466723333413885</v>
      </c>
      <c r="H232" s="46">
        <f t="shared" si="26"/>
        <v>-1.2218487496163564</v>
      </c>
      <c r="I232" s="46">
        <f t="shared" si="26"/>
        <v>-1.2218487496163564</v>
      </c>
      <c r="J232" s="46">
        <f t="shared" si="26"/>
        <v>-1.2218487496163564</v>
      </c>
      <c r="K232" s="46">
        <f t="shared" si="26"/>
        <v>-1.1549019599857431</v>
      </c>
      <c r="L232" s="46">
        <f t="shared" si="26"/>
        <v>-1.0969100130080562</v>
      </c>
      <c r="M232" s="46">
        <f t="shared" si="26"/>
        <v>-1</v>
      </c>
      <c r="N232" s="46">
        <f t="shared" si="26"/>
        <v>-0.84365279914007596</v>
      </c>
      <c r="O232" s="46">
        <f t="shared" si="26"/>
        <v>-0.62586290600058714</v>
      </c>
      <c r="P232" s="46">
        <f t="shared" si="26"/>
        <v>-0.39076142404491421</v>
      </c>
      <c r="Q232" s="46">
        <f t="shared" si="26"/>
        <v>-0.21704986673458762</v>
      </c>
      <c r="R232" s="46">
        <f t="shared" si="26"/>
        <v>-8.6186147616283335E-2</v>
      </c>
      <c r="S232" s="46">
        <f t="shared" si="26"/>
        <v>4.3213737826425782E-3</v>
      </c>
    </row>
    <row r="233" spans="1:19" ht="17.649999999999999" x14ac:dyDescent="0.45">
      <c r="A233" s="68" t="s">
        <v>3</v>
      </c>
      <c r="B233" s="46">
        <f t="shared" ref="B233:S233" si="27">LOG10(B225)</f>
        <v>-1.4771212547196624</v>
      </c>
      <c r="C233" s="46">
        <f t="shared" si="27"/>
        <v>-1.2730012720637376</v>
      </c>
      <c r="D233" s="46">
        <f t="shared" si="27"/>
        <v>-1.3631779024128257</v>
      </c>
      <c r="E233" s="46">
        <f t="shared" si="27"/>
        <v>-1.3309932190414244</v>
      </c>
      <c r="F233" s="46">
        <f t="shared" si="27"/>
        <v>-1.3631779024128257</v>
      </c>
      <c r="G233" s="46">
        <f t="shared" si="27"/>
        <v>-1.3631779024128257</v>
      </c>
      <c r="H233" s="46">
        <f t="shared" si="27"/>
        <v>-1.2730012720637376</v>
      </c>
      <c r="I233" s="46">
        <f t="shared" si="27"/>
        <v>-1.2730012720637376</v>
      </c>
      <c r="J233" s="46">
        <f t="shared" si="27"/>
        <v>-1.2466723333413885</v>
      </c>
      <c r="K233" s="46">
        <f t="shared" si="27"/>
        <v>-1.1760912590556811</v>
      </c>
      <c r="L233" s="46">
        <f t="shared" si="27"/>
        <v>-1.1549019599857431</v>
      </c>
      <c r="M233" s="46">
        <f t="shared" si="27"/>
        <v>-1.0621479067488444</v>
      </c>
      <c r="N233" s="46">
        <f t="shared" si="27"/>
        <v>-0.89733765810285226</v>
      </c>
      <c r="O233" s="46">
        <f t="shared" si="27"/>
        <v>-0.68472956522140849</v>
      </c>
      <c r="P233" s="46">
        <f t="shared" si="27"/>
        <v>-0.46852108295774486</v>
      </c>
      <c r="Q233" s="46">
        <f t="shared" si="27"/>
        <v>-0.3010299956639812</v>
      </c>
      <c r="R233" s="46">
        <f t="shared" si="27"/>
        <v>-0.15283879942196982</v>
      </c>
      <c r="S233" s="46">
        <f t="shared" si="27"/>
        <v>-4.5757490560675115E-2</v>
      </c>
    </row>
    <row r="252" spans="1:19" ht="17.649999999999999" x14ac:dyDescent="0.5">
      <c r="A252" s="50" t="s">
        <v>9</v>
      </c>
    </row>
    <row r="254" spans="1:19" ht="15.4" x14ac:dyDescent="0.45">
      <c r="B254" s="95" t="s">
        <v>7</v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</row>
    <row r="255" spans="1:19" ht="15" x14ac:dyDescent="0.45">
      <c r="B255" s="66">
        <v>0</v>
      </c>
      <c r="C255" s="66">
        <v>6</v>
      </c>
      <c r="D255" s="66">
        <v>7</v>
      </c>
      <c r="E255" s="66">
        <v>8</v>
      </c>
      <c r="F255" s="66">
        <v>9</v>
      </c>
      <c r="G255" s="66">
        <v>10</v>
      </c>
      <c r="H255" s="66">
        <v>11</v>
      </c>
      <c r="I255" s="66">
        <v>12</v>
      </c>
      <c r="J255" s="66">
        <v>13</v>
      </c>
      <c r="K255" s="66">
        <v>14</v>
      </c>
      <c r="L255" s="66">
        <v>15</v>
      </c>
      <c r="M255" s="66">
        <v>16</v>
      </c>
      <c r="N255" s="66">
        <v>17</v>
      </c>
      <c r="O255" s="66">
        <v>18</v>
      </c>
      <c r="P255" s="42">
        <v>19</v>
      </c>
      <c r="Q255" s="66">
        <v>20</v>
      </c>
      <c r="R255" s="89">
        <v>21</v>
      </c>
      <c r="S255" s="89">
        <v>22</v>
      </c>
    </row>
    <row r="256" spans="1:19" ht="15.4" x14ac:dyDescent="0.45">
      <c r="A256" s="67" t="s">
        <v>1</v>
      </c>
      <c r="B256" s="46"/>
      <c r="C256" s="46"/>
      <c r="D256" s="46"/>
      <c r="E256" s="46"/>
      <c r="F256" s="46"/>
      <c r="G256" s="46"/>
      <c r="H256" s="46"/>
      <c r="I256" s="46"/>
      <c r="J256" s="46"/>
      <c r="K256" s="46">
        <f t="shared" ref="K256:O256" si="28">K231</f>
        <v>-0.92081875395237522</v>
      </c>
      <c r="L256" s="46">
        <f t="shared" si="28"/>
        <v>-0.74472749489669388</v>
      </c>
      <c r="M256" s="46">
        <f t="shared" si="28"/>
        <v>-0.57403126772771884</v>
      </c>
      <c r="N256" s="46">
        <f t="shared" si="28"/>
        <v>-0.39076142404491421</v>
      </c>
      <c r="O256" s="46">
        <f t="shared" si="28"/>
        <v>-0.2170498667345877</v>
      </c>
      <c r="P256" s="46"/>
      <c r="Q256" s="46"/>
      <c r="R256" s="46"/>
      <c r="S256" s="46"/>
    </row>
    <row r="257" spans="1:19" ht="15.4" x14ac:dyDescent="0.45">
      <c r="A257" s="67" t="s">
        <v>2</v>
      </c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>
        <f t="shared" ref="N257:Q257" si="29">N232</f>
        <v>-0.84365279914007596</v>
      </c>
      <c r="O257" s="46">
        <f t="shared" si="29"/>
        <v>-0.62586290600058714</v>
      </c>
      <c r="P257" s="46">
        <f t="shared" si="29"/>
        <v>-0.39076142404491421</v>
      </c>
      <c r="Q257" s="46">
        <f t="shared" si="29"/>
        <v>-0.21704986673458762</v>
      </c>
      <c r="R257" s="46"/>
      <c r="S257" s="46"/>
    </row>
    <row r="258" spans="1:19" ht="17.649999999999999" x14ac:dyDescent="0.45">
      <c r="A258" s="68" t="s">
        <v>3</v>
      </c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>
        <f t="shared" ref="N258:Q258" si="30">N233</f>
        <v>-0.89733765810285226</v>
      </c>
      <c r="O258" s="46">
        <f t="shared" si="30"/>
        <v>-0.68472956522140849</v>
      </c>
      <c r="P258" s="46">
        <f t="shared" si="30"/>
        <v>-0.46852108295774486</v>
      </c>
      <c r="Q258" s="46">
        <f t="shared" si="30"/>
        <v>-0.3010299956639812</v>
      </c>
      <c r="R258" s="46"/>
      <c r="S258" s="46"/>
    </row>
    <row r="260" spans="1:19" ht="17.649999999999999" x14ac:dyDescent="0.5">
      <c r="I260" s="51" t="s">
        <v>12</v>
      </c>
    </row>
    <row r="262" spans="1:19" ht="17.25" x14ac:dyDescent="0.45">
      <c r="J262" s="92" t="s">
        <v>12</v>
      </c>
      <c r="K262" s="93"/>
      <c r="L262" s="93"/>
      <c r="M262" s="94"/>
      <c r="N262" s="52" t="s">
        <v>13</v>
      </c>
    </row>
    <row r="263" spans="1:19" ht="15.4" x14ac:dyDescent="0.45">
      <c r="I263" s="69" t="s">
        <v>1</v>
      </c>
      <c r="J263" s="70" t="s">
        <v>10</v>
      </c>
      <c r="K263" s="71">
        <v>0.1762</v>
      </c>
      <c r="L263" s="72" t="s">
        <v>11</v>
      </c>
      <c r="M263" s="73">
        <v>-3.3879000000000001</v>
      </c>
      <c r="N263" s="74">
        <v>0.99990000000000001</v>
      </c>
    </row>
    <row r="264" spans="1:19" ht="15.4" x14ac:dyDescent="0.45">
      <c r="I264" s="69" t="s">
        <v>2</v>
      </c>
      <c r="J264" s="70" t="s">
        <v>10</v>
      </c>
      <c r="K264" s="71">
        <v>0.21149999999999999</v>
      </c>
      <c r="L264" s="72" t="s">
        <v>11</v>
      </c>
      <c r="M264" s="73">
        <v>-4.4318999999999997</v>
      </c>
      <c r="N264" s="74">
        <v>0.99650000000000005</v>
      </c>
    </row>
    <row r="265" spans="1:19" ht="17.649999999999999" x14ac:dyDescent="0.45">
      <c r="I265" s="75" t="s">
        <v>3</v>
      </c>
      <c r="J265" s="70" t="s">
        <v>10</v>
      </c>
      <c r="K265" s="71">
        <v>0.20050000000000001</v>
      </c>
      <c r="L265" s="72" t="s">
        <v>11</v>
      </c>
      <c r="M265" s="73">
        <v>-4.2973999999999997</v>
      </c>
      <c r="N265" s="74">
        <v>0.99680000000000002</v>
      </c>
    </row>
    <row r="266" spans="1:19" ht="15.4" x14ac:dyDescent="0.45">
      <c r="I266" s="57"/>
      <c r="J266" s="55"/>
      <c r="K266" s="56"/>
      <c r="L266" s="55"/>
      <c r="M266" s="56"/>
      <c r="N266" s="55"/>
    </row>
    <row r="267" spans="1:19" ht="15.4" x14ac:dyDescent="0.45">
      <c r="I267" s="57"/>
      <c r="J267" s="55"/>
      <c r="K267" s="56"/>
      <c r="L267" s="55"/>
      <c r="M267" s="56"/>
      <c r="N267" s="55"/>
    </row>
    <row r="268" spans="1:19" ht="15.4" x14ac:dyDescent="0.45">
      <c r="I268" s="54"/>
      <c r="J268" s="55"/>
      <c r="K268" s="56"/>
      <c r="L268" s="55"/>
      <c r="M268" s="56"/>
      <c r="N268" s="55"/>
    </row>
    <row r="269" spans="1:19" ht="15.4" x14ac:dyDescent="0.45">
      <c r="I269" s="57"/>
      <c r="J269" s="55"/>
      <c r="K269" s="56"/>
      <c r="L269" s="55"/>
      <c r="M269" s="56"/>
      <c r="N269" s="55"/>
    </row>
    <row r="270" spans="1:19" ht="15.4" x14ac:dyDescent="0.45">
      <c r="I270" s="57"/>
      <c r="J270" s="55"/>
      <c r="K270" s="56"/>
      <c r="L270" s="55"/>
      <c r="M270" s="56"/>
      <c r="N270" s="55"/>
    </row>
    <row r="271" spans="1:19" ht="15.4" x14ac:dyDescent="0.45">
      <c r="I271" s="54"/>
      <c r="J271" s="55"/>
      <c r="K271" s="56"/>
      <c r="L271" s="55"/>
      <c r="M271" s="56"/>
      <c r="N271" s="55"/>
    </row>
    <row r="276" spans="1:13" ht="17.649999999999999" x14ac:dyDescent="0.5">
      <c r="A276" s="51" t="s">
        <v>14</v>
      </c>
      <c r="B276" s="58" t="s">
        <v>15</v>
      </c>
      <c r="F276" s="51" t="s">
        <v>17</v>
      </c>
      <c r="G276" s="59"/>
      <c r="H276" s="60"/>
      <c r="J276" s="76"/>
      <c r="K276" s="77"/>
      <c r="L276" s="78"/>
      <c r="M276" s="48"/>
    </row>
    <row r="277" spans="1:13" x14ac:dyDescent="0.45">
      <c r="J277" s="48"/>
      <c r="K277" s="48"/>
      <c r="L277" s="48"/>
      <c r="M277" s="48"/>
    </row>
    <row r="278" spans="1:13" ht="15" x14ac:dyDescent="0.45">
      <c r="B278" s="52" t="s">
        <v>16</v>
      </c>
      <c r="C278" s="61"/>
      <c r="D278" s="61"/>
      <c r="E278" s="61"/>
      <c r="G278" s="62"/>
      <c r="I278" s="61"/>
      <c r="J278" s="48"/>
      <c r="K278" s="55"/>
      <c r="L278" s="55"/>
    </row>
    <row r="279" spans="1:13" ht="15.4" x14ac:dyDescent="0.45">
      <c r="A279" s="63" t="s">
        <v>1</v>
      </c>
      <c r="B279" s="64">
        <f>(-0.8-M263)/K263</f>
        <v>14.68728717366629</v>
      </c>
      <c r="C279" s="56"/>
      <c r="D279" s="55"/>
      <c r="E279" s="61"/>
      <c r="F279" s="45" t="s">
        <v>2</v>
      </c>
      <c r="G279" s="64">
        <f>B280-B279</f>
        <v>2.4848168452462414</v>
      </c>
      <c r="I279" s="61"/>
      <c r="J279" s="57"/>
      <c r="K279" s="65"/>
      <c r="L279" s="65"/>
    </row>
    <row r="280" spans="1:13" ht="17.649999999999999" x14ac:dyDescent="0.45">
      <c r="A280" s="63" t="s">
        <v>2</v>
      </c>
      <c r="B280" s="64">
        <f>(-0.8-M264)/K264</f>
        <v>17.172104018912531</v>
      </c>
      <c r="C280" s="56"/>
      <c r="D280" s="55"/>
      <c r="E280" s="61"/>
      <c r="F280" s="79" t="s">
        <v>3</v>
      </c>
      <c r="G280" s="64">
        <f>B281-B279</f>
        <v>2.7561043475307176</v>
      </c>
      <c r="I280" s="61"/>
      <c r="J280" s="54"/>
      <c r="K280" s="65"/>
      <c r="L280" s="65"/>
    </row>
    <row r="281" spans="1:13" ht="17.649999999999999" x14ac:dyDescent="0.45">
      <c r="A281" s="80" t="s">
        <v>3</v>
      </c>
      <c r="B281" s="64">
        <f>(-0.8-M265)/K265</f>
        <v>17.443391521197007</v>
      </c>
      <c r="C281" s="56"/>
      <c r="D281" s="55"/>
    </row>
    <row r="283" spans="1:13" ht="17.649999999999999" x14ac:dyDescent="0.5">
      <c r="A283" s="51" t="s">
        <v>18</v>
      </c>
      <c r="B283" s="59"/>
      <c r="C283" s="60"/>
    </row>
    <row r="285" spans="1:13" ht="15" x14ac:dyDescent="0.45">
      <c r="A285" s="61"/>
      <c r="C285" s="52" t="s">
        <v>19</v>
      </c>
      <c r="D285" s="52" t="s">
        <v>20</v>
      </c>
    </row>
    <row r="286" spans="1:13" ht="15.4" x14ac:dyDescent="0.45">
      <c r="A286" s="99" t="s">
        <v>4</v>
      </c>
      <c r="B286" s="69" t="s">
        <v>2</v>
      </c>
      <c r="C286" s="64">
        <f>AVERAGE(G62,G127,G213,G279)</f>
        <v>2.3790422965588731</v>
      </c>
      <c r="D286" s="64">
        <f>_xlfn.STDEV.S(G62,G127,G213,G279)</f>
        <v>0.46242124377221294</v>
      </c>
    </row>
    <row r="287" spans="1:13" ht="17.649999999999999" x14ac:dyDescent="0.45">
      <c r="A287" s="99"/>
      <c r="B287" s="75" t="s">
        <v>3</v>
      </c>
      <c r="C287" s="64">
        <f>AVERAGE(G128,G214,G280)</f>
        <v>2.0264406355162241</v>
      </c>
      <c r="D287" s="64">
        <f>_xlfn.STDEV.S(G128,G214,G280)</f>
        <v>0.79816030111794789</v>
      </c>
    </row>
  </sheetData>
  <mergeCells count="24">
    <mergeCell ref="B7:M7"/>
    <mergeCell ref="B14:M14"/>
    <mergeCell ref="B38:M38"/>
    <mergeCell ref="J45:M45"/>
    <mergeCell ref="A286:A287"/>
    <mergeCell ref="A154:A156"/>
    <mergeCell ref="A157:A159"/>
    <mergeCell ref="C188:R188"/>
    <mergeCell ref="C135:R135"/>
    <mergeCell ref="A137:A139"/>
    <mergeCell ref="A140:A142"/>
    <mergeCell ref="A143:A145"/>
    <mergeCell ref="C149:R149"/>
    <mergeCell ref="A151:A153"/>
    <mergeCell ref="J262:M262"/>
    <mergeCell ref="B221:S221"/>
    <mergeCell ref="B229:S229"/>
    <mergeCell ref="B254:S254"/>
    <mergeCell ref="B69:O69"/>
    <mergeCell ref="B77:O77"/>
    <mergeCell ref="B102:O102"/>
    <mergeCell ref="J110:M110"/>
    <mergeCell ref="C163:R163"/>
    <mergeCell ref="J196:M19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3–source data 4. Left</vt:lpstr>
      <vt:lpstr>Figure 3–source data 4. 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2021-06-22T04:51:28Z</dcterms:modified>
</cp:coreProperties>
</file>