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loicl\OneDrive\Documents\20210621_Léger et al._Revised submission\Source Data Files\"/>
    </mc:Choice>
  </mc:AlternateContent>
  <xr:revisionPtr revIDLastSave="0" documentId="13_ncr:1_{47DA5781-25CB-4085-B5B7-3D37B95A615E}" xr6:coauthVersionLast="47" xr6:coauthVersionMax="47" xr10:uidLastSave="{00000000-0000-0000-0000-000000000000}"/>
  <bookViews>
    <workbookView xWindow="2618" yWindow="1650" windowWidth="13679" windowHeight="10838" xr2:uid="{00000000-000D-0000-FFFF-FFFF00000000}"/>
  </bookViews>
  <sheets>
    <sheet name="Fig 3–fig sup 1–source dat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E42" i="1" l="1"/>
  <c r="E43" i="1"/>
  <c r="B19" i="1"/>
  <c r="B18" i="1"/>
  <c r="E145" i="1" l="1"/>
  <c r="E146" i="1"/>
  <c r="E147" i="1"/>
  <c r="E144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B121" i="1"/>
  <c r="B154" i="1" l="1"/>
  <c r="B153" i="1"/>
  <c r="B152" i="1"/>
  <c r="B15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E94" i="1"/>
  <c r="B101" i="1" s="1"/>
  <c r="E95" i="1"/>
  <c r="B102" i="1" s="1"/>
  <c r="E96" i="1"/>
  <c r="B103" i="1" s="1"/>
  <c r="E93" i="1"/>
  <c r="B100" i="1" s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B70" i="1"/>
  <c r="F69" i="1"/>
  <c r="P69" i="1"/>
  <c r="O69" i="1"/>
  <c r="N69" i="1"/>
  <c r="M69" i="1"/>
  <c r="L69" i="1"/>
  <c r="K69" i="1"/>
  <c r="J69" i="1"/>
  <c r="I69" i="1"/>
  <c r="H69" i="1"/>
  <c r="G69" i="1"/>
  <c r="E69" i="1"/>
  <c r="D69" i="1"/>
  <c r="C69" i="1"/>
  <c r="B69" i="1"/>
  <c r="B50" i="1" l="1"/>
  <c r="E44" i="1"/>
  <c r="B51" i="1" s="1"/>
  <c r="E45" i="1"/>
  <c r="B52" i="1" s="1"/>
  <c r="B49" i="1"/>
  <c r="B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C159" i="1" l="1"/>
  <c r="B159" i="1"/>
  <c r="B162" i="1"/>
  <c r="C162" i="1"/>
  <c r="C161" i="1"/>
  <c r="B161" i="1"/>
  <c r="C160" i="1"/>
  <c r="B160" i="1"/>
</calcChain>
</file>

<file path=xl/sharedStrings.xml><?xml version="1.0" encoding="utf-8"?>
<sst xmlns="http://schemas.openxmlformats.org/spreadsheetml/2006/main" count="119" uniqueCount="22">
  <si>
    <t>Time (seconds)</t>
  </si>
  <si>
    <t>Time (minutes)</t>
  </si>
  <si>
    <r>
      <t>OD</t>
    </r>
    <r>
      <rPr>
        <b/>
        <vertAlign val="subscript"/>
        <sz val="14"/>
        <color theme="1"/>
        <rFont val="Arial"/>
        <family val="2"/>
      </rPr>
      <t>420nm</t>
    </r>
  </si>
  <si>
    <t>Blank</t>
  </si>
  <si>
    <t>Control -</t>
  </si>
  <si>
    <t>Control +</t>
  </si>
  <si>
    <r>
      <t>=OD</t>
    </r>
    <r>
      <rPr>
        <b/>
        <vertAlign val="subscript"/>
        <sz val="14"/>
        <color theme="1"/>
        <rFont val="Arial"/>
        <family val="2"/>
      </rPr>
      <t>420nm</t>
    </r>
    <r>
      <rPr>
        <b/>
        <sz val="14"/>
        <color theme="1"/>
        <rFont val="Arial"/>
        <family val="2"/>
      </rPr>
      <t>-OD</t>
    </r>
    <r>
      <rPr>
        <b/>
        <vertAlign val="subscript"/>
        <sz val="14"/>
        <color theme="1"/>
        <rFont val="Arial"/>
        <family val="2"/>
      </rPr>
      <t>420nm</t>
    </r>
    <r>
      <rPr>
        <b/>
        <sz val="14"/>
        <color theme="1"/>
        <rFont val="Arial"/>
        <family val="2"/>
      </rPr>
      <t>(Blank)</t>
    </r>
  </si>
  <si>
    <t>Slope</t>
  </si>
  <si>
    <r>
      <t>R</t>
    </r>
    <r>
      <rPr>
        <vertAlign val="superscript"/>
        <sz val="12"/>
        <color theme="1"/>
        <rFont val="Arial"/>
        <family val="2"/>
      </rPr>
      <t>2</t>
    </r>
  </si>
  <si>
    <t>=Slope</t>
  </si>
  <si>
    <r>
      <t>OD</t>
    </r>
    <r>
      <rPr>
        <b/>
        <vertAlign val="subscript"/>
        <sz val="14"/>
        <color theme="1"/>
        <rFont val="Arial"/>
        <family val="2"/>
      </rPr>
      <t>600nm</t>
    </r>
  </si>
  <si>
    <r>
      <t>=1000*(Slope/(0.001*(OD</t>
    </r>
    <r>
      <rPr>
        <b/>
        <vertAlign val="subscript"/>
        <sz val="12"/>
        <color theme="1"/>
        <rFont val="Arial"/>
        <family val="2"/>
      </rPr>
      <t>600nm</t>
    </r>
    <r>
      <rPr>
        <b/>
        <sz val="12"/>
        <color theme="1"/>
        <rFont val="Arial"/>
        <family val="2"/>
      </rPr>
      <t>-OD</t>
    </r>
    <r>
      <rPr>
        <b/>
        <vertAlign val="subscript"/>
        <sz val="12"/>
        <color theme="1"/>
        <rFont val="Arial"/>
        <family val="2"/>
      </rPr>
      <t>600nm</t>
    </r>
    <r>
      <rPr>
        <b/>
        <sz val="12"/>
        <color theme="1"/>
        <rFont val="Arial"/>
        <family val="2"/>
      </rPr>
      <t>(Blank))))</t>
    </r>
  </si>
  <si>
    <r>
      <t>=10*(OD</t>
    </r>
    <r>
      <rPr>
        <b/>
        <vertAlign val="subscript"/>
        <sz val="14"/>
        <color theme="1"/>
        <rFont val="Arial"/>
        <family val="2"/>
      </rPr>
      <t>600nm</t>
    </r>
    <r>
      <rPr>
        <b/>
        <sz val="14"/>
        <color theme="1"/>
        <rFont val="Arial"/>
        <family val="2"/>
      </rPr>
      <t>-OD</t>
    </r>
    <r>
      <rPr>
        <b/>
        <vertAlign val="subscript"/>
        <sz val="14"/>
        <color theme="1"/>
        <rFont val="Arial"/>
        <family val="2"/>
      </rPr>
      <t>600nm</t>
    </r>
    <r>
      <rPr>
        <b/>
        <sz val="14"/>
        <color theme="1"/>
        <rFont val="Arial"/>
        <family val="2"/>
      </rPr>
      <t>(Blank))</t>
    </r>
  </si>
  <si>
    <t>Means</t>
  </si>
  <si>
    <t>Means and SDs</t>
  </si>
  <si>
    <t>SDs</t>
  </si>
  <si>
    <t>NirB-NirD</t>
  </si>
  <si>
    <r>
      <t>NirB-NirD</t>
    </r>
    <r>
      <rPr>
        <vertAlign val="superscript"/>
        <sz val="12"/>
        <color theme="1"/>
        <rFont val="Arial"/>
        <family val="2"/>
      </rPr>
      <t>E50K</t>
    </r>
  </si>
  <si>
    <t>28/08/2020</t>
  </si>
  <si>
    <t>29/08/2020</t>
  </si>
  <si>
    <t>30/08/2020</t>
  </si>
  <si>
    <t>Figure 3–figure supplement 1–source data 1. Determination of β-galactosidase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</si>
</sst>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vertAlign val="subscript"/>
      <sz val="14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color theme="1"/>
      <name val="Arial"/>
      <family val="2"/>
    </font>
    <font>
      <b/>
      <vertAlign val="sub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0" borderId="0" xfId="0" applyFont="1"/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quotePrefix="1" applyFont="1" applyFill="1" applyBorder="1"/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 3–fig sup 1–source data 1'!$A$121</c:f>
              <c:strCache>
                <c:ptCount val="1"/>
                <c:pt idx="0">
                  <c:v>Control -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3–fig sup 1–source data 1'!$B$120:$P$120</c:f>
              <c:numCache>
                <c:formatCode>0.00</c:formatCode>
                <c:ptCount val="15"/>
                <c:pt idx="0">
                  <c:v>0</c:v>
                </c:pt>
                <c:pt idx="1">
                  <c:v>1.9879333333333333</c:v>
                </c:pt>
                <c:pt idx="2">
                  <c:v>3.9877666666666665</c:v>
                </c:pt>
                <c:pt idx="3">
                  <c:v>5.9877833333333337</c:v>
                </c:pt>
                <c:pt idx="4">
                  <c:v>7.9877833333333337</c:v>
                </c:pt>
                <c:pt idx="5">
                  <c:v>9.987916666666667</c:v>
                </c:pt>
                <c:pt idx="6">
                  <c:v>11.988033333333334</c:v>
                </c:pt>
                <c:pt idx="7">
                  <c:v>13.987699999999998</c:v>
                </c:pt>
                <c:pt idx="8">
                  <c:v>15.987633333333333</c:v>
                </c:pt>
                <c:pt idx="9">
                  <c:v>17.987633333333335</c:v>
                </c:pt>
                <c:pt idx="10">
                  <c:v>19.987849999999998</c:v>
                </c:pt>
                <c:pt idx="11">
                  <c:v>21.987649999999999</c:v>
                </c:pt>
                <c:pt idx="12">
                  <c:v>23.987566666666666</c:v>
                </c:pt>
                <c:pt idx="13">
                  <c:v>25.987633333333335</c:v>
                </c:pt>
                <c:pt idx="14">
                  <c:v>27.9877</c:v>
                </c:pt>
              </c:numCache>
            </c:numRef>
          </c:xVal>
          <c:yVal>
            <c:numRef>
              <c:f>'Fig 3–fig sup 1–source data 1'!$B$121:$P$121</c:f>
              <c:numCache>
                <c:formatCode>0.00</c:formatCode>
                <c:ptCount val="15"/>
                <c:pt idx="0">
                  <c:v>6.9000000000000034E-3</c:v>
                </c:pt>
                <c:pt idx="1">
                  <c:v>6.9000000000000034E-3</c:v>
                </c:pt>
                <c:pt idx="2">
                  <c:v>7.0999999999999952E-3</c:v>
                </c:pt>
                <c:pt idx="3">
                  <c:v>7.4000000000000038E-3</c:v>
                </c:pt>
                <c:pt idx="4">
                  <c:v>7.4999999999999928E-3</c:v>
                </c:pt>
                <c:pt idx="5">
                  <c:v>7.8000000000000014E-3</c:v>
                </c:pt>
                <c:pt idx="6">
                  <c:v>8.199999999999999E-3</c:v>
                </c:pt>
                <c:pt idx="7">
                  <c:v>8.6999999999999994E-3</c:v>
                </c:pt>
                <c:pt idx="8">
                  <c:v>9.4999999999999946E-3</c:v>
                </c:pt>
                <c:pt idx="9">
                  <c:v>1.0099999999999998E-2</c:v>
                </c:pt>
                <c:pt idx="10">
                  <c:v>1.0900000000000007E-2</c:v>
                </c:pt>
                <c:pt idx="11">
                  <c:v>1.1700000000000002E-2</c:v>
                </c:pt>
                <c:pt idx="12">
                  <c:v>1.2800000000000006E-2</c:v>
                </c:pt>
                <c:pt idx="13">
                  <c:v>1.390000000000001E-2</c:v>
                </c:pt>
                <c:pt idx="14">
                  <c:v>1.4999999999999999E-2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5D-4391-9F85-E31204489D5F}"/>
            </c:ext>
          </c:extLst>
        </c:ser>
        <c:ser>
          <c:idx val="1"/>
          <c:order val="1"/>
          <c:tx>
            <c:strRef>
              <c:f>'Fig 3–fig sup 1–source data 1'!$A$122</c:f>
              <c:strCache>
                <c:ptCount val="1"/>
                <c:pt idx="0">
                  <c:v>Control +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3–fig sup 1–source data 1'!$B$120:$P$120</c:f>
              <c:numCache>
                <c:formatCode>0.00</c:formatCode>
                <c:ptCount val="15"/>
                <c:pt idx="0">
                  <c:v>0</c:v>
                </c:pt>
                <c:pt idx="1">
                  <c:v>1.9879333333333333</c:v>
                </c:pt>
                <c:pt idx="2">
                  <c:v>3.9877666666666665</c:v>
                </c:pt>
                <c:pt idx="3">
                  <c:v>5.9877833333333337</c:v>
                </c:pt>
                <c:pt idx="4">
                  <c:v>7.9877833333333337</c:v>
                </c:pt>
                <c:pt idx="5">
                  <c:v>9.987916666666667</c:v>
                </c:pt>
                <c:pt idx="6">
                  <c:v>11.988033333333334</c:v>
                </c:pt>
                <c:pt idx="7">
                  <c:v>13.987699999999998</c:v>
                </c:pt>
                <c:pt idx="8">
                  <c:v>15.987633333333333</c:v>
                </c:pt>
                <c:pt idx="9">
                  <c:v>17.987633333333335</c:v>
                </c:pt>
                <c:pt idx="10">
                  <c:v>19.987849999999998</c:v>
                </c:pt>
                <c:pt idx="11">
                  <c:v>21.987649999999999</c:v>
                </c:pt>
                <c:pt idx="12">
                  <c:v>23.987566666666666</c:v>
                </c:pt>
                <c:pt idx="13">
                  <c:v>25.987633333333335</c:v>
                </c:pt>
                <c:pt idx="14">
                  <c:v>27.9877</c:v>
                </c:pt>
              </c:numCache>
            </c:numRef>
          </c:xVal>
          <c:yVal>
            <c:numRef>
              <c:f>'Fig 3–fig sup 1–source data 1'!$B$122:$P$122</c:f>
              <c:numCache>
                <c:formatCode>0.00</c:formatCode>
                <c:ptCount val="15"/>
                <c:pt idx="0">
                  <c:v>3.4300000000000011E-2</c:v>
                </c:pt>
                <c:pt idx="1">
                  <c:v>5.7599999999999998E-2</c:v>
                </c:pt>
                <c:pt idx="2">
                  <c:v>8.1199999999999994E-2</c:v>
                </c:pt>
                <c:pt idx="3">
                  <c:v>0.10410000000000001</c:v>
                </c:pt>
                <c:pt idx="4">
                  <c:v>0.127</c:v>
                </c:pt>
                <c:pt idx="5">
                  <c:v>0.1497</c:v>
                </c:pt>
                <c:pt idx="6">
                  <c:v>0.17149999999999999</c:v>
                </c:pt>
                <c:pt idx="7">
                  <c:v>0.19390000000000002</c:v>
                </c:pt>
                <c:pt idx="8">
                  <c:v>0.21650000000000003</c:v>
                </c:pt>
                <c:pt idx="9">
                  <c:v>0.24</c:v>
                </c:pt>
                <c:pt idx="10">
                  <c:v>0.26340000000000002</c:v>
                </c:pt>
                <c:pt idx="11">
                  <c:v>0.28709999999999997</c:v>
                </c:pt>
                <c:pt idx="12">
                  <c:v>0.31140000000000001</c:v>
                </c:pt>
                <c:pt idx="13">
                  <c:v>0.33550000000000002</c:v>
                </c:pt>
                <c:pt idx="14">
                  <c:v>0.36020000000000002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35D-4391-9F85-E31204489D5F}"/>
            </c:ext>
          </c:extLst>
        </c:ser>
        <c:ser>
          <c:idx val="5"/>
          <c:order val="2"/>
          <c:tx>
            <c:strRef>
              <c:f>'Fig 3–fig sup 1–source data 1'!$A$123</c:f>
              <c:strCache>
                <c:ptCount val="1"/>
                <c:pt idx="0">
                  <c:v>NirB-NirD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3–fig sup 1–source data 1'!$B$120:$P$120</c:f>
              <c:numCache>
                <c:formatCode>0.00</c:formatCode>
                <c:ptCount val="15"/>
                <c:pt idx="0">
                  <c:v>0</c:v>
                </c:pt>
                <c:pt idx="1">
                  <c:v>1.9879333333333333</c:v>
                </c:pt>
                <c:pt idx="2">
                  <c:v>3.9877666666666665</c:v>
                </c:pt>
                <c:pt idx="3">
                  <c:v>5.9877833333333337</c:v>
                </c:pt>
                <c:pt idx="4">
                  <c:v>7.9877833333333337</c:v>
                </c:pt>
                <c:pt idx="5">
                  <c:v>9.987916666666667</c:v>
                </c:pt>
                <c:pt idx="6">
                  <c:v>11.988033333333334</c:v>
                </c:pt>
                <c:pt idx="7">
                  <c:v>13.987699999999998</c:v>
                </c:pt>
                <c:pt idx="8">
                  <c:v>15.987633333333333</c:v>
                </c:pt>
                <c:pt idx="9">
                  <c:v>17.987633333333335</c:v>
                </c:pt>
                <c:pt idx="10">
                  <c:v>19.987849999999998</c:v>
                </c:pt>
                <c:pt idx="11">
                  <c:v>21.987649999999999</c:v>
                </c:pt>
                <c:pt idx="12">
                  <c:v>23.987566666666666</c:v>
                </c:pt>
                <c:pt idx="13">
                  <c:v>25.987633333333335</c:v>
                </c:pt>
                <c:pt idx="14">
                  <c:v>27.9877</c:v>
                </c:pt>
              </c:numCache>
            </c:numRef>
          </c:xVal>
          <c:yVal>
            <c:numRef>
              <c:f>'Fig 3–fig sup 1–source data 1'!$B$123:$P$123</c:f>
              <c:numCache>
                <c:formatCode>0.00</c:formatCode>
                <c:ptCount val="15"/>
                <c:pt idx="0">
                  <c:v>9.7000000000000003E-3</c:v>
                </c:pt>
                <c:pt idx="1">
                  <c:v>1.1800000000000005E-2</c:v>
                </c:pt>
                <c:pt idx="2">
                  <c:v>1.4299999999999993E-2</c:v>
                </c:pt>
                <c:pt idx="3">
                  <c:v>1.7299999999999996E-2</c:v>
                </c:pt>
                <c:pt idx="4">
                  <c:v>2.0599999999999993E-2</c:v>
                </c:pt>
                <c:pt idx="5">
                  <c:v>2.4099999999999996E-2</c:v>
                </c:pt>
                <c:pt idx="6">
                  <c:v>2.76E-2</c:v>
                </c:pt>
                <c:pt idx="7">
                  <c:v>3.1599999999999989E-2</c:v>
                </c:pt>
                <c:pt idx="8">
                  <c:v>3.5799999999999985E-2</c:v>
                </c:pt>
                <c:pt idx="9">
                  <c:v>3.9799999999999988E-2</c:v>
                </c:pt>
                <c:pt idx="10">
                  <c:v>4.4200000000000003E-2</c:v>
                </c:pt>
                <c:pt idx="11">
                  <c:v>4.8500000000000001E-2</c:v>
                </c:pt>
                <c:pt idx="12">
                  <c:v>5.3199999999999997E-2</c:v>
                </c:pt>
                <c:pt idx="13">
                  <c:v>5.7700000000000015E-2</c:v>
                </c:pt>
                <c:pt idx="14">
                  <c:v>6.25E-2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35D-4391-9F85-E31204489D5F}"/>
            </c:ext>
          </c:extLst>
        </c:ser>
        <c:ser>
          <c:idx val="6"/>
          <c:order val="3"/>
          <c:tx>
            <c:strRef>
              <c:f>'Fig 3–fig sup 1–source data 1'!$A$124</c:f>
              <c:strCache>
                <c:ptCount val="1"/>
                <c:pt idx="0">
                  <c:v>NirB-NirDE50K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3–fig sup 1–source data 1'!$B$120:$P$120</c:f>
              <c:numCache>
                <c:formatCode>0.00</c:formatCode>
                <c:ptCount val="15"/>
                <c:pt idx="0">
                  <c:v>0</c:v>
                </c:pt>
                <c:pt idx="1">
                  <c:v>1.9879333333333333</c:v>
                </c:pt>
                <c:pt idx="2">
                  <c:v>3.9877666666666665</c:v>
                </c:pt>
                <c:pt idx="3">
                  <c:v>5.9877833333333337</c:v>
                </c:pt>
                <c:pt idx="4">
                  <c:v>7.9877833333333337</c:v>
                </c:pt>
                <c:pt idx="5">
                  <c:v>9.987916666666667</c:v>
                </c:pt>
                <c:pt idx="6">
                  <c:v>11.988033333333334</c:v>
                </c:pt>
                <c:pt idx="7">
                  <c:v>13.987699999999998</c:v>
                </c:pt>
                <c:pt idx="8">
                  <c:v>15.987633333333333</c:v>
                </c:pt>
                <c:pt idx="9">
                  <c:v>17.987633333333335</c:v>
                </c:pt>
                <c:pt idx="10">
                  <c:v>19.987849999999998</c:v>
                </c:pt>
                <c:pt idx="11">
                  <c:v>21.987649999999999</c:v>
                </c:pt>
                <c:pt idx="12">
                  <c:v>23.987566666666666</c:v>
                </c:pt>
                <c:pt idx="13">
                  <c:v>25.987633333333335</c:v>
                </c:pt>
                <c:pt idx="14">
                  <c:v>27.9877</c:v>
                </c:pt>
              </c:numCache>
            </c:numRef>
          </c:xVal>
          <c:yVal>
            <c:numRef>
              <c:f>'Fig 3–fig sup 1–source data 1'!$B$124:$P$124</c:f>
              <c:numCache>
                <c:formatCode>0.00</c:formatCode>
                <c:ptCount val="15"/>
                <c:pt idx="0">
                  <c:v>1.4600000000000002E-2</c:v>
                </c:pt>
                <c:pt idx="1">
                  <c:v>2.2100000000000009E-2</c:v>
                </c:pt>
                <c:pt idx="2">
                  <c:v>2.9599999999999987E-2</c:v>
                </c:pt>
                <c:pt idx="3">
                  <c:v>3.7600000000000008E-2</c:v>
                </c:pt>
                <c:pt idx="4">
                  <c:v>4.519999999999999E-2</c:v>
                </c:pt>
                <c:pt idx="5">
                  <c:v>5.2899999999999989E-2</c:v>
                </c:pt>
                <c:pt idx="6">
                  <c:v>6.0500000000000012E-2</c:v>
                </c:pt>
                <c:pt idx="7">
                  <c:v>6.8599999999999994E-2</c:v>
                </c:pt>
                <c:pt idx="8">
                  <c:v>7.6700000000000004E-2</c:v>
                </c:pt>
                <c:pt idx="9">
                  <c:v>8.4899999999999989E-2</c:v>
                </c:pt>
                <c:pt idx="10">
                  <c:v>9.3300000000000008E-2</c:v>
                </c:pt>
                <c:pt idx="11">
                  <c:v>0.1017</c:v>
                </c:pt>
                <c:pt idx="12">
                  <c:v>0.1101</c:v>
                </c:pt>
                <c:pt idx="13">
                  <c:v>0.11889999999999999</c:v>
                </c:pt>
                <c:pt idx="14">
                  <c:v>0.12770000000000001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135D-4391-9F85-E31204489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894424"/>
        <c:axId val="544894752"/>
        <c:extLst/>
      </c:scatterChart>
      <c:valAx>
        <c:axId val="544894424"/>
        <c:scaling>
          <c:orientation val="minMax"/>
          <c:max val="28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752"/>
        <c:crosses val="autoZero"/>
        <c:crossBetween val="midCat"/>
      </c:valAx>
      <c:valAx>
        <c:axId val="544894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OD</a:t>
                </a:r>
                <a:r>
                  <a:rPr lang="en-GB" baseline="-25000"/>
                  <a:t>420nm</a:t>
                </a:r>
                <a:r>
                  <a:rPr lang="en-GB"/>
                  <a:t>-OD</a:t>
                </a:r>
                <a:r>
                  <a:rPr lang="en-GB" baseline="-25000"/>
                  <a:t>420nm</a:t>
                </a:r>
                <a:r>
                  <a:rPr lang="en-GB"/>
                  <a:t>(Blank)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 3–fig sup 1–source data 1'!$A$70</c:f>
              <c:strCache>
                <c:ptCount val="1"/>
                <c:pt idx="0">
                  <c:v>Control -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3–fig sup 1–source data 1'!$B$69:$P$69</c:f>
              <c:numCache>
                <c:formatCode>0.00</c:formatCode>
                <c:ptCount val="15"/>
                <c:pt idx="0">
                  <c:v>0</c:v>
                </c:pt>
                <c:pt idx="1">
                  <c:v>1.9878666666666667</c:v>
                </c:pt>
                <c:pt idx="2">
                  <c:v>3.9880333333333335</c:v>
                </c:pt>
                <c:pt idx="3">
                  <c:v>5.9878333333333327</c:v>
                </c:pt>
                <c:pt idx="4">
                  <c:v>7.9875499999999997</c:v>
                </c:pt>
                <c:pt idx="5">
                  <c:v>9.9876333333333331</c:v>
                </c:pt>
                <c:pt idx="6">
                  <c:v>11.987733333333333</c:v>
                </c:pt>
                <c:pt idx="7">
                  <c:v>13.987733333333333</c:v>
                </c:pt>
                <c:pt idx="8">
                  <c:v>15.987550000000001</c:v>
                </c:pt>
                <c:pt idx="9">
                  <c:v>17.987266666666667</c:v>
                </c:pt>
                <c:pt idx="10">
                  <c:v>19.987266666666667</c:v>
                </c:pt>
                <c:pt idx="11">
                  <c:v>21.98725</c:v>
                </c:pt>
                <c:pt idx="12">
                  <c:v>23.987133333333336</c:v>
                </c:pt>
                <c:pt idx="13">
                  <c:v>25.987283333333334</c:v>
                </c:pt>
                <c:pt idx="14">
                  <c:v>27.98695</c:v>
                </c:pt>
              </c:numCache>
            </c:numRef>
          </c:xVal>
          <c:yVal>
            <c:numRef>
              <c:f>'Fig 3–fig sup 1–source data 1'!$B$70:$P$70</c:f>
              <c:numCache>
                <c:formatCode>0.00</c:formatCode>
                <c:ptCount val="15"/>
                <c:pt idx="0">
                  <c:v>6.9000000000000034E-3</c:v>
                </c:pt>
                <c:pt idx="1">
                  <c:v>7.0999999999999952E-3</c:v>
                </c:pt>
                <c:pt idx="2">
                  <c:v>7.3000000000000009E-3</c:v>
                </c:pt>
                <c:pt idx="3">
                  <c:v>7.8000000000000014E-3</c:v>
                </c:pt>
                <c:pt idx="4">
                  <c:v>8.3000000000000018E-3</c:v>
                </c:pt>
                <c:pt idx="5">
                  <c:v>8.9000000000000051E-3</c:v>
                </c:pt>
                <c:pt idx="6">
                  <c:v>9.7999999999999893E-3</c:v>
                </c:pt>
                <c:pt idx="7">
                  <c:v>1.079999999999999E-2</c:v>
                </c:pt>
                <c:pt idx="8">
                  <c:v>1.1999999999999997E-2</c:v>
                </c:pt>
                <c:pt idx="9">
                  <c:v>1.3400000000000009E-2</c:v>
                </c:pt>
                <c:pt idx="10">
                  <c:v>1.4999999999999999E-2</c:v>
                </c:pt>
                <c:pt idx="11">
                  <c:v>1.6299999999999995E-2</c:v>
                </c:pt>
                <c:pt idx="12">
                  <c:v>1.8299999999999997E-2</c:v>
                </c:pt>
                <c:pt idx="13">
                  <c:v>2.0199999999999996E-2</c:v>
                </c:pt>
                <c:pt idx="14">
                  <c:v>2.2100000000000009E-2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17-45B1-AC90-CD1DFAD53A36}"/>
            </c:ext>
          </c:extLst>
        </c:ser>
        <c:ser>
          <c:idx val="1"/>
          <c:order val="1"/>
          <c:tx>
            <c:strRef>
              <c:f>'Fig 3–fig sup 1–source data 1'!$A$71</c:f>
              <c:strCache>
                <c:ptCount val="1"/>
                <c:pt idx="0">
                  <c:v>Control +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3–fig sup 1–source data 1'!$B$69:$P$69</c:f>
              <c:numCache>
                <c:formatCode>0.00</c:formatCode>
                <c:ptCount val="15"/>
                <c:pt idx="0">
                  <c:v>0</c:v>
                </c:pt>
                <c:pt idx="1">
                  <c:v>1.9878666666666667</c:v>
                </c:pt>
                <c:pt idx="2">
                  <c:v>3.9880333333333335</c:v>
                </c:pt>
                <c:pt idx="3">
                  <c:v>5.9878333333333327</c:v>
                </c:pt>
                <c:pt idx="4">
                  <c:v>7.9875499999999997</c:v>
                </c:pt>
                <c:pt idx="5">
                  <c:v>9.9876333333333331</c:v>
                </c:pt>
                <c:pt idx="6">
                  <c:v>11.987733333333333</c:v>
                </c:pt>
                <c:pt idx="7">
                  <c:v>13.987733333333333</c:v>
                </c:pt>
                <c:pt idx="8">
                  <c:v>15.987550000000001</c:v>
                </c:pt>
                <c:pt idx="9">
                  <c:v>17.987266666666667</c:v>
                </c:pt>
                <c:pt idx="10">
                  <c:v>19.987266666666667</c:v>
                </c:pt>
                <c:pt idx="11">
                  <c:v>21.98725</c:v>
                </c:pt>
                <c:pt idx="12">
                  <c:v>23.987133333333336</c:v>
                </c:pt>
                <c:pt idx="13">
                  <c:v>25.987283333333334</c:v>
                </c:pt>
                <c:pt idx="14">
                  <c:v>27.98695</c:v>
                </c:pt>
              </c:numCache>
            </c:numRef>
          </c:xVal>
          <c:yVal>
            <c:numRef>
              <c:f>'Fig 3–fig sup 1–source data 1'!$B$71:$P$71</c:f>
              <c:numCache>
                <c:formatCode>0.00</c:formatCode>
                <c:ptCount val="15"/>
                <c:pt idx="0">
                  <c:v>4.4300000000000006E-2</c:v>
                </c:pt>
                <c:pt idx="1">
                  <c:v>9.5799999999999996E-2</c:v>
                </c:pt>
                <c:pt idx="2">
                  <c:v>0.14699999999999999</c:v>
                </c:pt>
                <c:pt idx="3">
                  <c:v>0.2001</c:v>
                </c:pt>
                <c:pt idx="4">
                  <c:v>0.25170000000000003</c:v>
                </c:pt>
                <c:pt idx="5">
                  <c:v>0.3039</c:v>
                </c:pt>
                <c:pt idx="6">
                  <c:v>0.35609999999999997</c:v>
                </c:pt>
                <c:pt idx="7">
                  <c:v>0.40730000000000005</c:v>
                </c:pt>
                <c:pt idx="8">
                  <c:v>0.45840000000000003</c:v>
                </c:pt>
                <c:pt idx="9">
                  <c:v>0.50860000000000005</c:v>
                </c:pt>
                <c:pt idx="10">
                  <c:v>0.55909999999999993</c:v>
                </c:pt>
                <c:pt idx="11">
                  <c:v>0.60850000000000004</c:v>
                </c:pt>
                <c:pt idx="12">
                  <c:v>0.65669999999999995</c:v>
                </c:pt>
                <c:pt idx="13">
                  <c:v>0.7044999999999999</c:v>
                </c:pt>
                <c:pt idx="14">
                  <c:v>0.75050000000000006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317-45B1-AC90-CD1DFAD53A36}"/>
            </c:ext>
          </c:extLst>
        </c:ser>
        <c:ser>
          <c:idx val="5"/>
          <c:order val="2"/>
          <c:tx>
            <c:strRef>
              <c:f>'Fig 3–fig sup 1–source data 1'!$A$72</c:f>
              <c:strCache>
                <c:ptCount val="1"/>
                <c:pt idx="0">
                  <c:v>NirB-NirD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3–fig sup 1–source data 1'!$B$69:$P$69</c:f>
              <c:numCache>
                <c:formatCode>0.00</c:formatCode>
                <c:ptCount val="15"/>
                <c:pt idx="0">
                  <c:v>0</c:v>
                </c:pt>
                <c:pt idx="1">
                  <c:v>1.9878666666666667</c:v>
                </c:pt>
                <c:pt idx="2">
                  <c:v>3.9880333333333335</c:v>
                </c:pt>
                <c:pt idx="3">
                  <c:v>5.9878333333333327</c:v>
                </c:pt>
                <c:pt idx="4">
                  <c:v>7.9875499999999997</c:v>
                </c:pt>
                <c:pt idx="5">
                  <c:v>9.9876333333333331</c:v>
                </c:pt>
                <c:pt idx="6">
                  <c:v>11.987733333333333</c:v>
                </c:pt>
                <c:pt idx="7">
                  <c:v>13.987733333333333</c:v>
                </c:pt>
                <c:pt idx="8">
                  <c:v>15.987550000000001</c:v>
                </c:pt>
                <c:pt idx="9">
                  <c:v>17.987266666666667</c:v>
                </c:pt>
                <c:pt idx="10">
                  <c:v>19.987266666666667</c:v>
                </c:pt>
                <c:pt idx="11">
                  <c:v>21.98725</c:v>
                </c:pt>
                <c:pt idx="12">
                  <c:v>23.987133333333336</c:v>
                </c:pt>
                <c:pt idx="13">
                  <c:v>25.987283333333334</c:v>
                </c:pt>
                <c:pt idx="14">
                  <c:v>27.98695</c:v>
                </c:pt>
              </c:numCache>
            </c:numRef>
          </c:xVal>
          <c:yVal>
            <c:numRef>
              <c:f>'Fig 3–fig sup 1–source data 1'!$B$72:$P$72</c:f>
              <c:numCache>
                <c:formatCode>0.00</c:formatCode>
                <c:ptCount val="15"/>
                <c:pt idx="0">
                  <c:v>1.6800000000000009E-2</c:v>
                </c:pt>
                <c:pt idx="1">
                  <c:v>2.8100000000000014E-2</c:v>
                </c:pt>
                <c:pt idx="2">
                  <c:v>4.0599999999999997E-2</c:v>
                </c:pt>
                <c:pt idx="3">
                  <c:v>5.2900000000000003E-2</c:v>
                </c:pt>
                <c:pt idx="4">
                  <c:v>6.5200000000000008E-2</c:v>
                </c:pt>
                <c:pt idx="5">
                  <c:v>7.8300000000000008E-2</c:v>
                </c:pt>
                <c:pt idx="6">
                  <c:v>9.1899999999999982E-2</c:v>
                </c:pt>
                <c:pt idx="7">
                  <c:v>0.106</c:v>
                </c:pt>
                <c:pt idx="8">
                  <c:v>0.12060000000000001</c:v>
                </c:pt>
                <c:pt idx="9">
                  <c:v>0.13450000000000001</c:v>
                </c:pt>
                <c:pt idx="10">
                  <c:v>0.14869999999999997</c:v>
                </c:pt>
                <c:pt idx="11">
                  <c:v>0.16249999999999998</c:v>
                </c:pt>
                <c:pt idx="12">
                  <c:v>0.1769</c:v>
                </c:pt>
                <c:pt idx="13">
                  <c:v>0.19159999999999999</c:v>
                </c:pt>
                <c:pt idx="14">
                  <c:v>0.2059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317-45B1-AC90-CD1DFAD53A36}"/>
            </c:ext>
          </c:extLst>
        </c:ser>
        <c:ser>
          <c:idx val="6"/>
          <c:order val="3"/>
          <c:tx>
            <c:strRef>
              <c:f>'Fig 3–fig sup 1–source data 1'!$A$73</c:f>
              <c:strCache>
                <c:ptCount val="1"/>
                <c:pt idx="0">
                  <c:v>NirB-NirDE50K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3–fig sup 1–source data 1'!$B$69:$P$69</c:f>
              <c:numCache>
                <c:formatCode>0.00</c:formatCode>
                <c:ptCount val="15"/>
                <c:pt idx="0">
                  <c:v>0</c:v>
                </c:pt>
                <c:pt idx="1">
                  <c:v>1.9878666666666667</c:v>
                </c:pt>
                <c:pt idx="2">
                  <c:v>3.9880333333333335</c:v>
                </c:pt>
                <c:pt idx="3">
                  <c:v>5.9878333333333327</c:v>
                </c:pt>
                <c:pt idx="4">
                  <c:v>7.9875499999999997</c:v>
                </c:pt>
                <c:pt idx="5">
                  <c:v>9.9876333333333331</c:v>
                </c:pt>
                <c:pt idx="6">
                  <c:v>11.987733333333333</c:v>
                </c:pt>
                <c:pt idx="7">
                  <c:v>13.987733333333333</c:v>
                </c:pt>
                <c:pt idx="8">
                  <c:v>15.987550000000001</c:v>
                </c:pt>
                <c:pt idx="9">
                  <c:v>17.987266666666667</c:v>
                </c:pt>
                <c:pt idx="10">
                  <c:v>19.987266666666667</c:v>
                </c:pt>
                <c:pt idx="11">
                  <c:v>21.98725</c:v>
                </c:pt>
                <c:pt idx="12">
                  <c:v>23.987133333333336</c:v>
                </c:pt>
                <c:pt idx="13">
                  <c:v>25.987283333333334</c:v>
                </c:pt>
                <c:pt idx="14">
                  <c:v>27.98695</c:v>
                </c:pt>
              </c:numCache>
            </c:numRef>
          </c:xVal>
          <c:yVal>
            <c:numRef>
              <c:f>'Fig 3–fig sup 1–source data 1'!$B$73:$P$73</c:f>
              <c:numCache>
                <c:formatCode>0.00</c:formatCode>
                <c:ptCount val="15"/>
                <c:pt idx="0">
                  <c:v>1.9200000000000009E-2</c:v>
                </c:pt>
                <c:pt idx="1">
                  <c:v>3.2700000000000007E-2</c:v>
                </c:pt>
                <c:pt idx="2">
                  <c:v>4.8100000000000004E-2</c:v>
                </c:pt>
                <c:pt idx="3">
                  <c:v>6.4299999999999996E-2</c:v>
                </c:pt>
                <c:pt idx="4">
                  <c:v>8.0499999999999988E-2</c:v>
                </c:pt>
                <c:pt idx="5">
                  <c:v>9.7899999999999987E-2</c:v>
                </c:pt>
                <c:pt idx="6">
                  <c:v>0.11529999999999999</c:v>
                </c:pt>
                <c:pt idx="7">
                  <c:v>0.13290000000000002</c:v>
                </c:pt>
                <c:pt idx="8">
                  <c:v>0.15050000000000002</c:v>
                </c:pt>
                <c:pt idx="9">
                  <c:v>0.16779999999999998</c:v>
                </c:pt>
                <c:pt idx="10">
                  <c:v>0.18539999999999998</c:v>
                </c:pt>
                <c:pt idx="11">
                  <c:v>0.20279999999999998</c:v>
                </c:pt>
                <c:pt idx="12">
                  <c:v>0.22020000000000001</c:v>
                </c:pt>
                <c:pt idx="13">
                  <c:v>0.23770000000000002</c:v>
                </c:pt>
                <c:pt idx="14">
                  <c:v>0.25460000000000005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1317-45B1-AC90-CD1DFAD53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894424"/>
        <c:axId val="544894752"/>
      </c:scatterChart>
      <c:valAx>
        <c:axId val="544894424"/>
        <c:scaling>
          <c:orientation val="minMax"/>
          <c:max val="28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752"/>
        <c:crosses val="autoZero"/>
        <c:crossBetween val="midCat"/>
      </c:valAx>
      <c:valAx>
        <c:axId val="544894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OD</a:t>
                </a:r>
                <a:r>
                  <a:rPr lang="en-GB" baseline="-25000"/>
                  <a:t>420nm</a:t>
                </a:r>
                <a:r>
                  <a:rPr lang="en-GB"/>
                  <a:t>-OD</a:t>
                </a:r>
                <a:r>
                  <a:rPr lang="en-GB" baseline="-25000"/>
                  <a:t>420nm</a:t>
                </a:r>
                <a:r>
                  <a:rPr lang="en-GB"/>
                  <a:t>(Blank)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 3–fig sup 1–source data 1'!$A$19</c:f>
              <c:strCache>
                <c:ptCount val="1"/>
                <c:pt idx="0">
                  <c:v>Control -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3–fig sup 1–source data 1'!$B$18:$P$18</c:f>
              <c:numCache>
                <c:formatCode>0.00</c:formatCode>
                <c:ptCount val="15"/>
                <c:pt idx="0">
                  <c:v>0</c:v>
                </c:pt>
                <c:pt idx="1">
                  <c:v>1.9878500000000001</c:v>
                </c:pt>
                <c:pt idx="2">
                  <c:v>3.9876666666666667</c:v>
                </c:pt>
                <c:pt idx="3">
                  <c:v>5.9877833333333337</c:v>
                </c:pt>
                <c:pt idx="4">
                  <c:v>7.9877999999999991</c:v>
                </c:pt>
                <c:pt idx="5">
                  <c:v>9.9875333333333334</c:v>
                </c:pt>
                <c:pt idx="6">
                  <c:v>11.987633333333333</c:v>
                </c:pt>
                <c:pt idx="7">
                  <c:v>13.987783333333335</c:v>
                </c:pt>
                <c:pt idx="8">
                  <c:v>15.987349999999999</c:v>
                </c:pt>
                <c:pt idx="9">
                  <c:v>17.98725</c:v>
                </c:pt>
                <c:pt idx="10">
                  <c:v>19.98715</c:v>
                </c:pt>
                <c:pt idx="11">
                  <c:v>21.987083333333331</c:v>
                </c:pt>
                <c:pt idx="12">
                  <c:v>23.987100000000002</c:v>
                </c:pt>
                <c:pt idx="13">
                  <c:v>25.98685</c:v>
                </c:pt>
                <c:pt idx="14">
                  <c:v>27.986983333333335</c:v>
                </c:pt>
              </c:numCache>
            </c:numRef>
          </c:xVal>
          <c:yVal>
            <c:numRef>
              <c:f>'Fig 3–fig sup 1–source data 1'!$B$19:$P$19</c:f>
              <c:numCache>
                <c:formatCode>0.00</c:formatCode>
                <c:ptCount val="15"/>
                <c:pt idx="0">
                  <c:v>5.6999999999999967E-3</c:v>
                </c:pt>
                <c:pt idx="1">
                  <c:v>5.0999999999999934E-3</c:v>
                </c:pt>
                <c:pt idx="2">
                  <c:v>5.1999999999999963E-3</c:v>
                </c:pt>
                <c:pt idx="3">
                  <c:v>5.6000000000000077E-3</c:v>
                </c:pt>
                <c:pt idx="4">
                  <c:v>6.1000000000000082E-3</c:v>
                </c:pt>
                <c:pt idx="5">
                  <c:v>7.0999999999999952E-3</c:v>
                </c:pt>
                <c:pt idx="6">
                  <c:v>7.8000000000000014E-3</c:v>
                </c:pt>
                <c:pt idx="7">
                  <c:v>9.1999999999999998E-3</c:v>
                </c:pt>
                <c:pt idx="8">
                  <c:v>1.0500000000000009E-2</c:v>
                </c:pt>
                <c:pt idx="9">
                  <c:v>1.21E-2</c:v>
                </c:pt>
                <c:pt idx="10">
                  <c:v>1.3799999999999993E-2</c:v>
                </c:pt>
                <c:pt idx="11">
                  <c:v>1.5700000000000006E-2</c:v>
                </c:pt>
                <c:pt idx="12">
                  <c:v>1.7599999999999991E-2</c:v>
                </c:pt>
                <c:pt idx="13">
                  <c:v>1.9699999999999995E-2</c:v>
                </c:pt>
                <c:pt idx="14">
                  <c:v>2.1800000000000014E-2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DC-4034-84EC-BDCB61BA60DA}"/>
            </c:ext>
          </c:extLst>
        </c:ser>
        <c:ser>
          <c:idx val="1"/>
          <c:order val="1"/>
          <c:tx>
            <c:strRef>
              <c:f>'Fig 3–fig sup 1–source data 1'!$A$20</c:f>
              <c:strCache>
                <c:ptCount val="1"/>
                <c:pt idx="0">
                  <c:v>Control +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3–fig sup 1–source data 1'!$B$18:$P$18</c:f>
              <c:numCache>
                <c:formatCode>0.00</c:formatCode>
                <c:ptCount val="15"/>
                <c:pt idx="0">
                  <c:v>0</c:v>
                </c:pt>
                <c:pt idx="1">
                  <c:v>1.9878500000000001</c:v>
                </c:pt>
                <c:pt idx="2">
                  <c:v>3.9876666666666667</c:v>
                </c:pt>
                <c:pt idx="3">
                  <c:v>5.9877833333333337</c:v>
                </c:pt>
                <c:pt idx="4">
                  <c:v>7.9877999999999991</c:v>
                </c:pt>
                <c:pt idx="5">
                  <c:v>9.9875333333333334</c:v>
                </c:pt>
                <c:pt idx="6">
                  <c:v>11.987633333333333</c:v>
                </c:pt>
                <c:pt idx="7">
                  <c:v>13.987783333333335</c:v>
                </c:pt>
                <c:pt idx="8">
                  <c:v>15.987349999999999</c:v>
                </c:pt>
                <c:pt idx="9">
                  <c:v>17.98725</c:v>
                </c:pt>
                <c:pt idx="10">
                  <c:v>19.98715</c:v>
                </c:pt>
                <c:pt idx="11">
                  <c:v>21.987083333333331</c:v>
                </c:pt>
                <c:pt idx="12">
                  <c:v>23.987100000000002</c:v>
                </c:pt>
                <c:pt idx="13">
                  <c:v>25.98685</c:v>
                </c:pt>
                <c:pt idx="14">
                  <c:v>27.986983333333335</c:v>
                </c:pt>
              </c:numCache>
            </c:numRef>
          </c:xVal>
          <c:yVal>
            <c:numRef>
              <c:f>'Fig 3–fig sup 1–source data 1'!$B$20:$P$20</c:f>
              <c:numCache>
                <c:formatCode>0.00</c:formatCode>
                <c:ptCount val="15"/>
                <c:pt idx="0">
                  <c:v>5.1300000000000012E-2</c:v>
                </c:pt>
                <c:pt idx="1">
                  <c:v>9.4E-2</c:v>
                </c:pt>
                <c:pt idx="2">
                  <c:v>0.13450000000000001</c:v>
                </c:pt>
                <c:pt idx="3">
                  <c:v>0.17269999999999999</c:v>
                </c:pt>
                <c:pt idx="4">
                  <c:v>0.21190000000000001</c:v>
                </c:pt>
                <c:pt idx="5">
                  <c:v>0.25159999999999999</c:v>
                </c:pt>
                <c:pt idx="6">
                  <c:v>0.2898</c:v>
                </c:pt>
                <c:pt idx="7">
                  <c:v>0.32610000000000006</c:v>
                </c:pt>
                <c:pt idx="8">
                  <c:v>0.36299999999999999</c:v>
                </c:pt>
                <c:pt idx="9">
                  <c:v>0.39990000000000003</c:v>
                </c:pt>
                <c:pt idx="10">
                  <c:v>0.43699999999999994</c:v>
                </c:pt>
                <c:pt idx="11">
                  <c:v>0.47400000000000003</c:v>
                </c:pt>
                <c:pt idx="12">
                  <c:v>0.51059999999999994</c:v>
                </c:pt>
                <c:pt idx="13">
                  <c:v>0.54700000000000004</c:v>
                </c:pt>
                <c:pt idx="14">
                  <c:v>0.58320000000000005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7DC-4034-84EC-BDCB61BA60DA}"/>
            </c:ext>
          </c:extLst>
        </c:ser>
        <c:ser>
          <c:idx val="5"/>
          <c:order val="2"/>
          <c:tx>
            <c:strRef>
              <c:f>'Fig 3–fig sup 1–source data 1'!$A$21</c:f>
              <c:strCache>
                <c:ptCount val="1"/>
                <c:pt idx="0">
                  <c:v>NirB-NirD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3–fig sup 1–source data 1'!$B$18:$P$18</c:f>
              <c:numCache>
                <c:formatCode>0.00</c:formatCode>
                <c:ptCount val="15"/>
                <c:pt idx="0">
                  <c:v>0</c:v>
                </c:pt>
                <c:pt idx="1">
                  <c:v>1.9878500000000001</c:v>
                </c:pt>
                <c:pt idx="2">
                  <c:v>3.9876666666666667</c:v>
                </c:pt>
                <c:pt idx="3">
                  <c:v>5.9877833333333337</c:v>
                </c:pt>
                <c:pt idx="4">
                  <c:v>7.9877999999999991</c:v>
                </c:pt>
                <c:pt idx="5">
                  <c:v>9.9875333333333334</c:v>
                </c:pt>
                <c:pt idx="6">
                  <c:v>11.987633333333333</c:v>
                </c:pt>
                <c:pt idx="7">
                  <c:v>13.987783333333335</c:v>
                </c:pt>
                <c:pt idx="8">
                  <c:v>15.987349999999999</c:v>
                </c:pt>
                <c:pt idx="9">
                  <c:v>17.98725</c:v>
                </c:pt>
                <c:pt idx="10">
                  <c:v>19.98715</c:v>
                </c:pt>
                <c:pt idx="11">
                  <c:v>21.987083333333331</c:v>
                </c:pt>
                <c:pt idx="12">
                  <c:v>23.987100000000002</c:v>
                </c:pt>
                <c:pt idx="13">
                  <c:v>25.98685</c:v>
                </c:pt>
                <c:pt idx="14">
                  <c:v>27.986983333333335</c:v>
                </c:pt>
              </c:numCache>
            </c:numRef>
          </c:xVal>
          <c:yVal>
            <c:numRef>
              <c:f>'Fig 3–fig sup 1–source data 1'!$B$21:$P$21</c:f>
              <c:numCache>
                <c:formatCode>0.00</c:formatCode>
                <c:ptCount val="15"/>
                <c:pt idx="0">
                  <c:v>1.7500000000000002E-2</c:v>
                </c:pt>
                <c:pt idx="1">
                  <c:v>2.7499999999999997E-2</c:v>
                </c:pt>
                <c:pt idx="2">
                  <c:v>3.889999999999999E-2</c:v>
                </c:pt>
                <c:pt idx="3">
                  <c:v>5.04E-2</c:v>
                </c:pt>
                <c:pt idx="4">
                  <c:v>6.1900000000000011E-2</c:v>
                </c:pt>
                <c:pt idx="5">
                  <c:v>7.4200000000000002E-2</c:v>
                </c:pt>
                <c:pt idx="6">
                  <c:v>8.6699999999999985E-2</c:v>
                </c:pt>
                <c:pt idx="7">
                  <c:v>9.9900000000000017E-2</c:v>
                </c:pt>
                <c:pt idx="8">
                  <c:v>0.1134</c:v>
                </c:pt>
                <c:pt idx="9">
                  <c:v>0.12560000000000002</c:v>
                </c:pt>
                <c:pt idx="10">
                  <c:v>0.1386</c:v>
                </c:pt>
                <c:pt idx="11">
                  <c:v>0.15200000000000002</c:v>
                </c:pt>
                <c:pt idx="12">
                  <c:v>0.16570000000000001</c:v>
                </c:pt>
                <c:pt idx="13">
                  <c:v>0.17909999999999998</c:v>
                </c:pt>
                <c:pt idx="14">
                  <c:v>0.19260000000000002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7DC-4034-84EC-BDCB61BA60DA}"/>
            </c:ext>
          </c:extLst>
        </c:ser>
        <c:ser>
          <c:idx val="6"/>
          <c:order val="3"/>
          <c:tx>
            <c:strRef>
              <c:f>'Fig 3–fig sup 1–source data 1'!$A$22</c:f>
              <c:strCache>
                <c:ptCount val="1"/>
                <c:pt idx="0">
                  <c:v>NirB-NirDE50K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3–fig sup 1–source data 1'!$B$18:$P$18</c:f>
              <c:numCache>
                <c:formatCode>0.00</c:formatCode>
                <c:ptCount val="15"/>
                <c:pt idx="0">
                  <c:v>0</c:v>
                </c:pt>
                <c:pt idx="1">
                  <c:v>1.9878500000000001</c:v>
                </c:pt>
                <c:pt idx="2">
                  <c:v>3.9876666666666667</c:v>
                </c:pt>
                <c:pt idx="3">
                  <c:v>5.9877833333333337</c:v>
                </c:pt>
                <c:pt idx="4">
                  <c:v>7.9877999999999991</c:v>
                </c:pt>
                <c:pt idx="5">
                  <c:v>9.9875333333333334</c:v>
                </c:pt>
                <c:pt idx="6">
                  <c:v>11.987633333333333</c:v>
                </c:pt>
                <c:pt idx="7">
                  <c:v>13.987783333333335</c:v>
                </c:pt>
                <c:pt idx="8">
                  <c:v>15.987349999999999</c:v>
                </c:pt>
                <c:pt idx="9">
                  <c:v>17.98725</c:v>
                </c:pt>
                <c:pt idx="10">
                  <c:v>19.98715</c:v>
                </c:pt>
                <c:pt idx="11">
                  <c:v>21.987083333333331</c:v>
                </c:pt>
                <c:pt idx="12">
                  <c:v>23.987100000000002</c:v>
                </c:pt>
                <c:pt idx="13">
                  <c:v>25.98685</c:v>
                </c:pt>
                <c:pt idx="14">
                  <c:v>27.986983333333335</c:v>
                </c:pt>
              </c:numCache>
            </c:numRef>
          </c:xVal>
          <c:yVal>
            <c:numRef>
              <c:f>'Fig 3–fig sup 1–source data 1'!$B$22:$P$22</c:f>
              <c:numCache>
                <c:formatCode>0.00</c:formatCode>
                <c:ptCount val="15"/>
                <c:pt idx="0">
                  <c:v>2.2500000000000006E-2</c:v>
                </c:pt>
                <c:pt idx="1">
                  <c:v>3.6599999999999994E-2</c:v>
                </c:pt>
                <c:pt idx="2">
                  <c:v>5.0699999999999995E-2</c:v>
                </c:pt>
                <c:pt idx="3">
                  <c:v>6.4700000000000008E-2</c:v>
                </c:pt>
                <c:pt idx="4">
                  <c:v>7.8100000000000003E-2</c:v>
                </c:pt>
                <c:pt idx="5">
                  <c:v>9.169999999999999E-2</c:v>
                </c:pt>
                <c:pt idx="6">
                  <c:v>0.10590000000000001</c:v>
                </c:pt>
                <c:pt idx="7">
                  <c:v>0.12040000000000001</c:v>
                </c:pt>
                <c:pt idx="8">
                  <c:v>0.13500000000000001</c:v>
                </c:pt>
                <c:pt idx="9">
                  <c:v>0.14959999999999998</c:v>
                </c:pt>
                <c:pt idx="10">
                  <c:v>0.16370000000000001</c:v>
                </c:pt>
                <c:pt idx="11">
                  <c:v>0.17820000000000003</c:v>
                </c:pt>
                <c:pt idx="12">
                  <c:v>0.19259999999999999</c:v>
                </c:pt>
                <c:pt idx="13">
                  <c:v>0.20660000000000001</c:v>
                </c:pt>
                <c:pt idx="14">
                  <c:v>0.22130000000000002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27DC-4034-84EC-BDCB61BA6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894424"/>
        <c:axId val="544894752"/>
      </c:scatterChart>
      <c:valAx>
        <c:axId val="544894424"/>
        <c:scaling>
          <c:orientation val="minMax"/>
          <c:max val="28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752"/>
        <c:crosses val="autoZero"/>
        <c:crossBetween val="midCat"/>
      </c:valAx>
      <c:valAx>
        <c:axId val="544894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OD</a:t>
                </a:r>
                <a:r>
                  <a:rPr lang="en-GB" baseline="-25000"/>
                  <a:t>420nm</a:t>
                </a:r>
                <a:r>
                  <a:rPr lang="en-GB"/>
                  <a:t>-OD</a:t>
                </a:r>
                <a:r>
                  <a:rPr lang="en-GB" baseline="-25000"/>
                  <a:t>420nm</a:t>
                </a:r>
                <a:r>
                  <a:rPr lang="en-GB"/>
                  <a:t>(Blank)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125</xdr:row>
      <xdr:rowOff>0</xdr:rowOff>
    </xdr:from>
    <xdr:to>
      <xdr:col>7</xdr:col>
      <xdr:colOff>9525</xdr:colOff>
      <xdr:row>138</xdr:row>
      <xdr:rowOff>66676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466AC5AC-6623-4027-B87F-E2DCED376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7</xdr:col>
      <xdr:colOff>9525</xdr:colOff>
      <xdr:row>87</xdr:row>
      <xdr:rowOff>66676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7D55B6D3-DBE3-4F2E-9633-7B4372BFB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7</xdr:col>
      <xdr:colOff>9525</xdr:colOff>
      <xdr:row>36</xdr:row>
      <xdr:rowOff>66676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18415AEE-AA70-4994-9EA7-FBEA79AFA4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2"/>
  <sheetViews>
    <sheetView tabSelected="1" zoomScaleNormal="100" workbookViewId="0"/>
  </sheetViews>
  <sheetFormatPr baseColWidth="10" defaultColWidth="9.06640625" defaultRowHeight="14.25" x14ac:dyDescent="0.45"/>
  <cols>
    <col min="2" max="10" width="9.1328125" bestFit="1" customWidth="1"/>
    <col min="11" max="16" width="9.19921875" bestFit="1" customWidth="1"/>
  </cols>
  <sheetData>
    <row r="1" spans="1:16" ht="17.649999999999999" x14ac:dyDescent="0.5">
      <c r="A1" s="1" t="s">
        <v>21</v>
      </c>
    </row>
    <row r="3" spans="1:16" ht="17.649999999999999" x14ac:dyDescent="0.5">
      <c r="A3" s="2" t="s">
        <v>18</v>
      </c>
    </row>
    <row r="5" spans="1:16" ht="20.65" x14ac:dyDescent="0.7">
      <c r="A5" s="1" t="s">
        <v>2</v>
      </c>
    </row>
    <row r="7" spans="1:16" ht="15.4" x14ac:dyDescent="0.45">
      <c r="B7" s="10" t="s">
        <v>0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5.4" x14ac:dyDescent="0.45">
      <c r="A8" s="3"/>
      <c r="B8" s="5">
        <v>0</v>
      </c>
      <c r="C8" s="5">
        <v>119.271</v>
      </c>
      <c r="D8" s="5">
        <v>239.26</v>
      </c>
      <c r="E8" s="5">
        <v>359.267</v>
      </c>
      <c r="F8" s="5">
        <v>479.26799999999997</v>
      </c>
      <c r="G8" s="5">
        <v>599.25199999999995</v>
      </c>
      <c r="H8" s="5">
        <v>719.25800000000004</v>
      </c>
      <c r="I8" s="5">
        <v>839.26700000000005</v>
      </c>
      <c r="J8" s="5">
        <v>959.24099999999999</v>
      </c>
      <c r="K8" s="5">
        <v>1079.2349999999999</v>
      </c>
      <c r="L8" s="5">
        <v>1199.229</v>
      </c>
      <c r="M8" s="5">
        <v>1319.2249999999999</v>
      </c>
      <c r="N8" s="5">
        <v>1439.2260000000001</v>
      </c>
      <c r="O8" s="5">
        <v>1559.211</v>
      </c>
      <c r="P8" s="5">
        <v>1679.2190000000001</v>
      </c>
    </row>
    <row r="9" spans="1:16" ht="15.4" x14ac:dyDescent="0.45">
      <c r="A9" s="4" t="s">
        <v>3</v>
      </c>
      <c r="B9" s="5">
        <v>9.98E-2</v>
      </c>
      <c r="C9" s="5">
        <v>9.98E-2</v>
      </c>
      <c r="D9" s="5">
        <v>9.98E-2</v>
      </c>
      <c r="E9" s="5">
        <v>0.10009999999999999</v>
      </c>
      <c r="F9" s="5">
        <v>0.10009999999999999</v>
      </c>
      <c r="G9" s="5">
        <v>0.1004</v>
      </c>
      <c r="H9" s="5">
        <v>0.1009</v>
      </c>
      <c r="I9" s="5">
        <v>0.1011</v>
      </c>
      <c r="J9" s="5">
        <v>0.1016</v>
      </c>
      <c r="K9" s="5">
        <v>0.1021</v>
      </c>
      <c r="L9" s="5">
        <v>0.1028</v>
      </c>
      <c r="M9" s="5">
        <v>0.10349999999999999</v>
      </c>
      <c r="N9" s="5">
        <v>0.10440000000000001</v>
      </c>
      <c r="O9" s="5">
        <v>0.1052</v>
      </c>
      <c r="P9" s="5">
        <v>0.1061</v>
      </c>
    </row>
    <row r="10" spans="1:16" ht="15.4" x14ac:dyDescent="0.45">
      <c r="A10" s="4" t="s">
        <v>4</v>
      </c>
      <c r="B10" s="5">
        <v>0.1055</v>
      </c>
      <c r="C10" s="5">
        <v>0.10489999999999999</v>
      </c>
      <c r="D10" s="5">
        <v>0.105</v>
      </c>
      <c r="E10" s="5">
        <v>0.1057</v>
      </c>
      <c r="F10" s="5">
        <v>0.1062</v>
      </c>
      <c r="G10" s="5">
        <v>0.1075</v>
      </c>
      <c r="H10" s="5">
        <v>0.1087</v>
      </c>
      <c r="I10" s="5">
        <v>0.1103</v>
      </c>
      <c r="J10" s="5">
        <v>0.11210000000000001</v>
      </c>
      <c r="K10" s="5">
        <v>0.1142</v>
      </c>
      <c r="L10" s="5">
        <v>0.1166</v>
      </c>
      <c r="M10" s="5">
        <v>0.1192</v>
      </c>
      <c r="N10" s="5">
        <v>0.122</v>
      </c>
      <c r="O10" s="5">
        <v>0.1249</v>
      </c>
      <c r="P10" s="5">
        <v>0.12790000000000001</v>
      </c>
    </row>
    <row r="11" spans="1:16" ht="15.4" x14ac:dyDescent="0.45">
      <c r="A11" s="4" t="s">
        <v>5</v>
      </c>
      <c r="B11" s="5">
        <v>0.15110000000000001</v>
      </c>
      <c r="C11" s="5">
        <v>0.1938</v>
      </c>
      <c r="D11" s="5">
        <v>0.23430000000000001</v>
      </c>
      <c r="E11" s="5">
        <v>0.27279999999999999</v>
      </c>
      <c r="F11" s="5">
        <v>0.312</v>
      </c>
      <c r="G11" s="5">
        <v>0.35199999999999998</v>
      </c>
      <c r="H11" s="5">
        <v>0.39069999999999999</v>
      </c>
      <c r="I11" s="5">
        <v>0.42720000000000002</v>
      </c>
      <c r="J11" s="5">
        <v>0.46460000000000001</v>
      </c>
      <c r="K11" s="5">
        <v>0.502</v>
      </c>
      <c r="L11" s="5">
        <v>0.53979999999999995</v>
      </c>
      <c r="M11" s="5">
        <v>0.57750000000000001</v>
      </c>
      <c r="N11" s="5">
        <v>0.61499999999999999</v>
      </c>
      <c r="O11" s="5">
        <v>0.6522</v>
      </c>
      <c r="P11" s="5">
        <v>0.68930000000000002</v>
      </c>
    </row>
    <row r="12" spans="1:16" ht="15.4" x14ac:dyDescent="0.45">
      <c r="A12" s="4" t="s">
        <v>16</v>
      </c>
      <c r="B12" s="5">
        <v>0.1173</v>
      </c>
      <c r="C12" s="5">
        <v>0.1273</v>
      </c>
      <c r="D12" s="5">
        <v>0.13869999999999999</v>
      </c>
      <c r="E12" s="5">
        <v>0.15049999999999999</v>
      </c>
      <c r="F12" s="5">
        <v>0.16200000000000001</v>
      </c>
      <c r="G12" s="5">
        <v>0.17460000000000001</v>
      </c>
      <c r="H12" s="5">
        <v>0.18759999999999999</v>
      </c>
      <c r="I12" s="5">
        <v>0.20100000000000001</v>
      </c>
      <c r="J12" s="5">
        <v>0.215</v>
      </c>
      <c r="K12" s="5">
        <v>0.22770000000000001</v>
      </c>
      <c r="L12" s="5">
        <v>0.2414</v>
      </c>
      <c r="M12" s="5">
        <v>0.2555</v>
      </c>
      <c r="N12" s="5">
        <v>0.27010000000000001</v>
      </c>
      <c r="O12" s="5">
        <v>0.2843</v>
      </c>
      <c r="P12" s="5">
        <v>0.29870000000000002</v>
      </c>
    </row>
    <row r="13" spans="1:16" ht="17.649999999999999" x14ac:dyDescent="0.45">
      <c r="A13" s="4" t="s">
        <v>17</v>
      </c>
      <c r="B13" s="5">
        <v>0.12230000000000001</v>
      </c>
      <c r="C13" s="5">
        <v>0.13639999999999999</v>
      </c>
      <c r="D13" s="5">
        <v>0.15049999999999999</v>
      </c>
      <c r="E13" s="5">
        <v>0.1648</v>
      </c>
      <c r="F13" s="5">
        <v>0.1782</v>
      </c>
      <c r="G13" s="5">
        <v>0.19209999999999999</v>
      </c>
      <c r="H13" s="5">
        <v>0.20680000000000001</v>
      </c>
      <c r="I13" s="5">
        <v>0.2215</v>
      </c>
      <c r="J13" s="5">
        <v>0.2366</v>
      </c>
      <c r="K13" s="5">
        <v>0.25169999999999998</v>
      </c>
      <c r="L13" s="5">
        <v>0.26650000000000001</v>
      </c>
      <c r="M13" s="5">
        <v>0.28170000000000001</v>
      </c>
      <c r="N13" s="5">
        <v>0.29699999999999999</v>
      </c>
      <c r="O13" s="5">
        <v>0.31180000000000002</v>
      </c>
      <c r="P13" s="5">
        <v>0.32740000000000002</v>
      </c>
    </row>
    <row r="15" spans="1:16" ht="20.65" x14ac:dyDescent="0.7">
      <c r="A15" s="2" t="s">
        <v>6</v>
      </c>
    </row>
    <row r="17" spans="1:16" ht="15.4" x14ac:dyDescent="0.45">
      <c r="B17" s="10" t="s">
        <v>1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ht="15.4" x14ac:dyDescent="0.45">
      <c r="A18" s="3"/>
      <c r="B18" s="5">
        <f t="shared" ref="B18:P18" si="0">B8/60</f>
        <v>0</v>
      </c>
      <c r="C18" s="5">
        <f t="shared" si="0"/>
        <v>1.9878500000000001</v>
      </c>
      <c r="D18" s="5">
        <f t="shared" si="0"/>
        <v>3.9876666666666667</v>
      </c>
      <c r="E18" s="5">
        <f t="shared" si="0"/>
        <v>5.9877833333333337</v>
      </c>
      <c r="F18" s="5">
        <f t="shared" si="0"/>
        <v>7.9877999999999991</v>
      </c>
      <c r="G18" s="5">
        <f t="shared" si="0"/>
        <v>9.9875333333333334</v>
      </c>
      <c r="H18" s="5">
        <f t="shared" si="0"/>
        <v>11.987633333333333</v>
      </c>
      <c r="I18" s="5">
        <f t="shared" si="0"/>
        <v>13.987783333333335</v>
      </c>
      <c r="J18" s="5">
        <f t="shared" si="0"/>
        <v>15.987349999999999</v>
      </c>
      <c r="K18" s="5">
        <f t="shared" si="0"/>
        <v>17.98725</v>
      </c>
      <c r="L18" s="5">
        <f t="shared" si="0"/>
        <v>19.98715</v>
      </c>
      <c r="M18" s="5">
        <f t="shared" si="0"/>
        <v>21.987083333333331</v>
      </c>
      <c r="N18" s="5">
        <f t="shared" si="0"/>
        <v>23.987100000000002</v>
      </c>
      <c r="O18" s="5">
        <f t="shared" si="0"/>
        <v>25.98685</v>
      </c>
      <c r="P18" s="5">
        <f t="shared" si="0"/>
        <v>27.986983333333335</v>
      </c>
    </row>
    <row r="19" spans="1:16" ht="15.4" x14ac:dyDescent="0.45">
      <c r="A19" s="4" t="s">
        <v>4</v>
      </c>
      <c r="B19" s="5">
        <f t="shared" ref="B19:P19" si="1">B10-B$9</f>
        <v>5.6999999999999967E-3</v>
      </c>
      <c r="C19" s="5">
        <f t="shared" si="1"/>
        <v>5.0999999999999934E-3</v>
      </c>
      <c r="D19" s="5">
        <f t="shared" si="1"/>
        <v>5.1999999999999963E-3</v>
      </c>
      <c r="E19" s="5">
        <f t="shared" si="1"/>
        <v>5.6000000000000077E-3</v>
      </c>
      <c r="F19" s="5">
        <f t="shared" si="1"/>
        <v>6.1000000000000082E-3</v>
      </c>
      <c r="G19" s="5">
        <f t="shared" si="1"/>
        <v>7.0999999999999952E-3</v>
      </c>
      <c r="H19" s="5">
        <f t="shared" si="1"/>
        <v>7.8000000000000014E-3</v>
      </c>
      <c r="I19" s="5">
        <f t="shared" si="1"/>
        <v>9.1999999999999998E-3</v>
      </c>
      <c r="J19" s="5">
        <f t="shared" si="1"/>
        <v>1.0500000000000009E-2</v>
      </c>
      <c r="K19" s="5">
        <f t="shared" si="1"/>
        <v>1.21E-2</v>
      </c>
      <c r="L19" s="5">
        <f t="shared" si="1"/>
        <v>1.3799999999999993E-2</v>
      </c>
      <c r="M19" s="5">
        <f t="shared" si="1"/>
        <v>1.5700000000000006E-2</v>
      </c>
      <c r="N19" s="5">
        <f t="shared" si="1"/>
        <v>1.7599999999999991E-2</v>
      </c>
      <c r="O19" s="5">
        <f t="shared" si="1"/>
        <v>1.9699999999999995E-2</v>
      </c>
      <c r="P19" s="5">
        <f t="shared" si="1"/>
        <v>2.1800000000000014E-2</v>
      </c>
    </row>
    <row r="20" spans="1:16" ht="15.4" x14ac:dyDescent="0.45">
      <c r="A20" s="4" t="s">
        <v>5</v>
      </c>
      <c r="B20" s="5">
        <f t="shared" ref="B20:P20" si="2">B11-B$9</f>
        <v>5.1300000000000012E-2</v>
      </c>
      <c r="C20" s="5">
        <f t="shared" si="2"/>
        <v>9.4E-2</v>
      </c>
      <c r="D20" s="5">
        <f t="shared" si="2"/>
        <v>0.13450000000000001</v>
      </c>
      <c r="E20" s="5">
        <f t="shared" si="2"/>
        <v>0.17269999999999999</v>
      </c>
      <c r="F20" s="5">
        <f t="shared" si="2"/>
        <v>0.21190000000000001</v>
      </c>
      <c r="G20" s="5">
        <f t="shared" si="2"/>
        <v>0.25159999999999999</v>
      </c>
      <c r="H20" s="5">
        <f t="shared" si="2"/>
        <v>0.2898</v>
      </c>
      <c r="I20" s="5">
        <f t="shared" si="2"/>
        <v>0.32610000000000006</v>
      </c>
      <c r="J20" s="5">
        <f t="shared" si="2"/>
        <v>0.36299999999999999</v>
      </c>
      <c r="K20" s="5">
        <f t="shared" si="2"/>
        <v>0.39990000000000003</v>
      </c>
      <c r="L20" s="5">
        <f t="shared" si="2"/>
        <v>0.43699999999999994</v>
      </c>
      <c r="M20" s="5">
        <f t="shared" si="2"/>
        <v>0.47400000000000003</v>
      </c>
      <c r="N20" s="5">
        <f t="shared" si="2"/>
        <v>0.51059999999999994</v>
      </c>
      <c r="O20" s="5">
        <f t="shared" si="2"/>
        <v>0.54700000000000004</v>
      </c>
      <c r="P20" s="5">
        <f t="shared" si="2"/>
        <v>0.58320000000000005</v>
      </c>
    </row>
    <row r="21" spans="1:16" ht="15.4" x14ac:dyDescent="0.45">
      <c r="A21" s="4" t="s">
        <v>16</v>
      </c>
      <c r="B21" s="5">
        <f t="shared" ref="B21:P21" si="3">B12-B$9</f>
        <v>1.7500000000000002E-2</v>
      </c>
      <c r="C21" s="5">
        <f t="shared" si="3"/>
        <v>2.7499999999999997E-2</v>
      </c>
      <c r="D21" s="5">
        <f t="shared" si="3"/>
        <v>3.889999999999999E-2</v>
      </c>
      <c r="E21" s="5">
        <f t="shared" si="3"/>
        <v>5.04E-2</v>
      </c>
      <c r="F21" s="5">
        <f t="shared" si="3"/>
        <v>6.1900000000000011E-2</v>
      </c>
      <c r="G21" s="5">
        <f t="shared" si="3"/>
        <v>7.4200000000000002E-2</v>
      </c>
      <c r="H21" s="5">
        <f t="shared" si="3"/>
        <v>8.6699999999999985E-2</v>
      </c>
      <c r="I21" s="5">
        <f t="shared" si="3"/>
        <v>9.9900000000000017E-2</v>
      </c>
      <c r="J21" s="5">
        <f t="shared" si="3"/>
        <v>0.1134</v>
      </c>
      <c r="K21" s="5">
        <f t="shared" si="3"/>
        <v>0.12560000000000002</v>
      </c>
      <c r="L21" s="5">
        <f t="shared" si="3"/>
        <v>0.1386</v>
      </c>
      <c r="M21" s="5">
        <f t="shared" si="3"/>
        <v>0.15200000000000002</v>
      </c>
      <c r="N21" s="5">
        <f t="shared" si="3"/>
        <v>0.16570000000000001</v>
      </c>
      <c r="O21" s="5">
        <f t="shared" si="3"/>
        <v>0.17909999999999998</v>
      </c>
      <c r="P21" s="5">
        <f t="shared" si="3"/>
        <v>0.19260000000000002</v>
      </c>
    </row>
    <row r="22" spans="1:16" ht="17.649999999999999" x14ac:dyDescent="0.45">
      <c r="A22" s="4" t="s">
        <v>17</v>
      </c>
      <c r="B22" s="5">
        <f t="shared" ref="B22:P22" si="4">B13-B$9</f>
        <v>2.2500000000000006E-2</v>
      </c>
      <c r="C22" s="5">
        <f t="shared" si="4"/>
        <v>3.6599999999999994E-2</v>
      </c>
      <c r="D22" s="5">
        <f t="shared" si="4"/>
        <v>5.0699999999999995E-2</v>
      </c>
      <c r="E22" s="5">
        <f t="shared" si="4"/>
        <v>6.4700000000000008E-2</v>
      </c>
      <c r="F22" s="5">
        <f t="shared" si="4"/>
        <v>7.8100000000000003E-2</v>
      </c>
      <c r="G22" s="5">
        <f t="shared" si="4"/>
        <v>9.169999999999999E-2</v>
      </c>
      <c r="H22" s="5">
        <f t="shared" si="4"/>
        <v>0.10590000000000001</v>
      </c>
      <c r="I22" s="5">
        <f t="shared" si="4"/>
        <v>0.12040000000000001</v>
      </c>
      <c r="J22" s="5">
        <f t="shared" si="4"/>
        <v>0.13500000000000001</v>
      </c>
      <c r="K22" s="5">
        <f t="shared" si="4"/>
        <v>0.14959999999999998</v>
      </c>
      <c r="L22" s="5">
        <f t="shared" si="4"/>
        <v>0.16370000000000001</v>
      </c>
      <c r="M22" s="5">
        <f t="shared" si="4"/>
        <v>0.17820000000000003</v>
      </c>
      <c r="N22" s="5">
        <f t="shared" si="4"/>
        <v>0.19259999999999999</v>
      </c>
      <c r="O22" s="5">
        <f t="shared" si="4"/>
        <v>0.20660000000000001</v>
      </c>
      <c r="P22" s="5">
        <f t="shared" si="4"/>
        <v>0.22130000000000002</v>
      </c>
    </row>
    <row r="24" spans="1:16" ht="17.649999999999999" x14ac:dyDescent="0.5">
      <c r="I24" s="2" t="s">
        <v>9</v>
      </c>
      <c r="J24" s="3"/>
      <c r="K24" s="3"/>
    </row>
    <row r="26" spans="1:16" ht="17.25" x14ac:dyDescent="0.45">
      <c r="J26" s="7" t="s">
        <v>7</v>
      </c>
      <c r="K26" s="7" t="s">
        <v>8</v>
      </c>
    </row>
    <row r="27" spans="1:16" ht="15.4" x14ac:dyDescent="0.45">
      <c r="I27" s="4" t="s">
        <v>4</v>
      </c>
      <c r="J27" s="6">
        <v>5.9999999999999995E-4</v>
      </c>
      <c r="K27" s="6">
        <v>0.91890000000000005</v>
      </c>
    </row>
    <row r="28" spans="1:16" ht="15.4" x14ac:dyDescent="0.45">
      <c r="I28" s="4" t="s">
        <v>5</v>
      </c>
      <c r="J28" s="6">
        <v>1.89E-2</v>
      </c>
      <c r="K28" s="6">
        <v>0.99960000000000004</v>
      </c>
    </row>
    <row r="29" spans="1:16" ht="15.4" x14ac:dyDescent="0.45">
      <c r="I29" s="4" t="s">
        <v>16</v>
      </c>
      <c r="J29" s="6">
        <v>6.3E-3</v>
      </c>
      <c r="K29" s="6">
        <v>0.99890000000000001</v>
      </c>
    </row>
    <row r="30" spans="1:16" ht="17.649999999999999" x14ac:dyDescent="0.45">
      <c r="I30" s="4" t="s">
        <v>17</v>
      </c>
      <c r="J30" s="6">
        <v>7.1000000000000004E-3</v>
      </c>
      <c r="K30" s="6">
        <v>0.99990000000000001</v>
      </c>
    </row>
    <row r="39" spans="1:5" ht="20.65" x14ac:dyDescent="0.7">
      <c r="A39" s="1" t="s">
        <v>10</v>
      </c>
      <c r="D39" s="2" t="s">
        <v>12</v>
      </c>
    </row>
    <row r="41" spans="1:5" ht="15.4" x14ac:dyDescent="0.45">
      <c r="A41" s="4" t="s">
        <v>3</v>
      </c>
      <c r="B41" s="7">
        <v>9.0399999999999994E-2</v>
      </c>
    </row>
    <row r="42" spans="1:5" ht="15.4" x14ac:dyDescent="0.45">
      <c r="A42" s="4" t="s">
        <v>4</v>
      </c>
      <c r="B42" s="7">
        <v>0.19980000000000001</v>
      </c>
      <c r="D42" s="4" t="s">
        <v>4</v>
      </c>
      <c r="E42" s="7">
        <f>10*(B42-B$41)</f>
        <v>1.0940000000000001</v>
      </c>
    </row>
    <row r="43" spans="1:5" ht="15.4" x14ac:dyDescent="0.45">
      <c r="A43" s="4" t="s">
        <v>5</v>
      </c>
      <c r="B43" s="7">
        <v>0.30919999999999997</v>
      </c>
      <c r="D43" s="4" t="s">
        <v>5</v>
      </c>
      <c r="E43" s="7">
        <f>10*(B43-B$41)</f>
        <v>2.1879999999999997</v>
      </c>
    </row>
    <row r="44" spans="1:5" ht="15.4" x14ac:dyDescent="0.45">
      <c r="A44" s="4" t="s">
        <v>16</v>
      </c>
      <c r="B44" s="7">
        <v>0.26</v>
      </c>
      <c r="D44" s="4" t="s">
        <v>16</v>
      </c>
      <c r="E44" s="7">
        <f>10*(B44-B$41)</f>
        <v>1.6960000000000002</v>
      </c>
    </row>
    <row r="45" spans="1:5" ht="17.649999999999999" x14ac:dyDescent="0.45">
      <c r="A45" s="4" t="s">
        <v>17</v>
      </c>
      <c r="B45" s="7">
        <v>0.26329999999999998</v>
      </c>
      <c r="D45" s="4" t="s">
        <v>17</v>
      </c>
      <c r="E45" s="7">
        <f>10*(B45-B$41)</f>
        <v>1.7290000000000001</v>
      </c>
    </row>
    <row r="47" spans="1:5" ht="18" x14ac:dyDescent="0.6">
      <c r="A47" s="8" t="s">
        <v>11</v>
      </c>
    </row>
    <row r="49" spans="1:16" ht="15.4" x14ac:dyDescent="0.45">
      <c r="A49" s="4" t="s">
        <v>4</v>
      </c>
      <c r="B49" s="9">
        <f>1000*(J27/(0.001*E42))</f>
        <v>548.44606946983527</v>
      </c>
    </row>
    <row r="50" spans="1:16" ht="15.4" x14ac:dyDescent="0.45">
      <c r="A50" s="4" t="s">
        <v>5</v>
      </c>
      <c r="B50" s="9">
        <f>1000*(J28/(0.001*E43))</f>
        <v>8638.025594149909</v>
      </c>
    </row>
    <row r="51" spans="1:16" ht="15.4" x14ac:dyDescent="0.45">
      <c r="A51" s="4" t="s">
        <v>16</v>
      </c>
      <c r="B51" s="9">
        <f>1000*(J29/(0.001*E44))</f>
        <v>3714.6226415094334</v>
      </c>
    </row>
    <row r="52" spans="1:16" ht="17.649999999999999" x14ac:dyDescent="0.45">
      <c r="A52" s="4" t="s">
        <v>17</v>
      </c>
      <c r="B52" s="9">
        <f>1000*(J30/(0.001*E45))</f>
        <v>4106.4198958935804</v>
      </c>
    </row>
    <row r="54" spans="1:16" ht="17.649999999999999" x14ac:dyDescent="0.5">
      <c r="A54" s="2" t="s">
        <v>19</v>
      </c>
    </row>
    <row r="56" spans="1:16" ht="20.65" x14ac:dyDescent="0.7">
      <c r="A56" s="1" t="s">
        <v>2</v>
      </c>
    </row>
    <row r="58" spans="1:16" ht="15.4" x14ac:dyDescent="0.45">
      <c r="B58" s="10" t="s">
        <v>0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 ht="15.4" x14ac:dyDescent="0.45">
      <c r="A59" s="3"/>
      <c r="B59" s="5">
        <v>0</v>
      </c>
      <c r="C59" s="5">
        <v>119.27200000000001</v>
      </c>
      <c r="D59" s="5">
        <v>239.28200000000001</v>
      </c>
      <c r="E59" s="5">
        <v>359.27</v>
      </c>
      <c r="F59" s="5">
        <v>479.25299999999999</v>
      </c>
      <c r="G59" s="5">
        <v>599.25800000000004</v>
      </c>
      <c r="H59" s="5">
        <v>719.26400000000001</v>
      </c>
      <c r="I59" s="5">
        <v>839.26400000000001</v>
      </c>
      <c r="J59" s="5">
        <v>959.25300000000004</v>
      </c>
      <c r="K59" s="5">
        <v>1079.2360000000001</v>
      </c>
      <c r="L59" s="5">
        <v>1199.2360000000001</v>
      </c>
      <c r="M59" s="5">
        <v>1319.2349999999999</v>
      </c>
      <c r="N59" s="5">
        <v>1439.2280000000001</v>
      </c>
      <c r="O59" s="5">
        <v>1559.2370000000001</v>
      </c>
      <c r="P59" s="5">
        <v>1679.2170000000001</v>
      </c>
    </row>
    <row r="60" spans="1:16" ht="15.4" x14ac:dyDescent="0.45">
      <c r="A60" s="4" t="s">
        <v>3</v>
      </c>
      <c r="B60" s="5">
        <v>9.9099999999999994E-2</v>
      </c>
      <c r="C60" s="5">
        <v>9.9299999999999999E-2</v>
      </c>
      <c r="D60" s="5">
        <v>9.9299999999999999E-2</v>
      </c>
      <c r="E60" s="5">
        <v>9.9299999999999999E-2</v>
      </c>
      <c r="F60" s="5">
        <v>9.9500000000000005E-2</v>
      </c>
      <c r="G60" s="5">
        <v>9.98E-2</v>
      </c>
      <c r="H60" s="5">
        <v>0.1</v>
      </c>
      <c r="I60" s="5">
        <v>0.1004</v>
      </c>
      <c r="J60" s="5">
        <v>0.1008</v>
      </c>
      <c r="K60" s="5">
        <v>0.1011</v>
      </c>
      <c r="L60" s="5">
        <v>0.10150000000000001</v>
      </c>
      <c r="M60" s="5">
        <v>0.1023</v>
      </c>
      <c r="N60" s="5">
        <v>0.1027</v>
      </c>
      <c r="O60" s="5">
        <v>0.10340000000000001</v>
      </c>
      <c r="P60" s="5">
        <v>0.1041</v>
      </c>
    </row>
    <row r="61" spans="1:16" ht="15.4" x14ac:dyDescent="0.45">
      <c r="A61" s="4" t="s">
        <v>4</v>
      </c>
      <c r="B61" s="5">
        <v>0.106</v>
      </c>
      <c r="C61" s="5">
        <v>0.10639999999999999</v>
      </c>
      <c r="D61" s="5">
        <v>0.1066</v>
      </c>
      <c r="E61" s="5">
        <v>0.1071</v>
      </c>
      <c r="F61" s="5">
        <v>0.10780000000000001</v>
      </c>
      <c r="G61" s="5">
        <v>0.1087</v>
      </c>
      <c r="H61" s="5">
        <v>0.10979999999999999</v>
      </c>
      <c r="I61" s="5">
        <v>0.11119999999999999</v>
      </c>
      <c r="J61" s="5">
        <v>0.1128</v>
      </c>
      <c r="K61" s="5">
        <v>0.1145</v>
      </c>
      <c r="L61" s="5">
        <v>0.11650000000000001</v>
      </c>
      <c r="M61" s="5">
        <v>0.1186</v>
      </c>
      <c r="N61" s="5">
        <v>0.121</v>
      </c>
      <c r="O61" s="5">
        <v>0.1236</v>
      </c>
      <c r="P61" s="5">
        <v>0.12620000000000001</v>
      </c>
    </row>
    <row r="62" spans="1:16" ht="15.4" x14ac:dyDescent="0.45">
      <c r="A62" s="4" t="s">
        <v>5</v>
      </c>
      <c r="B62" s="5">
        <v>0.1434</v>
      </c>
      <c r="C62" s="5">
        <v>0.1951</v>
      </c>
      <c r="D62" s="5">
        <v>0.24629999999999999</v>
      </c>
      <c r="E62" s="5">
        <v>0.2994</v>
      </c>
      <c r="F62" s="5">
        <v>0.35120000000000001</v>
      </c>
      <c r="G62" s="5">
        <v>0.4037</v>
      </c>
      <c r="H62" s="5">
        <v>0.45610000000000001</v>
      </c>
      <c r="I62" s="5">
        <v>0.50770000000000004</v>
      </c>
      <c r="J62" s="5">
        <v>0.55920000000000003</v>
      </c>
      <c r="K62" s="5">
        <v>0.60970000000000002</v>
      </c>
      <c r="L62" s="5">
        <v>0.66059999999999997</v>
      </c>
      <c r="M62" s="5">
        <v>0.71079999999999999</v>
      </c>
      <c r="N62" s="5">
        <v>0.75939999999999996</v>
      </c>
      <c r="O62" s="5">
        <v>0.80789999999999995</v>
      </c>
      <c r="P62" s="5">
        <v>0.85460000000000003</v>
      </c>
    </row>
    <row r="63" spans="1:16" ht="15.4" x14ac:dyDescent="0.45">
      <c r="A63" s="4" t="s">
        <v>16</v>
      </c>
      <c r="B63" s="5">
        <v>0.1159</v>
      </c>
      <c r="C63" s="5">
        <v>0.12740000000000001</v>
      </c>
      <c r="D63" s="5">
        <v>0.1399</v>
      </c>
      <c r="E63" s="5">
        <v>0.1522</v>
      </c>
      <c r="F63" s="5">
        <v>0.16470000000000001</v>
      </c>
      <c r="G63" s="5">
        <v>0.17810000000000001</v>
      </c>
      <c r="H63" s="5">
        <v>0.19189999999999999</v>
      </c>
      <c r="I63" s="5">
        <v>0.2064</v>
      </c>
      <c r="J63" s="5">
        <v>0.22140000000000001</v>
      </c>
      <c r="K63" s="5">
        <v>0.2356</v>
      </c>
      <c r="L63" s="5">
        <v>0.25019999999999998</v>
      </c>
      <c r="M63" s="5">
        <v>0.26479999999999998</v>
      </c>
      <c r="N63" s="5">
        <v>0.27960000000000002</v>
      </c>
      <c r="O63" s="5">
        <v>0.29499999999999998</v>
      </c>
      <c r="P63" s="5">
        <v>0.31</v>
      </c>
    </row>
    <row r="64" spans="1:16" ht="17.649999999999999" x14ac:dyDescent="0.45">
      <c r="A64" s="4" t="s">
        <v>17</v>
      </c>
      <c r="B64" s="5">
        <v>0.1183</v>
      </c>
      <c r="C64" s="5">
        <v>0.13200000000000001</v>
      </c>
      <c r="D64" s="5">
        <v>0.1474</v>
      </c>
      <c r="E64" s="5">
        <v>0.1636</v>
      </c>
      <c r="F64" s="5">
        <v>0.18</v>
      </c>
      <c r="G64" s="5">
        <v>0.19769999999999999</v>
      </c>
      <c r="H64" s="5">
        <v>0.21529999999999999</v>
      </c>
      <c r="I64" s="5">
        <v>0.23330000000000001</v>
      </c>
      <c r="J64" s="5">
        <v>0.25130000000000002</v>
      </c>
      <c r="K64" s="5">
        <v>0.26889999999999997</v>
      </c>
      <c r="L64" s="5">
        <v>0.28689999999999999</v>
      </c>
      <c r="M64" s="5">
        <v>0.30509999999999998</v>
      </c>
      <c r="N64" s="5">
        <v>0.32290000000000002</v>
      </c>
      <c r="O64" s="5">
        <v>0.34110000000000001</v>
      </c>
      <c r="P64" s="5">
        <v>0.35870000000000002</v>
      </c>
    </row>
    <row r="66" spans="1:16" ht="20.65" x14ac:dyDescent="0.7">
      <c r="A66" s="2" t="s">
        <v>6</v>
      </c>
    </row>
    <row r="68" spans="1:16" ht="15.4" x14ac:dyDescent="0.45">
      <c r="B68" s="10" t="s">
        <v>1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6" ht="15.4" x14ac:dyDescent="0.45">
      <c r="A69" s="3"/>
      <c r="B69" s="5">
        <f t="shared" ref="B69:P69" si="5">B59/60</f>
        <v>0</v>
      </c>
      <c r="C69" s="5">
        <f t="shared" si="5"/>
        <v>1.9878666666666667</v>
      </c>
      <c r="D69" s="5">
        <f t="shared" si="5"/>
        <v>3.9880333333333335</v>
      </c>
      <c r="E69" s="5">
        <f t="shared" si="5"/>
        <v>5.9878333333333327</v>
      </c>
      <c r="F69" s="5">
        <f t="shared" si="5"/>
        <v>7.9875499999999997</v>
      </c>
      <c r="G69" s="5">
        <f t="shared" si="5"/>
        <v>9.9876333333333331</v>
      </c>
      <c r="H69" s="5">
        <f t="shared" si="5"/>
        <v>11.987733333333333</v>
      </c>
      <c r="I69" s="5">
        <f t="shared" si="5"/>
        <v>13.987733333333333</v>
      </c>
      <c r="J69" s="5">
        <f t="shared" si="5"/>
        <v>15.987550000000001</v>
      </c>
      <c r="K69" s="5">
        <f t="shared" si="5"/>
        <v>17.987266666666667</v>
      </c>
      <c r="L69" s="5">
        <f t="shared" si="5"/>
        <v>19.987266666666667</v>
      </c>
      <c r="M69" s="5">
        <f t="shared" si="5"/>
        <v>21.98725</v>
      </c>
      <c r="N69" s="5">
        <f t="shared" si="5"/>
        <v>23.987133333333336</v>
      </c>
      <c r="O69" s="5">
        <f t="shared" si="5"/>
        <v>25.987283333333334</v>
      </c>
      <c r="P69" s="5">
        <f t="shared" si="5"/>
        <v>27.98695</v>
      </c>
    </row>
    <row r="70" spans="1:16" ht="15.4" x14ac:dyDescent="0.45">
      <c r="A70" s="4" t="s">
        <v>4</v>
      </c>
      <c r="B70" s="5">
        <f t="shared" ref="B70:P70" si="6">B61-B$60</f>
        <v>6.9000000000000034E-3</v>
      </c>
      <c r="C70" s="5">
        <f t="shared" si="6"/>
        <v>7.0999999999999952E-3</v>
      </c>
      <c r="D70" s="5">
        <f t="shared" si="6"/>
        <v>7.3000000000000009E-3</v>
      </c>
      <c r="E70" s="5">
        <f t="shared" si="6"/>
        <v>7.8000000000000014E-3</v>
      </c>
      <c r="F70" s="5">
        <f t="shared" si="6"/>
        <v>8.3000000000000018E-3</v>
      </c>
      <c r="G70" s="5">
        <f t="shared" si="6"/>
        <v>8.9000000000000051E-3</v>
      </c>
      <c r="H70" s="5">
        <f t="shared" si="6"/>
        <v>9.7999999999999893E-3</v>
      </c>
      <c r="I70" s="5">
        <f t="shared" si="6"/>
        <v>1.079999999999999E-2</v>
      </c>
      <c r="J70" s="5">
        <f t="shared" si="6"/>
        <v>1.1999999999999997E-2</v>
      </c>
      <c r="K70" s="5">
        <f t="shared" si="6"/>
        <v>1.3400000000000009E-2</v>
      </c>
      <c r="L70" s="5">
        <f t="shared" si="6"/>
        <v>1.4999999999999999E-2</v>
      </c>
      <c r="M70" s="5">
        <f t="shared" si="6"/>
        <v>1.6299999999999995E-2</v>
      </c>
      <c r="N70" s="5">
        <f t="shared" si="6"/>
        <v>1.8299999999999997E-2</v>
      </c>
      <c r="O70" s="5">
        <f t="shared" si="6"/>
        <v>2.0199999999999996E-2</v>
      </c>
      <c r="P70" s="5">
        <f t="shared" si="6"/>
        <v>2.2100000000000009E-2</v>
      </c>
    </row>
    <row r="71" spans="1:16" ht="15.4" x14ac:dyDescent="0.45">
      <c r="A71" s="4" t="s">
        <v>5</v>
      </c>
      <c r="B71" s="5">
        <f t="shared" ref="B71:P71" si="7">B62-B$60</f>
        <v>4.4300000000000006E-2</v>
      </c>
      <c r="C71" s="5">
        <f t="shared" si="7"/>
        <v>9.5799999999999996E-2</v>
      </c>
      <c r="D71" s="5">
        <f t="shared" si="7"/>
        <v>0.14699999999999999</v>
      </c>
      <c r="E71" s="5">
        <f t="shared" si="7"/>
        <v>0.2001</v>
      </c>
      <c r="F71" s="5">
        <f t="shared" si="7"/>
        <v>0.25170000000000003</v>
      </c>
      <c r="G71" s="5">
        <f t="shared" si="7"/>
        <v>0.3039</v>
      </c>
      <c r="H71" s="5">
        <f t="shared" si="7"/>
        <v>0.35609999999999997</v>
      </c>
      <c r="I71" s="5">
        <f t="shared" si="7"/>
        <v>0.40730000000000005</v>
      </c>
      <c r="J71" s="5">
        <f t="shared" si="7"/>
        <v>0.45840000000000003</v>
      </c>
      <c r="K71" s="5">
        <f t="shared" si="7"/>
        <v>0.50860000000000005</v>
      </c>
      <c r="L71" s="5">
        <f t="shared" si="7"/>
        <v>0.55909999999999993</v>
      </c>
      <c r="M71" s="5">
        <f t="shared" si="7"/>
        <v>0.60850000000000004</v>
      </c>
      <c r="N71" s="5">
        <f t="shared" si="7"/>
        <v>0.65669999999999995</v>
      </c>
      <c r="O71" s="5">
        <f t="shared" si="7"/>
        <v>0.7044999999999999</v>
      </c>
      <c r="P71" s="5">
        <f t="shared" si="7"/>
        <v>0.75050000000000006</v>
      </c>
    </row>
    <row r="72" spans="1:16" ht="15.4" x14ac:dyDescent="0.45">
      <c r="A72" s="4" t="s">
        <v>16</v>
      </c>
      <c r="B72" s="5">
        <f t="shared" ref="B72:P72" si="8">B63-B$60</f>
        <v>1.6800000000000009E-2</v>
      </c>
      <c r="C72" s="5">
        <f t="shared" si="8"/>
        <v>2.8100000000000014E-2</v>
      </c>
      <c r="D72" s="5">
        <f t="shared" si="8"/>
        <v>4.0599999999999997E-2</v>
      </c>
      <c r="E72" s="5">
        <f t="shared" si="8"/>
        <v>5.2900000000000003E-2</v>
      </c>
      <c r="F72" s="5">
        <f t="shared" si="8"/>
        <v>6.5200000000000008E-2</v>
      </c>
      <c r="G72" s="5">
        <f t="shared" si="8"/>
        <v>7.8300000000000008E-2</v>
      </c>
      <c r="H72" s="5">
        <f t="shared" si="8"/>
        <v>9.1899999999999982E-2</v>
      </c>
      <c r="I72" s="5">
        <f t="shared" si="8"/>
        <v>0.106</v>
      </c>
      <c r="J72" s="5">
        <f t="shared" si="8"/>
        <v>0.12060000000000001</v>
      </c>
      <c r="K72" s="5">
        <f t="shared" si="8"/>
        <v>0.13450000000000001</v>
      </c>
      <c r="L72" s="5">
        <f t="shared" si="8"/>
        <v>0.14869999999999997</v>
      </c>
      <c r="M72" s="5">
        <f t="shared" si="8"/>
        <v>0.16249999999999998</v>
      </c>
      <c r="N72" s="5">
        <f t="shared" si="8"/>
        <v>0.1769</v>
      </c>
      <c r="O72" s="5">
        <f t="shared" si="8"/>
        <v>0.19159999999999999</v>
      </c>
      <c r="P72" s="5">
        <f t="shared" si="8"/>
        <v>0.2059</v>
      </c>
    </row>
    <row r="73" spans="1:16" ht="17.649999999999999" x14ac:dyDescent="0.45">
      <c r="A73" s="4" t="s">
        <v>17</v>
      </c>
      <c r="B73" s="5">
        <f t="shared" ref="B73:P73" si="9">B64-B$60</f>
        <v>1.9200000000000009E-2</v>
      </c>
      <c r="C73" s="5">
        <f t="shared" si="9"/>
        <v>3.2700000000000007E-2</v>
      </c>
      <c r="D73" s="5">
        <f t="shared" si="9"/>
        <v>4.8100000000000004E-2</v>
      </c>
      <c r="E73" s="5">
        <f t="shared" si="9"/>
        <v>6.4299999999999996E-2</v>
      </c>
      <c r="F73" s="5">
        <f t="shared" si="9"/>
        <v>8.0499999999999988E-2</v>
      </c>
      <c r="G73" s="5">
        <f t="shared" si="9"/>
        <v>9.7899999999999987E-2</v>
      </c>
      <c r="H73" s="5">
        <f t="shared" si="9"/>
        <v>0.11529999999999999</v>
      </c>
      <c r="I73" s="5">
        <f t="shared" si="9"/>
        <v>0.13290000000000002</v>
      </c>
      <c r="J73" s="5">
        <f t="shared" si="9"/>
        <v>0.15050000000000002</v>
      </c>
      <c r="K73" s="5">
        <f t="shared" si="9"/>
        <v>0.16779999999999998</v>
      </c>
      <c r="L73" s="5">
        <f t="shared" si="9"/>
        <v>0.18539999999999998</v>
      </c>
      <c r="M73" s="5">
        <f t="shared" si="9"/>
        <v>0.20279999999999998</v>
      </c>
      <c r="N73" s="5">
        <f t="shared" si="9"/>
        <v>0.22020000000000001</v>
      </c>
      <c r="O73" s="5">
        <f t="shared" si="9"/>
        <v>0.23770000000000002</v>
      </c>
      <c r="P73" s="5">
        <f t="shared" si="9"/>
        <v>0.25460000000000005</v>
      </c>
    </row>
    <row r="75" spans="1:16" ht="17.649999999999999" x14ac:dyDescent="0.5">
      <c r="I75" s="2" t="s">
        <v>9</v>
      </c>
      <c r="J75" s="3"/>
      <c r="K75" s="3"/>
    </row>
    <row r="77" spans="1:16" ht="17.25" x14ac:dyDescent="0.45">
      <c r="J77" s="7" t="s">
        <v>7</v>
      </c>
      <c r="K77" s="7" t="s">
        <v>8</v>
      </c>
    </row>
    <row r="78" spans="1:16" ht="15.4" x14ac:dyDescent="0.45">
      <c r="I78" s="4" t="s">
        <v>4</v>
      </c>
      <c r="J78" s="6">
        <v>5.0000000000000001E-4</v>
      </c>
      <c r="K78" s="6">
        <v>0.93369999999999997</v>
      </c>
    </row>
    <row r="79" spans="1:16" ht="15.4" x14ac:dyDescent="0.45">
      <c r="I79" s="4" t="s">
        <v>5</v>
      </c>
      <c r="J79" s="6">
        <v>2.5399999999999999E-2</v>
      </c>
      <c r="K79" s="6">
        <v>0.99970000000000003</v>
      </c>
    </row>
    <row r="80" spans="1:16" ht="15.4" x14ac:dyDescent="0.45">
      <c r="I80" s="4" t="s">
        <v>16</v>
      </c>
      <c r="J80" s="6">
        <v>6.7999999999999996E-3</v>
      </c>
      <c r="K80" s="6">
        <v>0.999</v>
      </c>
    </row>
    <row r="81" spans="1:11" ht="17.649999999999999" x14ac:dyDescent="0.45">
      <c r="I81" s="4" t="s">
        <v>17</v>
      </c>
      <c r="J81" s="6">
        <v>8.5000000000000006E-3</v>
      </c>
      <c r="K81" s="6">
        <v>0.99950000000000006</v>
      </c>
    </row>
    <row r="90" spans="1:11" ht="20.65" x14ac:dyDescent="0.7">
      <c r="A90" s="1" t="s">
        <v>10</v>
      </c>
      <c r="D90" s="2" t="s">
        <v>12</v>
      </c>
    </row>
    <row r="92" spans="1:11" ht="15.4" x14ac:dyDescent="0.45">
      <c r="A92" s="4" t="s">
        <v>3</v>
      </c>
      <c r="B92" s="7">
        <v>9.0499999999999997E-2</v>
      </c>
    </row>
    <row r="93" spans="1:11" ht="15.4" x14ac:dyDescent="0.45">
      <c r="A93" s="4" t="s">
        <v>4</v>
      </c>
      <c r="B93" s="7">
        <v>0.1991</v>
      </c>
      <c r="D93" s="4" t="s">
        <v>4</v>
      </c>
      <c r="E93" s="7">
        <f>10*(B93-B$92)</f>
        <v>1.0860000000000001</v>
      </c>
    </row>
    <row r="94" spans="1:11" ht="15.4" x14ac:dyDescent="0.45">
      <c r="A94" s="4" t="s">
        <v>5</v>
      </c>
      <c r="B94" s="7">
        <v>0.31330000000000002</v>
      </c>
      <c r="D94" s="4" t="s">
        <v>5</v>
      </c>
      <c r="E94" s="7">
        <f>10*(B94-B$92)</f>
        <v>2.2280000000000002</v>
      </c>
    </row>
    <row r="95" spans="1:11" ht="15.4" x14ac:dyDescent="0.45">
      <c r="A95" s="4" t="s">
        <v>16</v>
      </c>
      <c r="B95" s="7">
        <v>0.25569999999999998</v>
      </c>
      <c r="D95" s="4" t="s">
        <v>16</v>
      </c>
      <c r="E95" s="7">
        <f>10*(B95-B$92)</f>
        <v>1.6519999999999999</v>
      </c>
    </row>
    <row r="96" spans="1:11" ht="17.649999999999999" x14ac:dyDescent="0.45">
      <c r="A96" s="4" t="s">
        <v>17</v>
      </c>
      <c r="B96" s="7">
        <v>0.27100000000000002</v>
      </c>
      <c r="D96" s="4" t="s">
        <v>17</v>
      </c>
      <c r="E96" s="7">
        <f>10*(B96-B$92)</f>
        <v>1.8050000000000002</v>
      </c>
    </row>
    <row r="98" spans="1:16" ht="18" x14ac:dyDescent="0.6">
      <c r="A98" s="8" t="s">
        <v>11</v>
      </c>
    </row>
    <row r="100" spans="1:16" ht="15.4" x14ac:dyDescent="0.45">
      <c r="A100" s="4" t="s">
        <v>4</v>
      </c>
      <c r="B100" s="9">
        <f>1000*(J78/(0.001*E93))</f>
        <v>460.40515653775316</v>
      </c>
    </row>
    <row r="101" spans="1:16" ht="15.4" x14ac:dyDescent="0.45">
      <c r="A101" s="4" t="s">
        <v>5</v>
      </c>
      <c r="B101" s="9">
        <f>1000*(J79/(0.001*E94))</f>
        <v>11400.359066427287</v>
      </c>
    </row>
    <row r="102" spans="1:16" ht="15.4" x14ac:dyDescent="0.45">
      <c r="A102" s="4" t="s">
        <v>16</v>
      </c>
      <c r="B102" s="9">
        <f>1000*(J80/(0.001*E95))</f>
        <v>4116.2227602905559</v>
      </c>
    </row>
    <row r="103" spans="1:16" ht="17.649999999999999" x14ac:dyDescent="0.45">
      <c r="A103" s="4" t="s">
        <v>17</v>
      </c>
      <c r="B103" s="9">
        <f>1000*(J81/(0.001*E96))</f>
        <v>4709.1412742382263</v>
      </c>
    </row>
    <row r="105" spans="1:16" ht="17.649999999999999" x14ac:dyDescent="0.5">
      <c r="A105" s="2" t="s">
        <v>20</v>
      </c>
    </row>
    <row r="107" spans="1:16" ht="20.65" x14ac:dyDescent="0.7">
      <c r="A107" s="1" t="s">
        <v>2</v>
      </c>
    </row>
    <row r="109" spans="1:16" ht="15.4" x14ac:dyDescent="0.45">
      <c r="B109" s="10" t="s">
        <v>0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1:16" ht="15.4" x14ac:dyDescent="0.45">
      <c r="A110" s="3"/>
      <c r="B110" s="5">
        <v>0</v>
      </c>
      <c r="C110" s="5">
        <v>119.276</v>
      </c>
      <c r="D110" s="5">
        <v>239.26599999999999</v>
      </c>
      <c r="E110" s="5">
        <v>359.267</v>
      </c>
      <c r="F110" s="5">
        <v>479.267</v>
      </c>
      <c r="G110" s="5">
        <v>599.27499999999998</v>
      </c>
      <c r="H110" s="5">
        <v>719.28200000000004</v>
      </c>
      <c r="I110" s="5">
        <v>839.26199999999994</v>
      </c>
      <c r="J110" s="5">
        <v>959.25800000000004</v>
      </c>
      <c r="K110" s="5">
        <v>1079.258</v>
      </c>
      <c r="L110" s="5">
        <v>1199.271</v>
      </c>
      <c r="M110" s="5">
        <v>1319.259</v>
      </c>
      <c r="N110" s="5">
        <v>1439.2539999999999</v>
      </c>
      <c r="O110" s="5">
        <v>1559.258</v>
      </c>
      <c r="P110" s="5">
        <v>1679.2619999999999</v>
      </c>
    </row>
    <row r="111" spans="1:16" ht="15.4" x14ac:dyDescent="0.45">
      <c r="A111" s="4" t="s">
        <v>3</v>
      </c>
      <c r="B111" s="5">
        <v>0.1007</v>
      </c>
      <c r="C111" s="5">
        <v>0.1007</v>
      </c>
      <c r="D111" s="5">
        <v>0.1008</v>
      </c>
      <c r="E111" s="5">
        <v>0.1007</v>
      </c>
      <c r="F111" s="5">
        <v>0.1008</v>
      </c>
      <c r="G111" s="5">
        <v>0.1009</v>
      </c>
      <c r="H111" s="5">
        <v>0.1012</v>
      </c>
      <c r="I111" s="5">
        <v>0.1013</v>
      </c>
      <c r="J111" s="5">
        <v>0.1014</v>
      </c>
      <c r="K111" s="5">
        <v>0.1017</v>
      </c>
      <c r="L111" s="5">
        <v>0.10199999999999999</v>
      </c>
      <c r="M111" s="5">
        <v>0.1022</v>
      </c>
      <c r="N111" s="5">
        <v>0.1026</v>
      </c>
      <c r="O111" s="5">
        <v>0.10299999999999999</v>
      </c>
      <c r="P111" s="5">
        <v>0.1033</v>
      </c>
    </row>
    <row r="112" spans="1:16" ht="15.4" x14ac:dyDescent="0.45">
      <c r="A112" s="4" t="s">
        <v>4</v>
      </c>
      <c r="B112" s="5">
        <v>0.1076</v>
      </c>
      <c r="C112" s="5">
        <v>0.1076</v>
      </c>
      <c r="D112" s="5">
        <v>0.1079</v>
      </c>
      <c r="E112" s="5">
        <v>0.1081</v>
      </c>
      <c r="F112" s="5">
        <v>0.10829999999999999</v>
      </c>
      <c r="G112" s="5">
        <v>0.1087</v>
      </c>
      <c r="H112" s="5">
        <v>0.1094</v>
      </c>
      <c r="I112" s="5">
        <v>0.11</v>
      </c>
      <c r="J112" s="5">
        <v>0.1109</v>
      </c>
      <c r="K112" s="5">
        <v>0.1118</v>
      </c>
      <c r="L112" s="5">
        <v>0.1129</v>
      </c>
      <c r="M112" s="5">
        <v>0.1139</v>
      </c>
      <c r="N112" s="5">
        <v>0.1154</v>
      </c>
      <c r="O112" s="5">
        <v>0.1169</v>
      </c>
      <c r="P112" s="5">
        <v>0.1183</v>
      </c>
    </row>
    <row r="113" spans="1:16" ht="15.4" x14ac:dyDescent="0.45">
      <c r="A113" s="4" t="s">
        <v>5</v>
      </c>
      <c r="B113" s="5">
        <v>0.13500000000000001</v>
      </c>
      <c r="C113" s="5">
        <v>0.1583</v>
      </c>
      <c r="D113" s="5">
        <v>0.182</v>
      </c>
      <c r="E113" s="5">
        <v>0.20480000000000001</v>
      </c>
      <c r="F113" s="5">
        <v>0.2278</v>
      </c>
      <c r="G113" s="5">
        <v>0.25059999999999999</v>
      </c>
      <c r="H113" s="5">
        <v>0.2727</v>
      </c>
      <c r="I113" s="5">
        <v>0.29520000000000002</v>
      </c>
      <c r="J113" s="5">
        <v>0.31790000000000002</v>
      </c>
      <c r="K113" s="5">
        <v>0.3417</v>
      </c>
      <c r="L113" s="5">
        <v>0.3654</v>
      </c>
      <c r="M113" s="5">
        <v>0.38929999999999998</v>
      </c>
      <c r="N113" s="5">
        <v>0.41399999999999998</v>
      </c>
      <c r="O113" s="5">
        <v>0.4385</v>
      </c>
      <c r="P113" s="5">
        <v>0.46350000000000002</v>
      </c>
    </row>
    <row r="114" spans="1:16" ht="15.4" x14ac:dyDescent="0.45">
      <c r="A114" s="4" t="s">
        <v>16</v>
      </c>
      <c r="B114" s="5">
        <v>0.1104</v>
      </c>
      <c r="C114" s="5">
        <v>0.1125</v>
      </c>
      <c r="D114" s="5">
        <v>0.11509999999999999</v>
      </c>
      <c r="E114" s="5">
        <v>0.11799999999999999</v>
      </c>
      <c r="F114" s="5">
        <v>0.12139999999999999</v>
      </c>
      <c r="G114" s="5">
        <v>0.125</v>
      </c>
      <c r="H114" s="5">
        <v>0.1288</v>
      </c>
      <c r="I114" s="5">
        <v>0.13289999999999999</v>
      </c>
      <c r="J114" s="5">
        <v>0.13719999999999999</v>
      </c>
      <c r="K114" s="5">
        <v>0.14149999999999999</v>
      </c>
      <c r="L114" s="5">
        <v>0.1462</v>
      </c>
      <c r="M114" s="5">
        <v>0.1507</v>
      </c>
      <c r="N114" s="5">
        <v>0.15579999999999999</v>
      </c>
      <c r="O114" s="5">
        <v>0.16070000000000001</v>
      </c>
      <c r="P114" s="5">
        <v>0.1658</v>
      </c>
    </row>
    <row r="115" spans="1:16" ht="17.649999999999999" x14ac:dyDescent="0.45">
      <c r="A115" s="4" t="s">
        <v>17</v>
      </c>
      <c r="B115" s="5">
        <v>0.1153</v>
      </c>
      <c r="C115" s="5">
        <v>0.12280000000000001</v>
      </c>
      <c r="D115" s="5">
        <v>0.13039999999999999</v>
      </c>
      <c r="E115" s="5">
        <v>0.13830000000000001</v>
      </c>
      <c r="F115" s="5">
        <v>0.14599999999999999</v>
      </c>
      <c r="G115" s="5">
        <v>0.15379999999999999</v>
      </c>
      <c r="H115" s="5">
        <v>0.16170000000000001</v>
      </c>
      <c r="I115" s="5">
        <v>0.1699</v>
      </c>
      <c r="J115" s="5">
        <v>0.17810000000000001</v>
      </c>
      <c r="K115" s="5">
        <v>0.18659999999999999</v>
      </c>
      <c r="L115" s="5">
        <v>0.1953</v>
      </c>
      <c r="M115" s="5">
        <v>0.2039</v>
      </c>
      <c r="N115" s="5">
        <v>0.2127</v>
      </c>
      <c r="O115" s="5">
        <v>0.22189999999999999</v>
      </c>
      <c r="P115" s="5">
        <v>0.23100000000000001</v>
      </c>
    </row>
    <row r="117" spans="1:16" ht="20.65" x14ac:dyDescent="0.7">
      <c r="A117" s="2" t="s">
        <v>6</v>
      </c>
    </row>
    <row r="119" spans="1:16" ht="15.4" x14ac:dyDescent="0.45">
      <c r="B119" s="10" t="s">
        <v>1</v>
      </c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</row>
    <row r="120" spans="1:16" ht="15.4" x14ac:dyDescent="0.45">
      <c r="A120" s="3"/>
      <c r="B120" s="5">
        <f t="shared" ref="B120:P120" si="10">B110/60</f>
        <v>0</v>
      </c>
      <c r="C120" s="5">
        <f t="shared" si="10"/>
        <v>1.9879333333333333</v>
      </c>
      <c r="D120" s="5">
        <f t="shared" si="10"/>
        <v>3.9877666666666665</v>
      </c>
      <c r="E120" s="5">
        <f t="shared" si="10"/>
        <v>5.9877833333333337</v>
      </c>
      <c r="F120" s="5">
        <f t="shared" si="10"/>
        <v>7.9877833333333337</v>
      </c>
      <c r="G120" s="5">
        <f t="shared" si="10"/>
        <v>9.987916666666667</v>
      </c>
      <c r="H120" s="5">
        <f t="shared" si="10"/>
        <v>11.988033333333334</v>
      </c>
      <c r="I120" s="5">
        <f t="shared" si="10"/>
        <v>13.987699999999998</v>
      </c>
      <c r="J120" s="5">
        <f t="shared" si="10"/>
        <v>15.987633333333333</v>
      </c>
      <c r="K120" s="5">
        <f t="shared" si="10"/>
        <v>17.987633333333335</v>
      </c>
      <c r="L120" s="5">
        <f t="shared" si="10"/>
        <v>19.987849999999998</v>
      </c>
      <c r="M120" s="5">
        <f t="shared" si="10"/>
        <v>21.987649999999999</v>
      </c>
      <c r="N120" s="5">
        <f t="shared" si="10"/>
        <v>23.987566666666666</v>
      </c>
      <c r="O120" s="5">
        <f t="shared" si="10"/>
        <v>25.987633333333335</v>
      </c>
      <c r="P120" s="5">
        <f t="shared" si="10"/>
        <v>27.9877</v>
      </c>
    </row>
    <row r="121" spans="1:16" ht="15.4" x14ac:dyDescent="0.45">
      <c r="A121" s="4" t="s">
        <v>4</v>
      </c>
      <c r="B121" s="5">
        <f t="shared" ref="B121:P121" si="11">B112-B$111</f>
        <v>6.9000000000000034E-3</v>
      </c>
      <c r="C121" s="5">
        <f t="shared" si="11"/>
        <v>6.9000000000000034E-3</v>
      </c>
      <c r="D121" s="5">
        <f t="shared" si="11"/>
        <v>7.0999999999999952E-3</v>
      </c>
      <c r="E121" s="5">
        <f t="shared" si="11"/>
        <v>7.4000000000000038E-3</v>
      </c>
      <c r="F121" s="5">
        <f t="shared" si="11"/>
        <v>7.4999999999999928E-3</v>
      </c>
      <c r="G121" s="5">
        <f t="shared" si="11"/>
        <v>7.8000000000000014E-3</v>
      </c>
      <c r="H121" s="5">
        <f t="shared" si="11"/>
        <v>8.199999999999999E-3</v>
      </c>
      <c r="I121" s="5">
        <f t="shared" si="11"/>
        <v>8.6999999999999994E-3</v>
      </c>
      <c r="J121" s="5">
        <f t="shared" si="11"/>
        <v>9.4999999999999946E-3</v>
      </c>
      <c r="K121" s="5">
        <f t="shared" si="11"/>
        <v>1.0099999999999998E-2</v>
      </c>
      <c r="L121" s="5">
        <f t="shared" si="11"/>
        <v>1.0900000000000007E-2</v>
      </c>
      <c r="M121" s="5">
        <f t="shared" si="11"/>
        <v>1.1700000000000002E-2</v>
      </c>
      <c r="N121" s="5">
        <f t="shared" si="11"/>
        <v>1.2800000000000006E-2</v>
      </c>
      <c r="O121" s="5">
        <f t="shared" si="11"/>
        <v>1.390000000000001E-2</v>
      </c>
      <c r="P121" s="5">
        <f t="shared" si="11"/>
        <v>1.4999999999999999E-2</v>
      </c>
    </row>
    <row r="122" spans="1:16" ht="15.4" x14ac:dyDescent="0.45">
      <c r="A122" s="4" t="s">
        <v>5</v>
      </c>
      <c r="B122" s="5">
        <f t="shared" ref="B122:P122" si="12">B113-B$111</f>
        <v>3.4300000000000011E-2</v>
      </c>
      <c r="C122" s="5">
        <f t="shared" si="12"/>
        <v>5.7599999999999998E-2</v>
      </c>
      <c r="D122" s="5">
        <f t="shared" si="12"/>
        <v>8.1199999999999994E-2</v>
      </c>
      <c r="E122" s="5">
        <f t="shared" si="12"/>
        <v>0.10410000000000001</v>
      </c>
      <c r="F122" s="5">
        <f t="shared" si="12"/>
        <v>0.127</v>
      </c>
      <c r="G122" s="5">
        <f t="shared" si="12"/>
        <v>0.1497</v>
      </c>
      <c r="H122" s="5">
        <f t="shared" si="12"/>
        <v>0.17149999999999999</v>
      </c>
      <c r="I122" s="5">
        <f t="shared" si="12"/>
        <v>0.19390000000000002</v>
      </c>
      <c r="J122" s="5">
        <f t="shared" si="12"/>
        <v>0.21650000000000003</v>
      </c>
      <c r="K122" s="5">
        <f t="shared" si="12"/>
        <v>0.24</v>
      </c>
      <c r="L122" s="5">
        <f t="shared" si="12"/>
        <v>0.26340000000000002</v>
      </c>
      <c r="M122" s="5">
        <f t="shared" si="12"/>
        <v>0.28709999999999997</v>
      </c>
      <c r="N122" s="5">
        <f t="shared" si="12"/>
        <v>0.31140000000000001</v>
      </c>
      <c r="O122" s="5">
        <f t="shared" si="12"/>
        <v>0.33550000000000002</v>
      </c>
      <c r="P122" s="5">
        <f t="shared" si="12"/>
        <v>0.36020000000000002</v>
      </c>
    </row>
    <row r="123" spans="1:16" ht="15.4" x14ac:dyDescent="0.45">
      <c r="A123" s="4" t="s">
        <v>16</v>
      </c>
      <c r="B123" s="5">
        <f t="shared" ref="B123:P123" si="13">B114-B$111</f>
        <v>9.7000000000000003E-3</v>
      </c>
      <c r="C123" s="5">
        <f t="shared" si="13"/>
        <v>1.1800000000000005E-2</v>
      </c>
      <c r="D123" s="5">
        <f t="shared" si="13"/>
        <v>1.4299999999999993E-2</v>
      </c>
      <c r="E123" s="5">
        <f t="shared" si="13"/>
        <v>1.7299999999999996E-2</v>
      </c>
      <c r="F123" s="5">
        <f t="shared" si="13"/>
        <v>2.0599999999999993E-2</v>
      </c>
      <c r="G123" s="5">
        <f t="shared" si="13"/>
        <v>2.4099999999999996E-2</v>
      </c>
      <c r="H123" s="5">
        <f t="shared" si="13"/>
        <v>2.76E-2</v>
      </c>
      <c r="I123" s="5">
        <f t="shared" si="13"/>
        <v>3.1599999999999989E-2</v>
      </c>
      <c r="J123" s="5">
        <f t="shared" si="13"/>
        <v>3.5799999999999985E-2</v>
      </c>
      <c r="K123" s="5">
        <f t="shared" si="13"/>
        <v>3.9799999999999988E-2</v>
      </c>
      <c r="L123" s="5">
        <f t="shared" si="13"/>
        <v>4.4200000000000003E-2</v>
      </c>
      <c r="M123" s="5">
        <f t="shared" si="13"/>
        <v>4.8500000000000001E-2</v>
      </c>
      <c r="N123" s="5">
        <f t="shared" si="13"/>
        <v>5.3199999999999997E-2</v>
      </c>
      <c r="O123" s="5">
        <f t="shared" si="13"/>
        <v>5.7700000000000015E-2</v>
      </c>
      <c r="P123" s="5">
        <f t="shared" si="13"/>
        <v>6.25E-2</v>
      </c>
    </row>
    <row r="124" spans="1:16" ht="17.649999999999999" x14ac:dyDescent="0.45">
      <c r="A124" s="4" t="s">
        <v>17</v>
      </c>
      <c r="B124" s="5">
        <f t="shared" ref="B124:P124" si="14">B115-B$111</f>
        <v>1.4600000000000002E-2</v>
      </c>
      <c r="C124" s="5">
        <f t="shared" si="14"/>
        <v>2.2100000000000009E-2</v>
      </c>
      <c r="D124" s="5">
        <f t="shared" si="14"/>
        <v>2.9599999999999987E-2</v>
      </c>
      <c r="E124" s="5">
        <f t="shared" si="14"/>
        <v>3.7600000000000008E-2</v>
      </c>
      <c r="F124" s="5">
        <f t="shared" si="14"/>
        <v>4.519999999999999E-2</v>
      </c>
      <c r="G124" s="5">
        <f t="shared" si="14"/>
        <v>5.2899999999999989E-2</v>
      </c>
      <c r="H124" s="5">
        <f t="shared" si="14"/>
        <v>6.0500000000000012E-2</v>
      </c>
      <c r="I124" s="5">
        <f t="shared" si="14"/>
        <v>6.8599999999999994E-2</v>
      </c>
      <c r="J124" s="5">
        <f t="shared" si="14"/>
        <v>7.6700000000000004E-2</v>
      </c>
      <c r="K124" s="5">
        <f t="shared" si="14"/>
        <v>8.4899999999999989E-2</v>
      </c>
      <c r="L124" s="5">
        <f t="shared" si="14"/>
        <v>9.3300000000000008E-2</v>
      </c>
      <c r="M124" s="5">
        <f t="shared" si="14"/>
        <v>0.1017</v>
      </c>
      <c r="N124" s="5">
        <f t="shared" si="14"/>
        <v>0.1101</v>
      </c>
      <c r="O124" s="5">
        <f t="shared" si="14"/>
        <v>0.11889999999999999</v>
      </c>
      <c r="P124" s="5">
        <f t="shared" si="14"/>
        <v>0.12770000000000001</v>
      </c>
    </row>
    <row r="126" spans="1:16" ht="17.649999999999999" x14ac:dyDescent="0.5">
      <c r="I126" s="2" t="s">
        <v>9</v>
      </c>
      <c r="J126" s="3"/>
      <c r="K126" s="3"/>
    </row>
    <row r="128" spans="1:16" ht="17.25" x14ac:dyDescent="0.45">
      <c r="J128" s="7" t="s">
        <v>7</v>
      </c>
      <c r="K128" s="7" t="s">
        <v>8</v>
      </c>
    </row>
    <row r="129" spans="1:11" ht="15.4" x14ac:dyDescent="0.45">
      <c r="I129" s="4" t="s">
        <v>4</v>
      </c>
      <c r="J129" s="6">
        <v>2.9999999999999997E-4</v>
      </c>
      <c r="K129" s="6">
        <v>0.91710000000000003</v>
      </c>
    </row>
    <row r="130" spans="1:11" ht="15.4" x14ac:dyDescent="0.45">
      <c r="I130" s="4" t="s">
        <v>5</v>
      </c>
      <c r="J130" s="6">
        <v>1.15E-2</v>
      </c>
      <c r="K130" s="6">
        <v>0.99980000000000002</v>
      </c>
    </row>
    <row r="131" spans="1:11" ht="15.4" x14ac:dyDescent="0.45">
      <c r="I131" s="4" t="s">
        <v>16</v>
      </c>
      <c r="J131" s="6">
        <v>1.9E-3</v>
      </c>
      <c r="K131" s="6">
        <v>0.99160000000000004</v>
      </c>
    </row>
    <row r="132" spans="1:11" ht="17.649999999999999" x14ac:dyDescent="0.45">
      <c r="I132" s="4" t="s">
        <v>17</v>
      </c>
      <c r="J132" s="6">
        <v>4.0000000000000001E-3</v>
      </c>
      <c r="K132" s="6">
        <v>1.3299999999999999E-2</v>
      </c>
    </row>
    <row r="141" spans="1:11" ht="20.65" x14ac:dyDescent="0.7">
      <c r="A141" s="1" t="s">
        <v>10</v>
      </c>
      <c r="D141" s="2" t="s">
        <v>12</v>
      </c>
    </row>
    <row r="143" spans="1:11" ht="15.4" x14ac:dyDescent="0.45">
      <c r="A143" s="4" t="s">
        <v>3</v>
      </c>
      <c r="B143" s="7">
        <v>9.06E-2</v>
      </c>
    </row>
    <row r="144" spans="1:11" ht="15.4" x14ac:dyDescent="0.45">
      <c r="A144" s="4" t="s">
        <v>4</v>
      </c>
      <c r="B144" s="7">
        <v>0.2019</v>
      </c>
      <c r="D144" s="4" t="s">
        <v>4</v>
      </c>
      <c r="E144" s="7">
        <f>10*(B144-B$143)</f>
        <v>1.113</v>
      </c>
    </row>
    <row r="145" spans="1:5" ht="15.4" x14ac:dyDescent="0.45">
      <c r="A145" s="4" t="s">
        <v>5</v>
      </c>
      <c r="B145" s="7">
        <v>0.28149999999999997</v>
      </c>
      <c r="D145" s="4" t="s">
        <v>5</v>
      </c>
      <c r="E145" s="7">
        <f>10*(B145-B$143)</f>
        <v>1.9089999999999996</v>
      </c>
    </row>
    <row r="146" spans="1:5" ht="15.4" x14ac:dyDescent="0.45">
      <c r="A146" s="4" t="s">
        <v>16</v>
      </c>
      <c r="B146" s="7">
        <v>0.21690000000000001</v>
      </c>
      <c r="D146" s="4" t="s">
        <v>16</v>
      </c>
      <c r="E146" s="7">
        <f>10*(B146-B$143)</f>
        <v>1.2630000000000003</v>
      </c>
    </row>
    <row r="147" spans="1:5" ht="17.649999999999999" x14ac:dyDescent="0.45">
      <c r="A147" s="4" t="s">
        <v>17</v>
      </c>
      <c r="B147" s="7">
        <v>0.24629999999999999</v>
      </c>
      <c r="D147" s="4" t="s">
        <v>17</v>
      </c>
      <c r="E147" s="7">
        <f>10*(B147-B$143)</f>
        <v>1.5569999999999999</v>
      </c>
    </row>
    <row r="149" spans="1:5" ht="18" x14ac:dyDescent="0.6">
      <c r="A149" s="8" t="s">
        <v>11</v>
      </c>
    </row>
    <row r="151" spans="1:5" ht="15.4" x14ac:dyDescent="0.45">
      <c r="A151" s="4" t="s">
        <v>4</v>
      </c>
      <c r="B151" s="9">
        <f>1000*(J129/(0.001*E144))</f>
        <v>269.54177897574124</v>
      </c>
    </row>
    <row r="152" spans="1:5" ht="15.4" x14ac:dyDescent="0.45">
      <c r="A152" s="4" t="s">
        <v>5</v>
      </c>
      <c r="B152" s="9">
        <f>1000*(J130/(0.001*E145))</f>
        <v>6024.0963855421696</v>
      </c>
    </row>
    <row r="153" spans="1:5" ht="15.4" x14ac:dyDescent="0.45">
      <c r="A153" s="4" t="s">
        <v>16</v>
      </c>
      <c r="B153" s="9">
        <f>1000*(J131/(0.001*E146))</f>
        <v>1504.3547110055417</v>
      </c>
    </row>
    <row r="154" spans="1:5" ht="17.649999999999999" x14ac:dyDescent="0.45">
      <c r="A154" s="4" t="s">
        <v>17</v>
      </c>
      <c r="B154" s="9">
        <f>1000*(J132/(0.001*E147))</f>
        <v>2569.0430314707774</v>
      </c>
    </row>
    <row r="156" spans="1:5" ht="17.649999999999999" x14ac:dyDescent="0.5">
      <c r="A156" s="2" t="s">
        <v>14</v>
      </c>
    </row>
    <row r="158" spans="1:5" ht="15" x14ac:dyDescent="0.45">
      <c r="B158" s="7" t="s">
        <v>13</v>
      </c>
      <c r="C158" s="7" t="s">
        <v>15</v>
      </c>
    </row>
    <row r="159" spans="1:5" ht="15.4" x14ac:dyDescent="0.45">
      <c r="A159" s="4" t="s">
        <v>4</v>
      </c>
      <c r="B159" s="9">
        <f>AVERAGE(B49,B100,B151)</f>
        <v>426.13100166110985</v>
      </c>
      <c r="C159" s="9">
        <f>_xlfn.STDEV.S(B49,B100,B151)</f>
        <v>142.57608173668086</v>
      </c>
    </row>
    <row r="160" spans="1:5" ht="15.4" x14ac:dyDescent="0.45">
      <c r="A160" s="4" t="s">
        <v>5</v>
      </c>
      <c r="B160" s="9">
        <f>AVERAGE(B50,B101,B152)</f>
        <v>8687.4936820397888</v>
      </c>
      <c r="C160" s="9">
        <f>_xlfn.STDEV.S(B50,B101,B152)</f>
        <v>2688.4726932329268</v>
      </c>
    </row>
    <row r="161" spans="1:3" ht="15.4" x14ac:dyDescent="0.45">
      <c r="A161" s="4" t="s">
        <v>16</v>
      </c>
      <c r="B161" s="9">
        <f>AVERAGE(B51,B102,B153)</f>
        <v>3111.7333709351769</v>
      </c>
      <c r="C161" s="9">
        <f>_xlfn.STDEV.S(B51,B102,B153)</f>
        <v>1406.4388650592484</v>
      </c>
    </row>
    <row r="162" spans="1:3" ht="17.649999999999999" x14ac:dyDescent="0.45">
      <c r="A162" s="4" t="s">
        <v>17</v>
      </c>
      <c r="B162" s="9">
        <f>AVERAGE(B52,B103,B154)</f>
        <v>3794.8680672008613</v>
      </c>
      <c r="C162" s="9">
        <f>_xlfn.STDEV.S(B52,B103,B154)</f>
        <v>1103.5413579224908</v>
      </c>
    </row>
  </sheetData>
  <mergeCells count="6">
    <mergeCell ref="B119:P119"/>
    <mergeCell ref="B7:P7"/>
    <mergeCell ref="B17:P17"/>
    <mergeCell ref="B58:P58"/>
    <mergeCell ref="B68:P68"/>
    <mergeCell ref="B109:P109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 3–fig sup 1–source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Loïc Léger</dc:creator>
  <cp:lastModifiedBy>Loïc Léger</cp:lastModifiedBy>
  <dcterms:created xsi:type="dcterms:W3CDTF">2015-06-05T18:19:34Z</dcterms:created>
  <dcterms:modified xsi:type="dcterms:W3CDTF">2021-06-22T07:00:48Z</dcterms:modified>
</cp:coreProperties>
</file>