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C:\Users\loicl\OneDrive\Documents\20210621_Léger et al._Revised submission\Source Data Files\"/>
    </mc:Choice>
  </mc:AlternateContent>
  <xr:revisionPtr revIDLastSave="0" documentId="13_ncr:1_{D81E3F91-388C-4D24-9A4B-4A02A56602DF}" xr6:coauthVersionLast="47" xr6:coauthVersionMax="47" xr10:uidLastSave="{00000000-0000-0000-0000-000000000000}"/>
  <bookViews>
    <workbookView xWindow="4410" yWindow="1110" windowWidth="13680" windowHeight="10838" xr2:uid="{00000000-000D-0000-FFFF-FFFF00000000}"/>
  </bookViews>
  <sheets>
    <sheet name="Fig 4–fig sup 1–source data 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1" i="1" l="1"/>
  <c r="E44" i="1" l="1"/>
  <c r="E45" i="1"/>
  <c r="F22" i="1"/>
  <c r="B20" i="1"/>
  <c r="B19" i="1"/>
  <c r="E153" i="1" l="1"/>
  <c r="E154" i="1"/>
  <c r="E155" i="1"/>
  <c r="E156" i="1"/>
  <c r="E152" i="1"/>
  <c r="B130" i="1"/>
  <c r="C130" i="1"/>
  <c r="D130" i="1"/>
  <c r="E130" i="1"/>
  <c r="F130" i="1"/>
  <c r="G130" i="1"/>
  <c r="H130" i="1"/>
  <c r="I130" i="1"/>
  <c r="J130" i="1"/>
  <c r="K130" i="1"/>
  <c r="L130" i="1"/>
  <c r="M130" i="1"/>
  <c r="N130" i="1"/>
  <c r="O130" i="1"/>
  <c r="P130" i="1"/>
  <c r="B131" i="1"/>
  <c r="C131" i="1"/>
  <c r="D131" i="1"/>
  <c r="E131" i="1"/>
  <c r="F131" i="1"/>
  <c r="G131" i="1"/>
  <c r="H131" i="1"/>
  <c r="I131" i="1"/>
  <c r="J131" i="1"/>
  <c r="K131" i="1"/>
  <c r="L131" i="1"/>
  <c r="M131" i="1"/>
  <c r="N131" i="1"/>
  <c r="O131" i="1"/>
  <c r="P131" i="1"/>
  <c r="B132" i="1"/>
  <c r="C132" i="1"/>
  <c r="D132" i="1"/>
  <c r="E132" i="1"/>
  <c r="F132" i="1"/>
  <c r="G132" i="1"/>
  <c r="H132" i="1"/>
  <c r="I132" i="1"/>
  <c r="J132" i="1"/>
  <c r="K132" i="1"/>
  <c r="L132" i="1"/>
  <c r="M132" i="1"/>
  <c r="N132" i="1"/>
  <c r="O132" i="1"/>
  <c r="P132" i="1"/>
  <c r="B133" i="1"/>
  <c r="C133" i="1"/>
  <c r="D133" i="1"/>
  <c r="E133" i="1"/>
  <c r="F133" i="1"/>
  <c r="G133" i="1"/>
  <c r="H133" i="1"/>
  <c r="I133" i="1"/>
  <c r="J133" i="1"/>
  <c r="K133" i="1"/>
  <c r="L133" i="1"/>
  <c r="M133" i="1"/>
  <c r="N133" i="1"/>
  <c r="O133" i="1"/>
  <c r="P133" i="1"/>
  <c r="C129" i="1"/>
  <c r="D129" i="1"/>
  <c r="E129" i="1"/>
  <c r="F129" i="1"/>
  <c r="G129" i="1"/>
  <c r="H129" i="1"/>
  <c r="I129" i="1"/>
  <c r="J129" i="1"/>
  <c r="K129" i="1"/>
  <c r="L129" i="1"/>
  <c r="M129" i="1"/>
  <c r="N129" i="1"/>
  <c r="O129" i="1"/>
  <c r="P129" i="1"/>
  <c r="B129" i="1"/>
  <c r="B164" i="1" l="1"/>
  <c r="B163" i="1"/>
  <c r="B162" i="1"/>
  <c r="B161" i="1"/>
  <c r="B160" i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C128" i="1"/>
  <c r="B128" i="1"/>
  <c r="E99" i="1"/>
  <c r="B107" i="1" s="1"/>
  <c r="E100" i="1"/>
  <c r="B108" i="1" s="1"/>
  <c r="E101" i="1"/>
  <c r="B109" i="1" s="1"/>
  <c r="E102" i="1"/>
  <c r="B110" i="1" s="1"/>
  <c r="E98" i="1"/>
  <c r="B106" i="1" s="1"/>
  <c r="B76" i="1"/>
  <c r="C76" i="1"/>
  <c r="D76" i="1"/>
  <c r="E76" i="1"/>
  <c r="F76" i="1"/>
  <c r="G76" i="1"/>
  <c r="H76" i="1"/>
  <c r="I76" i="1"/>
  <c r="J76" i="1"/>
  <c r="K76" i="1"/>
  <c r="L76" i="1"/>
  <c r="M76" i="1"/>
  <c r="N76" i="1"/>
  <c r="O76" i="1"/>
  <c r="P76" i="1"/>
  <c r="B77" i="1"/>
  <c r="C77" i="1"/>
  <c r="D77" i="1"/>
  <c r="E77" i="1"/>
  <c r="F77" i="1"/>
  <c r="G77" i="1"/>
  <c r="H77" i="1"/>
  <c r="I77" i="1"/>
  <c r="J77" i="1"/>
  <c r="K77" i="1"/>
  <c r="L77" i="1"/>
  <c r="M77" i="1"/>
  <c r="N77" i="1"/>
  <c r="O77" i="1"/>
  <c r="P77" i="1"/>
  <c r="B78" i="1"/>
  <c r="C78" i="1"/>
  <c r="D78" i="1"/>
  <c r="E78" i="1"/>
  <c r="F78" i="1"/>
  <c r="G78" i="1"/>
  <c r="H78" i="1"/>
  <c r="I78" i="1"/>
  <c r="J78" i="1"/>
  <c r="K78" i="1"/>
  <c r="L78" i="1"/>
  <c r="M78" i="1"/>
  <c r="N78" i="1"/>
  <c r="O78" i="1"/>
  <c r="P78" i="1"/>
  <c r="B79" i="1"/>
  <c r="C79" i="1"/>
  <c r="D79" i="1"/>
  <c r="E79" i="1"/>
  <c r="F79" i="1"/>
  <c r="G79" i="1"/>
  <c r="H79" i="1"/>
  <c r="I79" i="1"/>
  <c r="J79" i="1"/>
  <c r="K79" i="1"/>
  <c r="L79" i="1"/>
  <c r="M79" i="1"/>
  <c r="N79" i="1"/>
  <c r="O79" i="1"/>
  <c r="P79" i="1"/>
  <c r="C75" i="1"/>
  <c r="D75" i="1"/>
  <c r="E75" i="1"/>
  <c r="F75" i="1"/>
  <c r="G75" i="1"/>
  <c r="H75" i="1"/>
  <c r="I75" i="1"/>
  <c r="J75" i="1"/>
  <c r="K75" i="1"/>
  <c r="L75" i="1"/>
  <c r="M75" i="1"/>
  <c r="N75" i="1"/>
  <c r="O75" i="1"/>
  <c r="P75" i="1"/>
  <c r="B75" i="1"/>
  <c r="F74" i="1"/>
  <c r="P74" i="1"/>
  <c r="O74" i="1"/>
  <c r="N74" i="1"/>
  <c r="M74" i="1"/>
  <c r="L74" i="1"/>
  <c r="K74" i="1"/>
  <c r="J74" i="1"/>
  <c r="I74" i="1"/>
  <c r="H74" i="1"/>
  <c r="G74" i="1"/>
  <c r="E74" i="1"/>
  <c r="D74" i="1"/>
  <c r="C74" i="1"/>
  <c r="B74" i="1"/>
  <c r="B53" i="1" l="1"/>
  <c r="E46" i="1"/>
  <c r="B54" i="1" s="1"/>
  <c r="E47" i="1"/>
  <c r="B55" i="1" s="1"/>
  <c r="E48" i="1"/>
  <c r="B56" i="1" s="1"/>
  <c r="B52" i="1"/>
  <c r="B21" i="1"/>
  <c r="D21" i="1"/>
  <c r="E21" i="1"/>
  <c r="F21" i="1"/>
  <c r="G21" i="1"/>
  <c r="H21" i="1"/>
  <c r="I21" i="1"/>
  <c r="J21" i="1"/>
  <c r="K21" i="1"/>
  <c r="L21" i="1"/>
  <c r="M21" i="1"/>
  <c r="N21" i="1"/>
  <c r="O21" i="1"/>
  <c r="P21" i="1"/>
  <c r="B22" i="1"/>
  <c r="C22" i="1"/>
  <c r="D22" i="1"/>
  <c r="E22" i="1"/>
  <c r="G22" i="1"/>
  <c r="H22" i="1"/>
  <c r="I22" i="1"/>
  <c r="J22" i="1"/>
  <c r="K22" i="1"/>
  <c r="L22" i="1"/>
  <c r="M22" i="1"/>
  <c r="N22" i="1"/>
  <c r="O22" i="1"/>
  <c r="P22" i="1"/>
  <c r="B23" i="1"/>
  <c r="C23" i="1"/>
  <c r="D23" i="1"/>
  <c r="E23" i="1"/>
  <c r="F23" i="1"/>
  <c r="G23" i="1"/>
  <c r="H23" i="1"/>
  <c r="I23" i="1"/>
  <c r="J23" i="1"/>
  <c r="K23" i="1"/>
  <c r="L23" i="1"/>
  <c r="M23" i="1"/>
  <c r="N23" i="1"/>
  <c r="O23" i="1"/>
  <c r="P23" i="1"/>
  <c r="B24" i="1"/>
  <c r="C24" i="1"/>
  <c r="D24" i="1"/>
  <c r="E24" i="1"/>
  <c r="F24" i="1"/>
  <c r="G24" i="1"/>
  <c r="H24" i="1"/>
  <c r="I24" i="1"/>
  <c r="J24" i="1"/>
  <c r="K24" i="1"/>
  <c r="L24" i="1"/>
  <c r="M24" i="1"/>
  <c r="N24" i="1"/>
  <c r="O24" i="1"/>
  <c r="P24" i="1"/>
  <c r="C20" i="1"/>
  <c r="D20" i="1"/>
  <c r="E20" i="1"/>
  <c r="F20" i="1"/>
  <c r="G20" i="1"/>
  <c r="H20" i="1"/>
  <c r="I20" i="1"/>
  <c r="J20" i="1"/>
  <c r="K20" i="1"/>
  <c r="L20" i="1"/>
  <c r="M20" i="1"/>
  <c r="N20" i="1"/>
  <c r="O20" i="1"/>
  <c r="P20" i="1"/>
  <c r="C19" i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C169" i="1" l="1"/>
  <c r="B169" i="1"/>
  <c r="B171" i="1"/>
  <c r="C171" i="1"/>
  <c r="C170" i="1"/>
  <c r="B170" i="1"/>
  <c r="B172" i="1"/>
  <c r="C172" i="1"/>
  <c r="B173" i="1"/>
  <c r="C173" i="1"/>
</calcChain>
</file>

<file path=xl/sharedStrings.xml><?xml version="1.0" encoding="utf-8"?>
<sst xmlns="http://schemas.openxmlformats.org/spreadsheetml/2006/main" count="138" uniqueCount="23">
  <si>
    <t>Time (seconds)</t>
  </si>
  <si>
    <t>Time (minutes)</t>
  </si>
  <si>
    <r>
      <t>OD</t>
    </r>
    <r>
      <rPr>
        <b/>
        <vertAlign val="subscript"/>
        <sz val="14"/>
        <color theme="1"/>
        <rFont val="Arial"/>
        <family val="2"/>
      </rPr>
      <t>420nm</t>
    </r>
  </si>
  <si>
    <t>Blank</t>
  </si>
  <si>
    <t>Control -</t>
  </si>
  <si>
    <t>Control +</t>
  </si>
  <si>
    <r>
      <t>RelA</t>
    </r>
    <r>
      <rPr>
        <vertAlign val="superscript"/>
        <sz val="12"/>
        <color theme="1"/>
        <rFont val="Arial"/>
        <family val="2"/>
      </rPr>
      <t>N-terminal</t>
    </r>
    <r>
      <rPr>
        <sz val="12"/>
        <color theme="1"/>
        <rFont val="Arial"/>
        <family val="2"/>
      </rPr>
      <t>-NirD</t>
    </r>
  </si>
  <si>
    <r>
      <t>=OD</t>
    </r>
    <r>
      <rPr>
        <b/>
        <vertAlign val="subscript"/>
        <sz val="14"/>
        <color theme="1"/>
        <rFont val="Arial"/>
        <family val="2"/>
      </rPr>
      <t>420nm</t>
    </r>
    <r>
      <rPr>
        <b/>
        <sz val="14"/>
        <color theme="1"/>
        <rFont val="Arial"/>
        <family val="2"/>
      </rPr>
      <t>-OD</t>
    </r>
    <r>
      <rPr>
        <b/>
        <vertAlign val="subscript"/>
        <sz val="14"/>
        <color theme="1"/>
        <rFont val="Arial"/>
        <family val="2"/>
      </rPr>
      <t>420nm</t>
    </r>
    <r>
      <rPr>
        <b/>
        <sz val="14"/>
        <color theme="1"/>
        <rFont val="Arial"/>
        <family val="2"/>
      </rPr>
      <t>(Blank)</t>
    </r>
  </si>
  <si>
    <t>Slope</t>
  </si>
  <si>
    <r>
      <t>R</t>
    </r>
    <r>
      <rPr>
        <vertAlign val="superscript"/>
        <sz val="12"/>
        <color theme="1"/>
        <rFont val="Arial"/>
        <family val="2"/>
      </rPr>
      <t>2</t>
    </r>
  </si>
  <si>
    <t>=Slope</t>
  </si>
  <si>
    <r>
      <t>OD</t>
    </r>
    <r>
      <rPr>
        <b/>
        <vertAlign val="subscript"/>
        <sz val="14"/>
        <color theme="1"/>
        <rFont val="Arial"/>
        <family val="2"/>
      </rPr>
      <t>600nm</t>
    </r>
  </si>
  <si>
    <r>
      <t>=1000*(Slope/(0.001*(OD</t>
    </r>
    <r>
      <rPr>
        <b/>
        <vertAlign val="subscript"/>
        <sz val="12"/>
        <color theme="1"/>
        <rFont val="Arial"/>
        <family val="2"/>
      </rPr>
      <t>600nm</t>
    </r>
    <r>
      <rPr>
        <b/>
        <sz val="12"/>
        <color theme="1"/>
        <rFont val="Arial"/>
        <family val="2"/>
      </rPr>
      <t>-OD</t>
    </r>
    <r>
      <rPr>
        <b/>
        <vertAlign val="subscript"/>
        <sz val="12"/>
        <color theme="1"/>
        <rFont val="Arial"/>
        <family val="2"/>
      </rPr>
      <t>600nm</t>
    </r>
    <r>
      <rPr>
        <b/>
        <sz val="12"/>
        <color theme="1"/>
        <rFont val="Arial"/>
        <family val="2"/>
      </rPr>
      <t>(Blank))))</t>
    </r>
  </si>
  <si>
    <r>
      <t>=10*(OD</t>
    </r>
    <r>
      <rPr>
        <b/>
        <vertAlign val="subscript"/>
        <sz val="14"/>
        <color theme="1"/>
        <rFont val="Arial"/>
        <family val="2"/>
      </rPr>
      <t>600nm</t>
    </r>
    <r>
      <rPr>
        <b/>
        <sz val="14"/>
        <color theme="1"/>
        <rFont val="Arial"/>
        <family val="2"/>
      </rPr>
      <t>-OD</t>
    </r>
    <r>
      <rPr>
        <b/>
        <vertAlign val="subscript"/>
        <sz val="14"/>
        <color theme="1"/>
        <rFont val="Arial"/>
        <family val="2"/>
      </rPr>
      <t>600nm</t>
    </r>
    <r>
      <rPr>
        <b/>
        <sz val="14"/>
        <color theme="1"/>
        <rFont val="Arial"/>
        <family val="2"/>
      </rPr>
      <t>(Blank))</t>
    </r>
  </si>
  <si>
    <t>Means</t>
  </si>
  <si>
    <t>Means and SDs</t>
  </si>
  <si>
    <t>SDs</t>
  </si>
  <si>
    <r>
      <t>SpoT</t>
    </r>
    <r>
      <rPr>
        <vertAlign val="superscript"/>
        <sz val="12"/>
        <color theme="1"/>
        <rFont val="Arial"/>
        <family val="2"/>
      </rPr>
      <t>N-terminal</t>
    </r>
    <r>
      <rPr>
        <sz val="12"/>
        <color theme="1"/>
        <rFont val="Arial"/>
        <family val="2"/>
      </rPr>
      <t>-NirD</t>
    </r>
  </si>
  <si>
    <r>
      <t>RelA</t>
    </r>
    <r>
      <rPr>
        <vertAlign val="superscript"/>
        <sz val="12"/>
        <color theme="1"/>
        <rFont val="Arial"/>
        <family val="2"/>
      </rPr>
      <t>N-terminal</t>
    </r>
    <r>
      <rPr>
        <sz val="12"/>
        <color theme="1"/>
        <rFont val="Arial"/>
        <family val="2"/>
      </rPr>
      <t>-NirD</t>
    </r>
    <r>
      <rPr>
        <vertAlign val="superscript"/>
        <sz val="12"/>
        <color theme="1"/>
        <rFont val="Arial"/>
        <family val="2"/>
      </rPr>
      <t>E50K</t>
    </r>
  </si>
  <si>
    <t>28/08/2020</t>
  </si>
  <si>
    <t>29/08/2020</t>
  </si>
  <si>
    <t>30/08/2020</t>
  </si>
  <si>
    <t>Figure 4–figure supplement 1–source data 1. Determination of β-galactosidase activity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</si>
</sst>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7" x14ac:knownFonts="1"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b/>
      <vertAlign val="subscript"/>
      <sz val="14"/>
      <color theme="1"/>
      <name val="Arial"/>
      <family val="2"/>
    </font>
    <font>
      <vertAlign val="superscript"/>
      <sz val="12"/>
      <color theme="1"/>
      <name val="Arial"/>
      <family val="2"/>
    </font>
    <font>
      <b/>
      <sz val="12"/>
      <color theme="1"/>
      <name val="Arial"/>
      <family val="2"/>
    </font>
    <font>
      <b/>
      <vertAlign val="subscript"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1" fillId="0" borderId="0" xfId="0" quotePrefix="1" applyFont="1"/>
    <xf numFmtId="0" fontId="2" fillId="0" borderId="0" xfId="0" applyFont="1"/>
    <xf numFmtId="0" fontId="2" fillId="0" borderId="1" xfId="0" applyFont="1" applyBorder="1"/>
    <xf numFmtId="2" fontId="2" fillId="0" borderId="1" xfId="0" applyNumberFormat="1" applyFont="1" applyBorder="1" applyAlignment="1">
      <alignment horizontal="center"/>
    </xf>
    <xf numFmtId="16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0" xfId="0" quotePrefix="1" applyFont="1" applyFill="1" applyBorder="1"/>
    <xf numFmtId="1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'Fig 4–fig sup 1–source data 1'!$A$129</c:f>
              <c:strCache>
                <c:ptCount val="1"/>
                <c:pt idx="0">
                  <c:v>Control -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</c:trendlineLbl>
          </c:trendline>
          <c:xVal>
            <c:numRef>
              <c:f>'Fig 4–fig sup 1–source data 1'!$B$128:$P$128</c:f>
              <c:numCache>
                <c:formatCode>0.00</c:formatCode>
                <c:ptCount val="15"/>
                <c:pt idx="0">
                  <c:v>0</c:v>
                </c:pt>
                <c:pt idx="1">
                  <c:v>1.9879333333333333</c:v>
                </c:pt>
                <c:pt idx="2">
                  <c:v>3.9877666666666665</c:v>
                </c:pt>
                <c:pt idx="3">
                  <c:v>5.9877833333333337</c:v>
                </c:pt>
                <c:pt idx="4">
                  <c:v>7.9877833333333337</c:v>
                </c:pt>
                <c:pt idx="5">
                  <c:v>9.987916666666667</c:v>
                </c:pt>
                <c:pt idx="6">
                  <c:v>11.988033333333334</c:v>
                </c:pt>
                <c:pt idx="7">
                  <c:v>13.987699999999998</c:v>
                </c:pt>
                <c:pt idx="8">
                  <c:v>15.987633333333333</c:v>
                </c:pt>
                <c:pt idx="9">
                  <c:v>17.987633333333335</c:v>
                </c:pt>
                <c:pt idx="10">
                  <c:v>19.987849999999998</c:v>
                </c:pt>
                <c:pt idx="11">
                  <c:v>21.987649999999999</c:v>
                </c:pt>
                <c:pt idx="12">
                  <c:v>23.987566666666666</c:v>
                </c:pt>
                <c:pt idx="13">
                  <c:v>25.987633333333335</c:v>
                </c:pt>
                <c:pt idx="14">
                  <c:v>27.9877</c:v>
                </c:pt>
              </c:numCache>
            </c:numRef>
          </c:xVal>
          <c:yVal>
            <c:numRef>
              <c:f>'Fig 4–fig sup 1–source data 1'!$B$129:$P$129</c:f>
              <c:numCache>
                <c:formatCode>0.00</c:formatCode>
                <c:ptCount val="15"/>
                <c:pt idx="0">
                  <c:v>6.9000000000000034E-3</c:v>
                </c:pt>
                <c:pt idx="1">
                  <c:v>6.9000000000000034E-3</c:v>
                </c:pt>
                <c:pt idx="2">
                  <c:v>7.0999999999999952E-3</c:v>
                </c:pt>
                <c:pt idx="3">
                  <c:v>7.4000000000000038E-3</c:v>
                </c:pt>
                <c:pt idx="4">
                  <c:v>7.4999999999999928E-3</c:v>
                </c:pt>
                <c:pt idx="5">
                  <c:v>7.8000000000000014E-3</c:v>
                </c:pt>
                <c:pt idx="6">
                  <c:v>8.199999999999999E-3</c:v>
                </c:pt>
                <c:pt idx="7">
                  <c:v>8.6999999999999994E-3</c:v>
                </c:pt>
                <c:pt idx="8">
                  <c:v>9.4999999999999946E-3</c:v>
                </c:pt>
                <c:pt idx="9">
                  <c:v>1.0099999999999998E-2</c:v>
                </c:pt>
                <c:pt idx="10">
                  <c:v>1.0900000000000007E-2</c:v>
                </c:pt>
                <c:pt idx="11">
                  <c:v>1.1700000000000002E-2</c:v>
                </c:pt>
                <c:pt idx="12">
                  <c:v>1.2800000000000006E-2</c:v>
                </c:pt>
                <c:pt idx="13">
                  <c:v>1.390000000000001E-2</c:v>
                </c:pt>
                <c:pt idx="14">
                  <c:v>1.4999999999999999E-2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FAF-426F-9F96-4DEB45AE308C}"/>
            </c:ext>
          </c:extLst>
        </c:ser>
        <c:ser>
          <c:idx val="1"/>
          <c:order val="1"/>
          <c:tx>
            <c:strRef>
              <c:f>'Fig 4–fig sup 1–source data 1'!$A$130</c:f>
              <c:strCache>
                <c:ptCount val="1"/>
                <c:pt idx="0">
                  <c:v>Control +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</c:trendlineLbl>
          </c:trendline>
          <c:xVal>
            <c:numRef>
              <c:f>'Fig 4–fig sup 1–source data 1'!$B$128:$P$128</c:f>
              <c:numCache>
                <c:formatCode>0.00</c:formatCode>
                <c:ptCount val="15"/>
                <c:pt idx="0">
                  <c:v>0</c:v>
                </c:pt>
                <c:pt idx="1">
                  <c:v>1.9879333333333333</c:v>
                </c:pt>
                <c:pt idx="2">
                  <c:v>3.9877666666666665</c:v>
                </c:pt>
                <c:pt idx="3">
                  <c:v>5.9877833333333337</c:v>
                </c:pt>
                <c:pt idx="4">
                  <c:v>7.9877833333333337</c:v>
                </c:pt>
                <c:pt idx="5">
                  <c:v>9.987916666666667</c:v>
                </c:pt>
                <c:pt idx="6">
                  <c:v>11.988033333333334</c:v>
                </c:pt>
                <c:pt idx="7">
                  <c:v>13.987699999999998</c:v>
                </c:pt>
                <c:pt idx="8">
                  <c:v>15.987633333333333</c:v>
                </c:pt>
                <c:pt idx="9">
                  <c:v>17.987633333333335</c:v>
                </c:pt>
                <c:pt idx="10">
                  <c:v>19.987849999999998</c:v>
                </c:pt>
                <c:pt idx="11">
                  <c:v>21.987649999999999</c:v>
                </c:pt>
                <c:pt idx="12">
                  <c:v>23.987566666666666</c:v>
                </c:pt>
                <c:pt idx="13">
                  <c:v>25.987633333333335</c:v>
                </c:pt>
                <c:pt idx="14">
                  <c:v>27.9877</c:v>
                </c:pt>
              </c:numCache>
            </c:numRef>
          </c:xVal>
          <c:yVal>
            <c:numRef>
              <c:f>'Fig 4–fig sup 1–source data 1'!$B$130:$P$130</c:f>
              <c:numCache>
                <c:formatCode>0.00</c:formatCode>
                <c:ptCount val="15"/>
                <c:pt idx="0">
                  <c:v>3.4300000000000011E-2</c:v>
                </c:pt>
                <c:pt idx="1">
                  <c:v>5.7599999999999998E-2</c:v>
                </c:pt>
                <c:pt idx="2">
                  <c:v>8.1199999999999994E-2</c:v>
                </c:pt>
                <c:pt idx="3">
                  <c:v>0.10410000000000001</c:v>
                </c:pt>
                <c:pt idx="4">
                  <c:v>0.127</c:v>
                </c:pt>
                <c:pt idx="5">
                  <c:v>0.1497</c:v>
                </c:pt>
                <c:pt idx="6">
                  <c:v>0.17149999999999999</c:v>
                </c:pt>
                <c:pt idx="7">
                  <c:v>0.19390000000000002</c:v>
                </c:pt>
                <c:pt idx="8">
                  <c:v>0.21650000000000003</c:v>
                </c:pt>
                <c:pt idx="9">
                  <c:v>0.24</c:v>
                </c:pt>
                <c:pt idx="10">
                  <c:v>0.26340000000000002</c:v>
                </c:pt>
                <c:pt idx="11">
                  <c:v>0.28709999999999997</c:v>
                </c:pt>
                <c:pt idx="12">
                  <c:v>0.31140000000000001</c:v>
                </c:pt>
                <c:pt idx="13">
                  <c:v>0.33550000000000002</c:v>
                </c:pt>
                <c:pt idx="14">
                  <c:v>0.36020000000000002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0FAF-426F-9F96-4DEB45AE308C}"/>
            </c:ext>
          </c:extLst>
        </c:ser>
        <c:ser>
          <c:idx val="2"/>
          <c:order val="2"/>
          <c:tx>
            <c:strRef>
              <c:f>'Fig 4–fig sup 1–source data 1'!$A$131</c:f>
              <c:strCache>
                <c:ptCount val="1"/>
                <c:pt idx="0">
                  <c:v>RelAN-terminal-NirD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</c:trendlineLbl>
          </c:trendline>
          <c:xVal>
            <c:numRef>
              <c:f>'Fig 4–fig sup 1–source data 1'!$B$128:$P$128</c:f>
              <c:numCache>
                <c:formatCode>0.00</c:formatCode>
                <c:ptCount val="15"/>
                <c:pt idx="0">
                  <c:v>0</c:v>
                </c:pt>
                <c:pt idx="1">
                  <c:v>1.9879333333333333</c:v>
                </c:pt>
                <c:pt idx="2">
                  <c:v>3.9877666666666665</c:v>
                </c:pt>
                <c:pt idx="3">
                  <c:v>5.9877833333333337</c:v>
                </c:pt>
                <c:pt idx="4">
                  <c:v>7.9877833333333337</c:v>
                </c:pt>
                <c:pt idx="5">
                  <c:v>9.987916666666667</c:v>
                </c:pt>
                <c:pt idx="6">
                  <c:v>11.988033333333334</c:v>
                </c:pt>
                <c:pt idx="7">
                  <c:v>13.987699999999998</c:v>
                </c:pt>
                <c:pt idx="8">
                  <c:v>15.987633333333333</c:v>
                </c:pt>
                <c:pt idx="9">
                  <c:v>17.987633333333335</c:v>
                </c:pt>
                <c:pt idx="10">
                  <c:v>19.987849999999998</c:v>
                </c:pt>
                <c:pt idx="11">
                  <c:v>21.987649999999999</c:v>
                </c:pt>
                <c:pt idx="12">
                  <c:v>23.987566666666666</c:v>
                </c:pt>
                <c:pt idx="13">
                  <c:v>25.987633333333335</c:v>
                </c:pt>
                <c:pt idx="14">
                  <c:v>27.9877</c:v>
                </c:pt>
              </c:numCache>
            </c:numRef>
          </c:xVal>
          <c:yVal>
            <c:numRef>
              <c:f>'Fig 4–fig sup 1–source data 1'!$B$131:$P$131</c:f>
              <c:numCache>
                <c:formatCode>0.00</c:formatCode>
                <c:ptCount val="15"/>
                <c:pt idx="0">
                  <c:v>2.1000000000000005E-2</c:v>
                </c:pt>
                <c:pt idx="1">
                  <c:v>3.3699999999999994E-2</c:v>
                </c:pt>
                <c:pt idx="2">
                  <c:v>4.5800000000000007E-2</c:v>
                </c:pt>
                <c:pt idx="3">
                  <c:v>5.7700000000000015E-2</c:v>
                </c:pt>
                <c:pt idx="4">
                  <c:v>6.9800000000000001E-2</c:v>
                </c:pt>
                <c:pt idx="5">
                  <c:v>8.2399999999999987E-2</c:v>
                </c:pt>
                <c:pt idx="6">
                  <c:v>9.5500000000000015E-2</c:v>
                </c:pt>
                <c:pt idx="7">
                  <c:v>0.10930000000000001</c:v>
                </c:pt>
                <c:pt idx="8">
                  <c:v>0.1231</c:v>
                </c:pt>
                <c:pt idx="9">
                  <c:v>0.13740000000000002</c:v>
                </c:pt>
                <c:pt idx="10">
                  <c:v>0.15200000000000002</c:v>
                </c:pt>
                <c:pt idx="11">
                  <c:v>0.1668</c:v>
                </c:pt>
                <c:pt idx="12">
                  <c:v>0.1817</c:v>
                </c:pt>
                <c:pt idx="13">
                  <c:v>0.19680000000000003</c:v>
                </c:pt>
                <c:pt idx="14">
                  <c:v>0.21200000000000002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0FAF-426F-9F96-4DEB45AE308C}"/>
            </c:ext>
          </c:extLst>
        </c:ser>
        <c:ser>
          <c:idx val="3"/>
          <c:order val="3"/>
          <c:tx>
            <c:strRef>
              <c:f>'Fig 4–fig sup 1–source data 1'!$A$132</c:f>
              <c:strCache>
                <c:ptCount val="1"/>
                <c:pt idx="0">
                  <c:v>SpoTN-terminal-NirD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4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</c:trendlineLbl>
          </c:trendline>
          <c:xVal>
            <c:numRef>
              <c:f>'Fig 4–fig sup 1–source data 1'!$B$128:$P$128</c:f>
              <c:numCache>
                <c:formatCode>0.00</c:formatCode>
                <c:ptCount val="15"/>
                <c:pt idx="0">
                  <c:v>0</c:v>
                </c:pt>
                <c:pt idx="1">
                  <c:v>1.9879333333333333</c:v>
                </c:pt>
                <c:pt idx="2">
                  <c:v>3.9877666666666665</c:v>
                </c:pt>
                <c:pt idx="3">
                  <c:v>5.9877833333333337</c:v>
                </c:pt>
                <c:pt idx="4">
                  <c:v>7.9877833333333337</c:v>
                </c:pt>
                <c:pt idx="5">
                  <c:v>9.987916666666667</c:v>
                </c:pt>
                <c:pt idx="6">
                  <c:v>11.988033333333334</c:v>
                </c:pt>
                <c:pt idx="7">
                  <c:v>13.987699999999998</c:v>
                </c:pt>
                <c:pt idx="8">
                  <c:v>15.987633333333333</c:v>
                </c:pt>
                <c:pt idx="9">
                  <c:v>17.987633333333335</c:v>
                </c:pt>
                <c:pt idx="10">
                  <c:v>19.987849999999998</c:v>
                </c:pt>
                <c:pt idx="11">
                  <c:v>21.987649999999999</c:v>
                </c:pt>
                <c:pt idx="12">
                  <c:v>23.987566666666666</c:v>
                </c:pt>
                <c:pt idx="13">
                  <c:v>25.987633333333335</c:v>
                </c:pt>
                <c:pt idx="14">
                  <c:v>27.9877</c:v>
                </c:pt>
              </c:numCache>
            </c:numRef>
          </c:xVal>
          <c:yVal>
            <c:numRef>
              <c:f>'Fig 4–fig sup 1–source data 1'!$B$132:$P$132</c:f>
              <c:numCache>
                <c:formatCode>0.00</c:formatCode>
                <c:ptCount val="15"/>
                <c:pt idx="0">
                  <c:v>7.0000000000000062E-3</c:v>
                </c:pt>
                <c:pt idx="1">
                  <c:v>6.8000000000000005E-3</c:v>
                </c:pt>
                <c:pt idx="2">
                  <c:v>6.8000000000000005E-3</c:v>
                </c:pt>
                <c:pt idx="3">
                  <c:v>6.8000000000000005E-3</c:v>
                </c:pt>
                <c:pt idx="4">
                  <c:v>6.9000000000000034E-3</c:v>
                </c:pt>
                <c:pt idx="5">
                  <c:v>6.9000000000000034E-3</c:v>
                </c:pt>
                <c:pt idx="6">
                  <c:v>6.6999999999999976E-3</c:v>
                </c:pt>
                <c:pt idx="7">
                  <c:v>6.8000000000000005E-3</c:v>
                </c:pt>
                <c:pt idx="8">
                  <c:v>6.8999999999999895E-3</c:v>
                </c:pt>
                <c:pt idx="9">
                  <c:v>6.9000000000000034E-3</c:v>
                </c:pt>
                <c:pt idx="10">
                  <c:v>7.3000000000000009E-3</c:v>
                </c:pt>
                <c:pt idx="11">
                  <c:v>7.0999999999999952E-3</c:v>
                </c:pt>
                <c:pt idx="12">
                  <c:v>7.3000000000000009E-3</c:v>
                </c:pt>
                <c:pt idx="13">
                  <c:v>7.3000000000000009E-3</c:v>
                </c:pt>
                <c:pt idx="14">
                  <c:v>7.5999999999999956E-3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0FAF-426F-9F96-4DEB45AE308C}"/>
            </c:ext>
          </c:extLst>
        </c:ser>
        <c:ser>
          <c:idx val="4"/>
          <c:order val="4"/>
          <c:tx>
            <c:strRef>
              <c:f>'Fig 4–fig sup 1–source data 1'!$A$133</c:f>
              <c:strCache>
                <c:ptCount val="1"/>
                <c:pt idx="0">
                  <c:v>RelAN-terminal-NirDE50K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5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</c:trendlineLbl>
          </c:trendline>
          <c:xVal>
            <c:numRef>
              <c:f>'Fig 4–fig sup 1–source data 1'!$B$128:$P$128</c:f>
              <c:numCache>
                <c:formatCode>0.00</c:formatCode>
                <c:ptCount val="15"/>
                <c:pt idx="0">
                  <c:v>0</c:v>
                </c:pt>
                <c:pt idx="1">
                  <c:v>1.9879333333333333</c:v>
                </c:pt>
                <c:pt idx="2">
                  <c:v>3.9877666666666665</c:v>
                </c:pt>
                <c:pt idx="3">
                  <c:v>5.9877833333333337</c:v>
                </c:pt>
                <c:pt idx="4">
                  <c:v>7.9877833333333337</c:v>
                </c:pt>
                <c:pt idx="5">
                  <c:v>9.987916666666667</c:v>
                </c:pt>
                <c:pt idx="6">
                  <c:v>11.988033333333334</c:v>
                </c:pt>
                <c:pt idx="7">
                  <c:v>13.987699999999998</c:v>
                </c:pt>
                <c:pt idx="8">
                  <c:v>15.987633333333333</c:v>
                </c:pt>
                <c:pt idx="9">
                  <c:v>17.987633333333335</c:v>
                </c:pt>
                <c:pt idx="10">
                  <c:v>19.987849999999998</c:v>
                </c:pt>
                <c:pt idx="11">
                  <c:v>21.987649999999999</c:v>
                </c:pt>
                <c:pt idx="12">
                  <c:v>23.987566666666666</c:v>
                </c:pt>
                <c:pt idx="13">
                  <c:v>25.987633333333335</c:v>
                </c:pt>
                <c:pt idx="14">
                  <c:v>27.9877</c:v>
                </c:pt>
              </c:numCache>
            </c:numRef>
          </c:xVal>
          <c:yVal>
            <c:numRef>
              <c:f>'Fig 4–fig sup 1–source data 1'!$B$133:$P$133</c:f>
              <c:numCache>
                <c:formatCode>0.00</c:formatCode>
                <c:ptCount val="15"/>
                <c:pt idx="0">
                  <c:v>6.4000000000000029E-3</c:v>
                </c:pt>
                <c:pt idx="1">
                  <c:v>6.4000000000000029E-3</c:v>
                </c:pt>
                <c:pt idx="2">
                  <c:v>6.4000000000000029E-3</c:v>
                </c:pt>
                <c:pt idx="3">
                  <c:v>6.8000000000000005E-3</c:v>
                </c:pt>
                <c:pt idx="4">
                  <c:v>6.6999999999999976E-3</c:v>
                </c:pt>
                <c:pt idx="5">
                  <c:v>6.8000000000000005E-3</c:v>
                </c:pt>
                <c:pt idx="6">
                  <c:v>6.6999999999999976E-3</c:v>
                </c:pt>
                <c:pt idx="7">
                  <c:v>6.8000000000000005E-3</c:v>
                </c:pt>
                <c:pt idx="8">
                  <c:v>6.8999999999999895E-3</c:v>
                </c:pt>
                <c:pt idx="9">
                  <c:v>6.9000000000000034E-3</c:v>
                </c:pt>
                <c:pt idx="10">
                  <c:v>7.1000000000000091E-3</c:v>
                </c:pt>
                <c:pt idx="11">
                  <c:v>7.1999999999999981E-3</c:v>
                </c:pt>
                <c:pt idx="12">
                  <c:v>7.6000000000000095E-3</c:v>
                </c:pt>
                <c:pt idx="13">
                  <c:v>7.8000000000000014E-3</c:v>
                </c:pt>
                <c:pt idx="14">
                  <c:v>7.9999999999999932E-3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0FAF-426F-9F96-4DEB45AE30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44894424"/>
        <c:axId val="544894752"/>
        <c:extLst/>
      </c:scatterChart>
      <c:valAx>
        <c:axId val="544894424"/>
        <c:scaling>
          <c:orientation val="minMax"/>
          <c:max val="28"/>
          <c:min val="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GB"/>
                  <a:t>Time (minutes)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44894752"/>
        <c:crosses val="autoZero"/>
        <c:crossBetween val="midCat"/>
      </c:valAx>
      <c:valAx>
        <c:axId val="544894752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GB"/>
                  <a:t>OD</a:t>
                </a:r>
                <a:r>
                  <a:rPr lang="en-GB" baseline="-25000"/>
                  <a:t>420nm</a:t>
                </a:r>
                <a:r>
                  <a:rPr lang="en-GB"/>
                  <a:t>-OD</a:t>
                </a:r>
                <a:r>
                  <a:rPr lang="en-GB" baseline="-25000"/>
                  <a:t>420nm</a:t>
                </a:r>
                <a:r>
                  <a:rPr lang="en-GB"/>
                  <a:t>(Blank)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4489442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'Fig 4–fig sup 1–source data 1'!$A$75</c:f>
              <c:strCache>
                <c:ptCount val="1"/>
                <c:pt idx="0">
                  <c:v>Control -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</c:trendlineLbl>
          </c:trendline>
          <c:xVal>
            <c:numRef>
              <c:f>'Fig 4–fig sup 1–source data 1'!$B$74:$P$74</c:f>
              <c:numCache>
                <c:formatCode>0.00</c:formatCode>
                <c:ptCount val="15"/>
                <c:pt idx="0">
                  <c:v>0</c:v>
                </c:pt>
                <c:pt idx="1">
                  <c:v>1.9878666666666667</c:v>
                </c:pt>
                <c:pt idx="2">
                  <c:v>3.9880333333333335</c:v>
                </c:pt>
                <c:pt idx="3">
                  <c:v>5.9878333333333327</c:v>
                </c:pt>
                <c:pt idx="4">
                  <c:v>7.9875499999999997</c:v>
                </c:pt>
                <c:pt idx="5">
                  <c:v>9.9876333333333331</c:v>
                </c:pt>
                <c:pt idx="6">
                  <c:v>11.987733333333333</c:v>
                </c:pt>
                <c:pt idx="7">
                  <c:v>13.987733333333333</c:v>
                </c:pt>
                <c:pt idx="8">
                  <c:v>15.987550000000001</c:v>
                </c:pt>
                <c:pt idx="9">
                  <c:v>17.987266666666667</c:v>
                </c:pt>
                <c:pt idx="10">
                  <c:v>19.987266666666667</c:v>
                </c:pt>
                <c:pt idx="11">
                  <c:v>21.98725</c:v>
                </c:pt>
                <c:pt idx="12">
                  <c:v>23.987133333333336</c:v>
                </c:pt>
                <c:pt idx="13">
                  <c:v>25.987283333333334</c:v>
                </c:pt>
                <c:pt idx="14">
                  <c:v>27.98695</c:v>
                </c:pt>
              </c:numCache>
            </c:numRef>
          </c:xVal>
          <c:yVal>
            <c:numRef>
              <c:f>'Fig 4–fig sup 1–source data 1'!$B$75:$P$75</c:f>
              <c:numCache>
                <c:formatCode>0.00</c:formatCode>
                <c:ptCount val="15"/>
                <c:pt idx="0">
                  <c:v>6.9000000000000034E-3</c:v>
                </c:pt>
                <c:pt idx="1">
                  <c:v>7.0999999999999952E-3</c:v>
                </c:pt>
                <c:pt idx="2">
                  <c:v>7.3000000000000009E-3</c:v>
                </c:pt>
                <c:pt idx="3">
                  <c:v>7.8000000000000014E-3</c:v>
                </c:pt>
                <c:pt idx="4">
                  <c:v>8.3000000000000018E-3</c:v>
                </c:pt>
                <c:pt idx="5">
                  <c:v>8.9000000000000051E-3</c:v>
                </c:pt>
                <c:pt idx="6">
                  <c:v>9.7999999999999893E-3</c:v>
                </c:pt>
                <c:pt idx="7">
                  <c:v>1.079999999999999E-2</c:v>
                </c:pt>
                <c:pt idx="8">
                  <c:v>1.1999999999999997E-2</c:v>
                </c:pt>
                <c:pt idx="9">
                  <c:v>1.3400000000000009E-2</c:v>
                </c:pt>
                <c:pt idx="10">
                  <c:v>1.4999999999999999E-2</c:v>
                </c:pt>
                <c:pt idx="11">
                  <c:v>1.6299999999999995E-2</c:v>
                </c:pt>
                <c:pt idx="12">
                  <c:v>1.8299999999999997E-2</c:v>
                </c:pt>
                <c:pt idx="13">
                  <c:v>2.0199999999999996E-2</c:v>
                </c:pt>
                <c:pt idx="14">
                  <c:v>2.2100000000000009E-2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EE4-4490-B9FC-2AD235D7B191}"/>
            </c:ext>
          </c:extLst>
        </c:ser>
        <c:ser>
          <c:idx val="1"/>
          <c:order val="1"/>
          <c:tx>
            <c:strRef>
              <c:f>'Fig 4–fig sup 1–source data 1'!$A$76</c:f>
              <c:strCache>
                <c:ptCount val="1"/>
                <c:pt idx="0">
                  <c:v>Control +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</c:trendlineLbl>
          </c:trendline>
          <c:xVal>
            <c:numRef>
              <c:f>'Fig 4–fig sup 1–source data 1'!$B$74:$P$74</c:f>
              <c:numCache>
                <c:formatCode>0.00</c:formatCode>
                <c:ptCount val="15"/>
                <c:pt idx="0">
                  <c:v>0</c:v>
                </c:pt>
                <c:pt idx="1">
                  <c:v>1.9878666666666667</c:v>
                </c:pt>
                <c:pt idx="2">
                  <c:v>3.9880333333333335</c:v>
                </c:pt>
                <c:pt idx="3">
                  <c:v>5.9878333333333327</c:v>
                </c:pt>
                <c:pt idx="4">
                  <c:v>7.9875499999999997</c:v>
                </c:pt>
                <c:pt idx="5">
                  <c:v>9.9876333333333331</c:v>
                </c:pt>
                <c:pt idx="6">
                  <c:v>11.987733333333333</c:v>
                </c:pt>
                <c:pt idx="7">
                  <c:v>13.987733333333333</c:v>
                </c:pt>
                <c:pt idx="8">
                  <c:v>15.987550000000001</c:v>
                </c:pt>
                <c:pt idx="9">
                  <c:v>17.987266666666667</c:v>
                </c:pt>
                <c:pt idx="10">
                  <c:v>19.987266666666667</c:v>
                </c:pt>
                <c:pt idx="11">
                  <c:v>21.98725</c:v>
                </c:pt>
                <c:pt idx="12">
                  <c:v>23.987133333333336</c:v>
                </c:pt>
                <c:pt idx="13">
                  <c:v>25.987283333333334</c:v>
                </c:pt>
                <c:pt idx="14">
                  <c:v>27.98695</c:v>
                </c:pt>
              </c:numCache>
            </c:numRef>
          </c:xVal>
          <c:yVal>
            <c:numRef>
              <c:f>'Fig 4–fig sup 1–source data 1'!$B$76:$P$76</c:f>
              <c:numCache>
                <c:formatCode>0.00</c:formatCode>
                <c:ptCount val="15"/>
                <c:pt idx="0">
                  <c:v>4.4300000000000006E-2</c:v>
                </c:pt>
                <c:pt idx="1">
                  <c:v>9.5799999999999996E-2</c:v>
                </c:pt>
                <c:pt idx="2">
                  <c:v>0.14699999999999999</c:v>
                </c:pt>
                <c:pt idx="3">
                  <c:v>0.2001</c:v>
                </c:pt>
                <c:pt idx="4">
                  <c:v>0.25170000000000003</c:v>
                </c:pt>
                <c:pt idx="5">
                  <c:v>0.3039</c:v>
                </c:pt>
                <c:pt idx="6">
                  <c:v>0.35609999999999997</c:v>
                </c:pt>
                <c:pt idx="7">
                  <c:v>0.40730000000000005</c:v>
                </c:pt>
                <c:pt idx="8">
                  <c:v>0.45840000000000003</c:v>
                </c:pt>
                <c:pt idx="9">
                  <c:v>0.50860000000000005</c:v>
                </c:pt>
                <c:pt idx="10">
                  <c:v>0.55909999999999993</c:v>
                </c:pt>
                <c:pt idx="11">
                  <c:v>0.60850000000000004</c:v>
                </c:pt>
                <c:pt idx="12">
                  <c:v>0.65669999999999995</c:v>
                </c:pt>
                <c:pt idx="13">
                  <c:v>0.7044999999999999</c:v>
                </c:pt>
                <c:pt idx="14">
                  <c:v>0.75050000000000006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8EE4-4490-B9FC-2AD235D7B191}"/>
            </c:ext>
          </c:extLst>
        </c:ser>
        <c:ser>
          <c:idx val="2"/>
          <c:order val="2"/>
          <c:tx>
            <c:strRef>
              <c:f>'Fig 4–fig sup 1–source data 1'!$A$77</c:f>
              <c:strCache>
                <c:ptCount val="1"/>
                <c:pt idx="0">
                  <c:v>RelAN-terminal-NirD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</c:trendlineLbl>
          </c:trendline>
          <c:xVal>
            <c:numRef>
              <c:f>'Fig 4–fig sup 1–source data 1'!$B$74:$P$74</c:f>
              <c:numCache>
                <c:formatCode>0.00</c:formatCode>
                <c:ptCount val="15"/>
                <c:pt idx="0">
                  <c:v>0</c:v>
                </c:pt>
                <c:pt idx="1">
                  <c:v>1.9878666666666667</c:v>
                </c:pt>
                <c:pt idx="2">
                  <c:v>3.9880333333333335</c:v>
                </c:pt>
                <c:pt idx="3">
                  <c:v>5.9878333333333327</c:v>
                </c:pt>
                <c:pt idx="4">
                  <c:v>7.9875499999999997</c:v>
                </c:pt>
                <c:pt idx="5">
                  <c:v>9.9876333333333331</c:v>
                </c:pt>
                <c:pt idx="6">
                  <c:v>11.987733333333333</c:v>
                </c:pt>
                <c:pt idx="7">
                  <c:v>13.987733333333333</c:v>
                </c:pt>
                <c:pt idx="8">
                  <c:v>15.987550000000001</c:v>
                </c:pt>
                <c:pt idx="9">
                  <c:v>17.987266666666667</c:v>
                </c:pt>
                <c:pt idx="10">
                  <c:v>19.987266666666667</c:v>
                </c:pt>
                <c:pt idx="11">
                  <c:v>21.98725</c:v>
                </c:pt>
                <c:pt idx="12">
                  <c:v>23.987133333333336</c:v>
                </c:pt>
                <c:pt idx="13">
                  <c:v>25.987283333333334</c:v>
                </c:pt>
                <c:pt idx="14">
                  <c:v>27.98695</c:v>
                </c:pt>
              </c:numCache>
            </c:numRef>
          </c:xVal>
          <c:yVal>
            <c:numRef>
              <c:f>'Fig 4–fig sup 1–source data 1'!$B$77:$P$77</c:f>
              <c:numCache>
                <c:formatCode>0.00</c:formatCode>
                <c:ptCount val="15"/>
                <c:pt idx="0">
                  <c:v>3.5000000000000003E-2</c:v>
                </c:pt>
                <c:pt idx="1">
                  <c:v>7.0000000000000007E-2</c:v>
                </c:pt>
                <c:pt idx="2">
                  <c:v>0.10750000000000001</c:v>
                </c:pt>
                <c:pt idx="3">
                  <c:v>0.14499999999999999</c:v>
                </c:pt>
                <c:pt idx="4">
                  <c:v>0.18210000000000001</c:v>
                </c:pt>
                <c:pt idx="5">
                  <c:v>0.21960000000000002</c:v>
                </c:pt>
                <c:pt idx="6">
                  <c:v>0.25659999999999994</c:v>
                </c:pt>
                <c:pt idx="7">
                  <c:v>0.29380000000000001</c:v>
                </c:pt>
                <c:pt idx="8">
                  <c:v>0.33169999999999999</c:v>
                </c:pt>
                <c:pt idx="9">
                  <c:v>0.36950000000000005</c:v>
                </c:pt>
                <c:pt idx="10">
                  <c:v>0.40779999999999994</c:v>
                </c:pt>
                <c:pt idx="11">
                  <c:v>0.44490000000000002</c:v>
                </c:pt>
                <c:pt idx="12">
                  <c:v>0.48109999999999997</c:v>
                </c:pt>
                <c:pt idx="13">
                  <c:v>0.51779999999999993</c:v>
                </c:pt>
                <c:pt idx="14">
                  <c:v>0.55310000000000004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8EE4-4490-B9FC-2AD235D7B191}"/>
            </c:ext>
          </c:extLst>
        </c:ser>
        <c:ser>
          <c:idx val="3"/>
          <c:order val="3"/>
          <c:tx>
            <c:strRef>
              <c:f>'Fig 4–fig sup 1–source data 1'!$A$78</c:f>
              <c:strCache>
                <c:ptCount val="1"/>
                <c:pt idx="0">
                  <c:v>SpoTN-terminal-NirD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4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</c:trendlineLbl>
          </c:trendline>
          <c:xVal>
            <c:numRef>
              <c:f>'Fig 4–fig sup 1–source data 1'!$B$74:$P$74</c:f>
              <c:numCache>
                <c:formatCode>0.00</c:formatCode>
                <c:ptCount val="15"/>
                <c:pt idx="0">
                  <c:v>0</c:v>
                </c:pt>
                <c:pt idx="1">
                  <c:v>1.9878666666666667</c:v>
                </c:pt>
                <c:pt idx="2">
                  <c:v>3.9880333333333335</c:v>
                </c:pt>
                <c:pt idx="3">
                  <c:v>5.9878333333333327</c:v>
                </c:pt>
                <c:pt idx="4">
                  <c:v>7.9875499999999997</c:v>
                </c:pt>
                <c:pt idx="5">
                  <c:v>9.9876333333333331</c:v>
                </c:pt>
                <c:pt idx="6">
                  <c:v>11.987733333333333</c:v>
                </c:pt>
                <c:pt idx="7">
                  <c:v>13.987733333333333</c:v>
                </c:pt>
                <c:pt idx="8">
                  <c:v>15.987550000000001</c:v>
                </c:pt>
                <c:pt idx="9">
                  <c:v>17.987266666666667</c:v>
                </c:pt>
                <c:pt idx="10">
                  <c:v>19.987266666666667</c:v>
                </c:pt>
                <c:pt idx="11">
                  <c:v>21.98725</c:v>
                </c:pt>
                <c:pt idx="12">
                  <c:v>23.987133333333336</c:v>
                </c:pt>
                <c:pt idx="13">
                  <c:v>25.987283333333334</c:v>
                </c:pt>
                <c:pt idx="14">
                  <c:v>27.98695</c:v>
                </c:pt>
              </c:numCache>
            </c:numRef>
          </c:xVal>
          <c:yVal>
            <c:numRef>
              <c:f>'Fig 4–fig sup 1–source data 1'!$B$78:$P$78</c:f>
              <c:numCache>
                <c:formatCode>0.00</c:formatCode>
                <c:ptCount val="15"/>
                <c:pt idx="0">
                  <c:v>6.8000000000000005E-3</c:v>
                </c:pt>
                <c:pt idx="1">
                  <c:v>6.4000000000000029E-3</c:v>
                </c:pt>
                <c:pt idx="2">
                  <c:v>6.5999999999999948E-3</c:v>
                </c:pt>
                <c:pt idx="3">
                  <c:v>6.6999999999999976E-3</c:v>
                </c:pt>
                <c:pt idx="4">
                  <c:v>6.9999999999999923E-3</c:v>
                </c:pt>
                <c:pt idx="5">
                  <c:v>7.0999999999999952E-3</c:v>
                </c:pt>
                <c:pt idx="6">
                  <c:v>7.3999999999999899E-3</c:v>
                </c:pt>
                <c:pt idx="7">
                  <c:v>7.4999999999999928E-3</c:v>
                </c:pt>
                <c:pt idx="8">
                  <c:v>7.9000000000000042E-3</c:v>
                </c:pt>
                <c:pt idx="9">
                  <c:v>8.10000000000001E-3</c:v>
                </c:pt>
                <c:pt idx="10">
                  <c:v>8.5999999999999965E-3</c:v>
                </c:pt>
                <c:pt idx="11">
                  <c:v>8.8999999999999913E-3</c:v>
                </c:pt>
                <c:pt idx="12">
                  <c:v>9.4000000000000056E-3</c:v>
                </c:pt>
                <c:pt idx="13">
                  <c:v>9.8999999999999921E-3</c:v>
                </c:pt>
                <c:pt idx="14">
                  <c:v>1.0499999999999995E-2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8EE4-4490-B9FC-2AD235D7B191}"/>
            </c:ext>
          </c:extLst>
        </c:ser>
        <c:ser>
          <c:idx val="4"/>
          <c:order val="4"/>
          <c:tx>
            <c:strRef>
              <c:f>'Fig 4–fig sup 1–source data 1'!$A$79</c:f>
              <c:strCache>
                <c:ptCount val="1"/>
                <c:pt idx="0">
                  <c:v>RelAN-terminal-NirDE50K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5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</c:trendlineLbl>
          </c:trendline>
          <c:xVal>
            <c:numRef>
              <c:f>'Fig 4–fig sup 1–source data 1'!$B$74:$P$74</c:f>
              <c:numCache>
                <c:formatCode>0.00</c:formatCode>
                <c:ptCount val="15"/>
                <c:pt idx="0">
                  <c:v>0</c:v>
                </c:pt>
                <c:pt idx="1">
                  <c:v>1.9878666666666667</c:v>
                </c:pt>
                <c:pt idx="2">
                  <c:v>3.9880333333333335</c:v>
                </c:pt>
                <c:pt idx="3">
                  <c:v>5.9878333333333327</c:v>
                </c:pt>
                <c:pt idx="4">
                  <c:v>7.9875499999999997</c:v>
                </c:pt>
                <c:pt idx="5">
                  <c:v>9.9876333333333331</c:v>
                </c:pt>
                <c:pt idx="6">
                  <c:v>11.987733333333333</c:v>
                </c:pt>
                <c:pt idx="7">
                  <c:v>13.987733333333333</c:v>
                </c:pt>
                <c:pt idx="8">
                  <c:v>15.987550000000001</c:v>
                </c:pt>
                <c:pt idx="9">
                  <c:v>17.987266666666667</c:v>
                </c:pt>
                <c:pt idx="10">
                  <c:v>19.987266666666667</c:v>
                </c:pt>
                <c:pt idx="11">
                  <c:v>21.98725</c:v>
                </c:pt>
                <c:pt idx="12">
                  <c:v>23.987133333333336</c:v>
                </c:pt>
                <c:pt idx="13">
                  <c:v>25.987283333333334</c:v>
                </c:pt>
                <c:pt idx="14">
                  <c:v>27.98695</c:v>
                </c:pt>
              </c:numCache>
            </c:numRef>
          </c:xVal>
          <c:yVal>
            <c:numRef>
              <c:f>'Fig 4–fig sup 1–source data 1'!$B$79:$P$79</c:f>
              <c:numCache>
                <c:formatCode>0.00</c:formatCode>
                <c:ptCount val="15"/>
                <c:pt idx="0">
                  <c:v>6.0000000000000053E-3</c:v>
                </c:pt>
                <c:pt idx="1">
                  <c:v>6.0999999999999943E-3</c:v>
                </c:pt>
                <c:pt idx="2">
                  <c:v>6.4000000000000029E-3</c:v>
                </c:pt>
                <c:pt idx="3">
                  <c:v>6.8000000000000005E-3</c:v>
                </c:pt>
                <c:pt idx="4">
                  <c:v>7.1999999999999981E-3</c:v>
                </c:pt>
                <c:pt idx="5">
                  <c:v>7.5000000000000067E-3</c:v>
                </c:pt>
                <c:pt idx="6">
                  <c:v>8.0999999999999961E-3</c:v>
                </c:pt>
                <c:pt idx="7">
                  <c:v>8.5999999999999965E-3</c:v>
                </c:pt>
                <c:pt idx="8">
                  <c:v>9.099999999999997E-3</c:v>
                </c:pt>
                <c:pt idx="9">
                  <c:v>9.6000000000000113E-3</c:v>
                </c:pt>
                <c:pt idx="10">
                  <c:v>1.0199999999999987E-2</c:v>
                </c:pt>
                <c:pt idx="11">
                  <c:v>1.0899999999999993E-2</c:v>
                </c:pt>
                <c:pt idx="12">
                  <c:v>1.1599999999999999E-2</c:v>
                </c:pt>
                <c:pt idx="13">
                  <c:v>1.2499999999999997E-2</c:v>
                </c:pt>
                <c:pt idx="14">
                  <c:v>1.3200000000000003E-2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8EE4-4490-B9FC-2AD235D7B1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44894424"/>
        <c:axId val="544894752"/>
      </c:scatterChart>
      <c:valAx>
        <c:axId val="544894424"/>
        <c:scaling>
          <c:orientation val="minMax"/>
          <c:max val="28"/>
          <c:min val="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GB"/>
                  <a:t>Time (minutes)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44894752"/>
        <c:crosses val="autoZero"/>
        <c:crossBetween val="midCat"/>
      </c:valAx>
      <c:valAx>
        <c:axId val="544894752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GB"/>
                  <a:t>OD</a:t>
                </a:r>
                <a:r>
                  <a:rPr lang="en-GB" baseline="-25000"/>
                  <a:t>420nm</a:t>
                </a:r>
                <a:r>
                  <a:rPr lang="en-GB"/>
                  <a:t>-OD</a:t>
                </a:r>
                <a:r>
                  <a:rPr lang="en-GB" baseline="-25000"/>
                  <a:t>420nm</a:t>
                </a:r>
                <a:r>
                  <a:rPr lang="en-GB"/>
                  <a:t>(Blank)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4489442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'Fig 4–fig sup 1–source data 1'!$A$20</c:f>
              <c:strCache>
                <c:ptCount val="1"/>
                <c:pt idx="0">
                  <c:v>Control -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</c:trendlineLbl>
          </c:trendline>
          <c:xVal>
            <c:numRef>
              <c:f>'Fig 4–fig sup 1–source data 1'!$B$19:$P$19</c:f>
              <c:numCache>
                <c:formatCode>0.00</c:formatCode>
                <c:ptCount val="15"/>
                <c:pt idx="0">
                  <c:v>0</c:v>
                </c:pt>
                <c:pt idx="1">
                  <c:v>1.9878500000000001</c:v>
                </c:pt>
                <c:pt idx="2">
                  <c:v>3.9876666666666667</c:v>
                </c:pt>
                <c:pt idx="3">
                  <c:v>5.9877833333333337</c:v>
                </c:pt>
                <c:pt idx="4">
                  <c:v>7.9877999999999991</c:v>
                </c:pt>
                <c:pt idx="5">
                  <c:v>9.9875333333333334</c:v>
                </c:pt>
                <c:pt idx="6">
                  <c:v>11.987633333333333</c:v>
                </c:pt>
                <c:pt idx="7">
                  <c:v>13.987783333333335</c:v>
                </c:pt>
                <c:pt idx="8">
                  <c:v>15.987349999999999</c:v>
                </c:pt>
                <c:pt idx="9">
                  <c:v>17.98725</c:v>
                </c:pt>
                <c:pt idx="10">
                  <c:v>19.98715</c:v>
                </c:pt>
                <c:pt idx="11">
                  <c:v>21.987083333333331</c:v>
                </c:pt>
                <c:pt idx="12">
                  <c:v>23.987100000000002</c:v>
                </c:pt>
                <c:pt idx="13">
                  <c:v>25.98685</c:v>
                </c:pt>
                <c:pt idx="14">
                  <c:v>27.986983333333335</c:v>
                </c:pt>
              </c:numCache>
            </c:numRef>
          </c:xVal>
          <c:yVal>
            <c:numRef>
              <c:f>'Fig 4–fig sup 1–source data 1'!$B$20:$P$20</c:f>
              <c:numCache>
                <c:formatCode>0.00</c:formatCode>
                <c:ptCount val="15"/>
                <c:pt idx="0">
                  <c:v>5.6999999999999967E-3</c:v>
                </c:pt>
                <c:pt idx="1">
                  <c:v>5.0999999999999934E-3</c:v>
                </c:pt>
                <c:pt idx="2">
                  <c:v>5.1999999999999963E-3</c:v>
                </c:pt>
                <c:pt idx="3">
                  <c:v>5.6000000000000077E-3</c:v>
                </c:pt>
                <c:pt idx="4">
                  <c:v>6.1000000000000082E-3</c:v>
                </c:pt>
                <c:pt idx="5">
                  <c:v>7.0999999999999952E-3</c:v>
                </c:pt>
                <c:pt idx="6">
                  <c:v>7.8000000000000014E-3</c:v>
                </c:pt>
                <c:pt idx="7">
                  <c:v>9.1999999999999998E-3</c:v>
                </c:pt>
                <c:pt idx="8">
                  <c:v>1.0500000000000009E-2</c:v>
                </c:pt>
                <c:pt idx="9">
                  <c:v>1.21E-2</c:v>
                </c:pt>
                <c:pt idx="10">
                  <c:v>1.3799999999999993E-2</c:v>
                </c:pt>
                <c:pt idx="11">
                  <c:v>1.5700000000000006E-2</c:v>
                </c:pt>
                <c:pt idx="12">
                  <c:v>1.7599999999999991E-2</c:v>
                </c:pt>
                <c:pt idx="13">
                  <c:v>1.9699999999999995E-2</c:v>
                </c:pt>
                <c:pt idx="14">
                  <c:v>2.1800000000000014E-2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2B5-45D1-AE51-4FFD039787FA}"/>
            </c:ext>
          </c:extLst>
        </c:ser>
        <c:ser>
          <c:idx val="1"/>
          <c:order val="1"/>
          <c:tx>
            <c:strRef>
              <c:f>'Fig 4–fig sup 1–source data 1'!$A$21</c:f>
              <c:strCache>
                <c:ptCount val="1"/>
                <c:pt idx="0">
                  <c:v>Control +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</c:trendlineLbl>
          </c:trendline>
          <c:xVal>
            <c:numRef>
              <c:f>'Fig 4–fig sup 1–source data 1'!$B$19:$P$19</c:f>
              <c:numCache>
                <c:formatCode>0.00</c:formatCode>
                <c:ptCount val="15"/>
                <c:pt idx="0">
                  <c:v>0</c:v>
                </c:pt>
                <c:pt idx="1">
                  <c:v>1.9878500000000001</c:v>
                </c:pt>
                <c:pt idx="2">
                  <c:v>3.9876666666666667</c:v>
                </c:pt>
                <c:pt idx="3">
                  <c:v>5.9877833333333337</c:v>
                </c:pt>
                <c:pt idx="4">
                  <c:v>7.9877999999999991</c:v>
                </c:pt>
                <c:pt idx="5">
                  <c:v>9.9875333333333334</c:v>
                </c:pt>
                <c:pt idx="6">
                  <c:v>11.987633333333333</c:v>
                </c:pt>
                <c:pt idx="7">
                  <c:v>13.987783333333335</c:v>
                </c:pt>
                <c:pt idx="8">
                  <c:v>15.987349999999999</c:v>
                </c:pt>
                <c:pt idx="9">
                  <c:v>17.98725</c:v>
                </c:pt>
                <c:pt idx="10">
                  <c:v>19.98715</c:v>
                </c:pt>
                <c:pt idx="11">
                  <c:v>21.987083333333331</c:v>
                </c:pt>
                <c:pt idx="12">
                  <c:v>23.987100000000002</c:v>
                </c:pt>
                <c:pt idx="13">
                  <c:v>25.98685</c:v>
                </c:pt>
                <c:pt idx="14">
                  <c:v>27.986983333333335</c:v>
                </c:pt>
              </c:numCache>
            </c:numRef>
          </c:xVal>
          <c:yVal>
            <c:numRef>
              <c:f>'Fig 4–fig sup 1–source data 1'!$B$21:$P$21</c:f>
              <c:numCache>
                <c:formatCode>0.00</c:formatCode>
                <c:ptCount val="15"/>
                <c:pt idx="0">
                  <c:v>5.1300000000000012E-2</c:v>
                </c:pt>
                <c:pt idx="1">
                  <c:v>9.4E-2</c:v>
                </c:pt>
                <c:pt idx="2">
                  <c:v>0.13450000000000001</c:v>
                </c:pt>
                <c:pt idx="3">
                  <c:v>0.17269999999999999</c:v>
                </c:pt>
                <c:pt idx="4">
                  <c:v>0.21190000000000001</c:v>
                </c:pt>
                <c:pt idx="5">
                  <c:v>0.25159999999999999</c:v>
                </c:pt>
                <c:pt idx="6">
                  <c:v>0.2898</c:v>
                </c:pt>
                <c:pt idx="7">
                  <c:v>0.32610000000000006</c:v>
                </c:pt>
                <c:pt idx="8">
                  <c:v>0.36299999999999999</c:v>
                </c:pt>
                <c:pt idx="9">
                  <c:v>0.39990000000000003</c:v>
                </c:pt>
                <c:pt idx="10">
                  <c:v>0.43699999999999994</c:v>
                </c:pt>
                <c:pt idx="11">
                  <c:v>0.47400000000000003</c:v>
                </c:pt>
                <c:pt idx="12">
                  <c:v>0.51059999999999994</c:v>
                </c:pt>
                <c:pt idx="13">
                  <c:v>0.54700000000000004</c:v>
                </c:pt>
                <c:pt idx="14">
                  <c:v>0.58320000000000005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42B5-45D1-AE51-4FFD039787FA}"/>
            </c:ext>
          </c:extLst>
        </c:ser>
        <c:ser>
          <c:idx val="2"/>
          <c:order val="2"/>
          <c:tx>
            <c:strRef>
              <c:f>'Fig 4–fig sup 1–source data 1'!$A$22</c:f>
              <c:strCache>
                <c:ptCount val="1"/>
                <c:pt idx="0">
                  <c:v>RelAN-terminal-NirD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</c:trendlineLbl>
          </c:trendline>
          <c:xVal>
            <c:numRef>
              <c:f>'Fig 4–fig sup 1–source data 1'!$B$19:$P$19</c:f>
              <c:numCache>
                <c:formatCode>0.00</c:formatCode>
                <c:ptCount val="15"/>
                <c:pt idx="0">
                  <c:v>0</c:v>
                </c:pt>
                <c:pt idx="1">
                  <c:v>1.9878500000000001</c:v>
                </c:pt>
                <c:pt idx="2">
                  <c:v>3.9876666666666667</c:v>
                </c:pt>
                <c:pt idx="3">
                  <c:v>5.9877833333333337</c:v>
                </c:pt>
                <c:pt idx="4">
                  <c:v>7.9877999999999991</c:v>
                </c:pt>
                <c:pt idx="5">
                  <c:v>9.9875333333333334</c:v>
                </c:pt>
                <c:pt idx="6">
                  <c:v>11.987633333333333</c:v>
                </c:pt>
                <c:pt idx="7">
                  <c:v>13.987783333333335</c:v>
                </c:pt>
                <c:pt idx="8">
                  <c:v>15.987349999999999</c:v>
                </c:pt>
                <c:pt idx="9">
                  <c:v>17.98725</c:v>
                </c:pt>
                <c:pt idx="10">
                  <c:v>19.98715</c:v>
                </c:pt>
                <c:pt idx="11">
                  <c:v>21.987083333333331</c:v>
                </c:pt>
                <c:pt idx="12">
                  <c:v>23.987100000000002</c:v>
                </c:pt>
                <c:pt idx="13">
                  <c:v>25.98685</c:v>
                </c:pt>
                <c:pt idx="14">
                  <c:v>27.986983333333335</c:v>
                </c:pt>
              </c:numCache>
            </c:numRef>
          </c:xVal>
          <c:yVal>
            <c:numRef>
              <c:f>'Fig 4–fig sup 1–source data 1'!$B$22:$P$22</c:f>
              <c:numCache>
                <c:formatCode>0.00</c:formatCode>
                <c:ptCount val="15"/>
                <c:pt idx="0">
                  <c:v>4.0500000000000008E-2</c:v>
                </c:pt>
                <c:pt idx="1">
                  <c:v>7.4199999999999988E-2</c:v>
                </c:pt>
                <c:pt idx="2">
                  <c:v>0.10819999999999999</c:v>
                </c:pt>
                <c:pt idx="3">
                  <c:v>0.1429</c:v>
                </c:pt>
                <c:pt idx="4">
                  <c:v>0.17860000000000001</c:v>
                </c:pt>
                <c:pt idx="5">
                  <c:v>0.2142</c:v>
                </c:pt>
                <c:pt idx="6">
                  <c:v>0.24920000000000003</c:v>
                </c:pt>
                <c:pt idx="7">
                  <c:v>0.28410000000000002</c:v>
                </c:pt>
                <c:pt idx="8">
                  <c:v>0.31889999999999996</c:v>
                </c:pt>
                <c:pt idx="9">
                  <c:v>0.35429999999999995</c:v>
                </c:pt>
                <c:pt idx="10">
                  <c:v>0.38869999999999999</c:v>
                </c:pt>
                <c:pt idx="11">
                  <c:v>0.42270000000000002</c:v>
                </c:pt>
                <c:pt idx="12">
                  <c:v>0.45580000000000004</c:v>
                </c:pt>
                <c:pt idx="13">
                  <c:v>0.48789999999999994</c:v>
                </c:pt>
                <c:pt idx="14">
                  <c:v>0.51939999999999997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42B5-45D1-AE51-4FFD039787FA}"/>
            </c:ext>
          </c:extLst>
        </c:ser>
        <c:ser>
          <c:idx val="3"/>
          <c:order val="3"/>
          <c:tx>
            <c:strRef>
              <c:f>'Fig 4–fig sup 1–source data 1'!$A$23</c:f>
              <c:strCache>
                <c:ptCount val="1"/>
                <c:pt idx="0">
                  <c:v>SpoTN-terminal-NirD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4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</c:trendlineLbl>
          </c:trendline>
          <c:xVal>
            <c:numRef>
              <c:f>'Fig 4–fig sup 1–source data 1'!$B$19:$P$19</c:f>
              <c:numCache>
                <c:formatCode>0.00</c:formatCode>
                <c:ptCount val="15"/>
                <c:pt idx="0">
                  <c:v>0</c:v>
                </c:pt>
                <c:pt idx="1">
                  <c:v>1.9878500000000001</c:v>
                </c:pt>
                <c:pt idx="2">
                  <c:v>3.9876666666666667</c:v>
                </c:pt>
                <c:pt idx="3">
                  <c:v>5.9877833333333337</c:v>
                </c:pt>
                <c:pt idx="4">
                  <c:v>7.9877999999999991</c:v>
                </c:pt>
                <c:pt idx="5">
                  <c:v>9.9875333333333334</c:v>
                </c:pt>
                <c:pt idx="6">
                  <c:v>11.987633333333333</c:v>
                </c:pt>
                <c:pt idx="7">
                  <c:v>13.987783333333335</c:v>
                </c:pt>
                <c:pt idx="8">
                  <c:v>15.987349999999999</c:v>
                </c:pt>
                <c:pt idx="9">
                  <c:v>17.98725</c:v>
                </c:pt>
                <c:pt idx="10">
                  <c:v>19.98715</c:v>
                </c:pt>
                <c:pt idx="11">
                  <c:v>21.987083333333331</c:v>
                </c:pt>
                <c:pt idx="12">
                  <c:v>23.987100000000002</c:v>
                </c:pt>
                <c:pt idx="13">
                  <c:v>25.98685</c:v>
                </c:pt>
                <c:pt idx="14">
                  <c:v>27.986983333333335</c:v>
                </c:pt>
              </c:numCache>
            </c:numRef>
          </c:xVal>
          <c:yVal>
            <c:numRef>
              <c:f>'Fig 4–fig sup 1–source data 1'!$B$23:$P$23</c:f>
              <c:numCache>
                <c:formatCode>0.00</c:formatCode>
                <c:ptCount val="15"/>
                <c:pt idx="0">
                  <c:v>7.1999999999999981E-3</c:v>
                </c:pt>
                <c:pt idx="1">
                  <c:v>7.5999999999999956E-3</c:v>
                </c:pt>
                <c:pt idx="2">
                  <c:v>7.5000000000000067E-3</c:v>
                </c:pt>
                <c:pt idx="3">
                  <c:v>7.2000000000000119E-3</c:v>
                </c:pt>
                <c:pt idx="4">
                  <c:v>7.1000000000000091E-3</c:v>
                </c:pt>
                <c:pt idx="5">
                  <c:v>7.4999999999999928E-3</c:v>
                </c:pt>
                <c:pt idx="6">
                  <c:v>7.5999999999999956E-3</c:v>
                </c:pt>
                <c:pt idx="7">
                  <c:v>7.8000000000000014E-3</c:v>
                </c:pt>
                <c:pt idx="8">
                  <c:v>8.0000000000000071E-3</c:v>
                </c:pt>
                <c:pt idx="9">
                  <c:v>8.199999999999999E-3</c:v>
                </c:pt>
                <c:pt idx="10">
                  <c:v>8.199999999999999E-3</c:v>
                </c:pt>
                <c:pt idx="11">
                  <c:v>8.4000000000000047E-3</c:v>
                </c:pt>
                <c:pt idx="12">
                  <c:v>8.2999999999999879E-3</c:v>
                </c:pt>
                <c:pt idx="13">
                  <c:v>8.6999999999999994E-3</c:v>
                </c:pt>
                <c:pt idx="14">
                  <c:v>8.9000000000000051E-3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42B5-45D1-AE51-4FFD039787FA}"/>
            </c:ext>
          </c:extLst>
        </c:ser>
        <c:ser>
          <c:idx val="4"/>
          <c:order val="4"/>
          <c:tx>
            <c:strRef>
              <c:f>'Fig 4–fig sup 1–source data 1'!$A$24</c:f>
              <c:strCache>
                <c:ptCount val="1"/>
                <c:pt idx="0">
                  <c:v>RelAN-terminal-NirDE50K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5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</c:trendlineLbl>
          </c:trendline>
          <c:xVal>
            <c:numRef>
              <c:f>'Fig 4–fig sup 1–source data 1'!$B$19:$P$19</c:f>
              <c:numCache>
                <c:formatCode>0.00</c:formatCode>
                <c:ptCount val="15"/>
                <c:pt idx="0">
                  <c:v>0</c:v>
                </c:pt>
                <c:pt idx="1">
                  <c:v>1.9878500000000001</c:v>
                </c:pt>
                <c:pt idx="2">
                  <c:v>3.9876666666666667</c:v>
                </c:pt>
                <c:pt idx="3">
                  <c:v>5.9877833333333337</c:v>
                </c:pt>
                <c:pt idx="4">
                  <c:v>7.9877999999999991</c:v>
                </c:pt>
                <c:pt idx="5">
                  <c:v>9.9875333333333334</c:v>
                </c:pt>
                <c:pt idx="6">
                  <c:v>11.987633333333333</c:v>
                </c:pt>
                <c:pt idx="7">
                  <c:v>13.987783333333335</c:v>
                </c:pt>
                <c:pt idx="8">
                  <c:v>15.987349999999999</c:v>
                </c:pt>
                <c:pt idx="9">
                  <c:v>17.98725</c:v>
                </c:pt>
                <c:pt idx="10">
                  <c:v>19.98715</c:v>
                </c:pt>
                <c:pt idx="11">
                  <c:v>21.987083333333331</c:v>
                </c:pt>
                <c:pt idx="12">
                  <c:v>23.987100000000002</c:v>
                </c:pt>
                <c:pt idx="13">
                  <c:v>25.98685</c:v>
                </c:pt>
                <c:pt idx="14">
                  <c:v>27.986983333333335</c:v>
                </c:pt>
              </c:numCache>
            </c:numRef>
          </c:xVal>
          <c:yVal>
            <c:numRef>
              <c:f>'Fig 4–fig sup 1–source data 1'!$B$24:$P$24</c:f>
              <c:numCache>
                <c:formatCode>0.00</c:formatCode>
                <c:ptCount val="15"/>
                <c:pt idx="0">
                  <c:v>5.5000000000000049E-3</c:v>
                </c:pt>
                <c:pt idx="1">
                  <c:v>5.6999999999999967E-3</c:v>
                </c:pt>
                <c:pt idx="2">
                  <c:v>5.9000000000000025E-3</c:v>
                </c:pt>
                <c:pt idx="3">
                  <c:v>6.1000000000000082E-3</c:v>
                </c:pt>
                <c:pt idx="4">
                  <c:v>6.2000000000000111E-3</c:v>
                </c:pt>
                <c:pt idx="5">
                  <c:v>6.3E-3</c:v>
                </c:pt>
                <c:pt idx="6">
                  <c:v>6.5999999999999948E-3</c:v>
                </c:pt>
                <c:pt idx="7">
                  <c:v>7.1000000000000091E-3</c:v>
                </c:pt>
                <c:pt idx="8">
                  <c:v>8.4000000000000047E-3</c:v>
                </c:pt>
                <c:pt idx="9">
                  <c:v>7.9000000000000042E-3</c:v>
                </c:pt>
                <c:pt idx="10">
                  <c:v>8.3999999999999908E-3</c:v>
                </c:pt>
                <c:pt idx="11">
                  <c:v>9.000000000000008E-3</c:v>
                </c:pt>
                <c:pt idx="12">
                  <c:v>9.5999999999999974E-3</c:v>
                </c:pt>
                <c:pt idx="13">
                  <c:v>1.0300000000000004E-2</c:v>
                </c:pt>
                <c:pt idx="14">
                  <c:v>1.0999999999999996E-2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42B5-45D1-AE51-4FFD039787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44894424"/>
        <c:axId val="544894752"/>
      </c:scatterChart>
      <c:valAx>
        <c:axId val="544894424"/>
        <c:scaling>
          <c:orientation val="minMax"/>
          <c:max val="28"/>
          <c:min val="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GB"/>
                  <a:t>Time (minutes)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44894752"/>
        <c:crosses val="autoZero"/>
        <c:crossBetween val="midCat"/>
      </c:valAx>
      <c:valAx>
        <c:axId val="544894752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GB"/>
                  <a:t>OD</a:t>
                </a:r>
                <a:r>
                  <a:rPr lang="en-GB" baseline="-25000"/>
                  <a:t>420nm</a:t>
                </a:r>
                <a:r>
                  <a:rPr lang="en-GB"/>
                  <a:t>-OD</a:t>
                </a:r>
                <a:r>
                  <a:rPr lang="en-GB" baseline="-25000"/>
                  <a:t>420nm</a:t>
                </a:r>
                <a:r>
                  <a:rPr lang="en-GB"/>
                  <a:t>(Blank)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4489442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134</xdr:row>
      <xdr:rowOff>0</xdr:rowOff>
    </xdr:from>
    <xdr:to>
      <xdr:col>7</xdr:col>
      <xdr:colOff>9525</xdr:colOff>
      <xdr:row>146</xdr:row>
      <xdr:rowOff>119063</xdr:rowOff>
    </xdr:to>
    <xdr:graphicFrame macro="">
      <xdr:nvGraphicFramePr>
        <xdr:cNvPr id="6" name="Graphique 5">
          <a:extLst>
            <a:ext uri="{FF2B5EF4-FFF2-40B4-BE49-F238E27FC236}">
              <a16:creationId xmlns:a16="http://schemas.microsoft.com/office/drawing/2014/main" id="{45BB7E7A-CC87-4AD8-86BE-C5849D06A0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80</xdr:row>
      <xdr:rowOff>0</xdr:rowOff>
    </xdr:from>
    <xdr:to>
      <xdr:col>7</xdr:col>
      <xdr:colOff>9525</xdr:colOff>
      <xdr:row>92</xdr:row>
      <xdr:rowOff>119063</xdr:rowOff>
    </xdr:to>
    <xdr:graphicFrame macro="">
      <xdr:nvGraphicFramePr>
        <xdr:cNvPr id="8" name="Graphique 7">
          <a:extLst>
            <a:ext uri="{FF2B5EF4-FFF2-40B4-BE49-F238E27FC236}">
              <a16:creationId xmlns:a16="http://schemas.microsoft.com/office/drawing/2014/main" id="{D64D14F4-5D31-44B7-ABAE-539F5AC96D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25</xdr:row>
      <xdr:rowOff>0</xdr:rowOff>
    </xdr:from>
    <xdr:to>
      <xdr:col>7</xdr:col>
      <xdr:colOff>9525</xdr:colOff>
      <xdr:row>37</xdr:row>
      <xdr:rowOff>119063</xdr:rowOff>
    </xdr:to>
    <xdr:graphicFrame macro="">
      <xdr:nvGraphicFramePr>
        <xdr:cNvPr id="10" name="Graphique 9">
          <a:extLst>
            <a:ext uri="{FF2B5EF4-FFF2-40B4-BE49-F238E27FC236}">
              <a16:creationId xmlns:a16="http://schemas.microsoft.com/office/drawing/2014/main" id="{E885AA68-09F3-42C5-A3DE-30ADA594BD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73"/>
  <sheetViews>
    <sheetView tabSelected="1" zoomScaleNormal="100" workbookViewId="0"/>
  </sheetViews>
  <sheetFormatPr baseColWidth="10" defaultColWidth="9.06640625" defaultRowHeight="14.25" x14ac:dyDescent="0.45"/>
  <cols>
    <col min="2" max="10" width="9.1328125" bestFit="1" customWidth="1"/>
    <col min="11" max="16" width="9.19921875" bestFit="1" customWidth="1"/>
  </cols>
  <sheetData>
    <row r="1" spans="1:16" ht="17.649999999999999" x14ac:dyDescent="0.5">
      <c r="A1" s="1" t="s">
        <v>22</v>
      </c>
    </row>
    <row r="3" spans="1:16" ht="17.649999999999999" x14ac:dyDescent="0.5">
      <c r="A3" s="2" t="s">
        <v>19</v>
      </c>
    </row>
    <row r="5" spans="1:16" ht="20.65" x14ac:dyDescent="0.7">
      <c r="A5" s="1" t="s">
        <v>2</v>
      </c>
    </row>
    <row r="7" spans="1:16" ht="15.4" x14ac:dyDescent="0.45">
      <c r="B7" s="10" t="s">
        <v>0</v>
      </c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</row>
    <row r="8" spans="1:16" ht="15.4" x14ac:dyDescent="0.45">
      <c r="A8" s="3"/>
      <c r="B8" s="5">
        <v>0</v>
      </c>
      <c r="C8" s="5">
        <v>119.271</v>
      </c>
      <c r="D8" s="5">
        <v>239.26</v>
      </c>
      <c r="E8" s="5">
        <v>359.267</v>
      </c>
      <c r="F8" s="5">
        <v>479.26799999999997</v>
      </c>
      <c r="G8" s="5">
        <v>599.25199999999995</v>
      </c>
      <c r="H8" s="5">
        <v>719.25800000000004</v>
      </c>
      <c r="I8" s="5">
        <v>839.26700000000005</v>
      </c>
      <c r="J8" s="5">
        <v>959.24099999999999</v>
      </c>
      <c r="K8" s="5">
        <v>1079.2349999999999</v>
      </c>
      <c r="L8" s="5">
        <v>1199.229</v>
      </c>
      <c r="M8" s="5">
        <v>1319.2249999999999</v>
      </c>
      <c r="N8" s="5">
        <v>1439.2260000000001</v>
      </c>
      <c r="O8" s="5">
        <v>1559.211</v>
      </c>
      <c r="P8" s="5">
        <v>1679.2190000000001</v>
      </c>
    </row>
    <row r="9" spans="1:16" ht="15.4" x14ac:dyDescent="0.45">
      <c r="A9" s="4" t="s">
        <v>3</v>
      </c>
      <c r="B9" s="5">
        <v>9.98E-2</v>
      </c>
      <c r="C9" s="5">
        <v>9.98E-2</v>
      </c>
      <c r="D9" s="5">
        <v>9.98E-2</v>
      </c>
      <c r="E9" s="5">
        <v>0.10009999999999999</v>
      </c>
      <c r="F9" s="5">
        <v>0.10009999999999999</v>
      </c>
      <c r="G9" s="5">
        <v>0.1004</v>
      </c>
      <c r="H9" s="5">
        <v>0.1009</v>
      </c>
      <c r="I9" s="5">
        <v>0.1011</v>
      </c>
      <c r="J9" s="5">
        <v>0.1016</v>
      </c>
      <c r="K9" s="5">
        <v>0.1021</v>
      </c>
      <c r="L9" s="5">
        <v>0.1028</v>
      </c>
      <c r="M9" s="5">
        <v>0.10349999999999999</v>
      </c>
      <c r="N9" s="5">
        <v>0.10440000000000001</v>
      </c>
      <c r="O9" s="5">
        <v>0.1052</v>
      </c>
      <c r="P9" s="5">
        <v>0.1061</v>
      </c>
    </row>
    <row r="10" spans="1:16" ht="15.4" x14ac:dyDescent="0.45">
      <c r="A10" s="4" t="s">
        <v>4</v>
      </c>
      <c r="B10" s="5">
        <v>0.1055</v>
      </c>
      <c r="C10" s="5">
        <v>0.10489999999999999</v>
      </c>
      <c r="D10" s="5">
        <v>0.105</v>
      </c>
      <c r="E10" s="5">
        <v>0.1057</v>
      </c>
      <c r="F10" s="5">
        <v>0.1062</v>
      </c>
      <c r="G10" s="5">
        <v>0.1075</v>
      </c>
      <c r="H10" s="5">
        <v>0.1087</v>
      </c>
      <c r="I10" s="5">
        <v>0.1103</v>
      </c>
      <c r="J10" s="5">
        <v>0.11210000000000001</v>
      </c>
      <c r="K10" s="5">
        <v>0.1142</v>
      </c>
      <c r="L10" s="5">
        <v>0.1166</v>
      </c>
      <c r="M10" s="5">
        <v>0.1192</v>
      </c>
      <c r="N10" s="5">
        <v>0.122</v>
      </c>
      <c r="O10" s="5">
        <v>0.1249</v>
      </c>
      <c r="P10" s="5">
        <v>0.12790000000000001</v>
      </c>
    </row>
    <row r="11" spans="1:16" ht="15.4" x14ac:dyDescent="0.45">
      <c r="A11" s="4" t="s">
        <v>5</v>
      </c>
      <c r="B11" s="5">
        <v>0.15110000000000001</v>
      </c>
      <c r="C11" s="5">
        <v>0.1938</v>
      </c>
      <c r="D11" s="5">
        <v>0.23430000000000001</v>
      </c>
      <c r="E11" s="5">
        <v>0.27279999999999999</v>
      </c>
      <c r="F11" s="5">
        <v>0.312</v>
      </c>
      <c r="G11" s="5">
        <v>0.35199999999999998</v>
      </c>
      <c r="H11" s="5">
        <v>0.39069999999999999</v>
      </c>
      <c r="I11" s="5">
        <v>0.42720000000000002</v>
      </c>
      <c r="J11" s="5">
        <v>0.46460000000000001</v>
      </c>
      <c r="K11" s="5">
        <v>0.502</v>
      </c>
      <c r="L11" s="5">
        <v>0.53979999999999995</v>
      </c>
      <c r="M11" s="5">
        <v>0.57750000000000001</v>
      </c>
      <c r="N11" s="5">
        <v>0.61499999999999999</v>
      </c>
      <c r="O11" s="5">
        <v>0.6522</v>
      </c>
      <c r="P11" s="5">
        <v>0.68930000000000002</v>
      </c>
    </row>
    <row r="12" spans="1:16" ht="17.649999999999999" x14ac:dyDescent="0.45">
      <c r="A12" s="4" t="s">
        <v>6</v>
      </c>
      <c r="B12" s="5">
        <v>0.14030000000000001</v>
      </c>
      <c r="C12" s="5">
        <v>0.17399999999999999</v>
      </c>
      <c r="D12" s="5">
        <v>0.20799999999999999</v>
      </c>
      <c r="E12" s="5">
        <v>0.24299999999999999</v>
      </c>
      <c r="F12" s="5">
        <v>0.2787</v>
      </c>
      <c r="G12" s="5">
        <v>0.31459999999999999</v>
      </c>
      <c r="H12" s="5">
        <v>0.35010000000000002</v>
      </c>
      <c r="I12" s="5">
        <v>0.38519999999999999</v>
      </c>
      <c r="J12" s="5">
        <v>0.42049999999999998</v>
      </c>
      <c r="K12" s="5">
        <v>0.45639999999999997</v>
      </c>
      <c r="L12" s="5">
        <v>0.49149999999999999</v>
      </c>
      <c r="M12" s="5">
        <v>0.5262</v>
      </c>
      <c r="N12" s="5">
        <v>0.56020000000000003</v>
      </c>
      <c r="O12" s="5">
        <v>0.59309999999999996</v>
      </c>
      <c r="P12" s="5">
        <v>0.62549999999999994</v>
      </c>
    </row>
    <row r="13" spans="1:16" ht="17.649999999999999" x14ac:dyDescent="0.45">
      <c r="A13" s="4" t="s">
        <v>17</v>
      </c>
      <c r="B13" s="5">
        <v>0.107</v>
      </c>
      <c r="C13" s="5">
        <v>0.1074</v>
      </c>
      <c r="D13" s="5">
        <v>0.10730000000000001</v>
      </c>
      <c r="E13" s="5">
        <v>0.10730000000000001</v>
      </c>
      <c r="F13" s="5">
        <v>0.1072</v>
      </c>
      <c r="G13" s="5">
        <v>0.1079</v>
      </c>
      <c r="H13" s="5">
        <v>0.1085</v>
      </c>
      <c r="I13" s="5">
        <v>0.1089</v>
      </c>
      <c r="J13" s="5">
        <v>0.1096</v>
      </c>
      <c r="K13" s="5">
        <v>0.1103</v>
      </c>
      <c r="L13" s="5">
        <v>0.111</v>
      </c>
      <c r="M13" s="5">
        <v>0.1119</v>
      </c>
      <c r="N13" s="5">
        <v>0.11269999999999999</v>
      </c>
      <c r="O13" s="5">
        <v>0.1139</v>
      </c>
      <c r="P13" s="5">
        <v>0.115</v>
      </c>
    </row>
    <row r="14" spans="1:16" ht="17.649999999999999" x14ac:dyDescent="0.45">
      <c r="A14" s="4" t="s">
        <v>18</v>
      </c>
      <c r="B14" s="5">
        <v>0.1053</v>
      </c>
      <c r="C14" s="5">
        <v>0.1055</v>
      </c>
      <c r="D14" s="5">
        <v>0.1057</v>
      </c>
      <c r="E14" s="5">
        <v>0.1062</v>
      </c>
      <c r="F14" s="5">
        <v>0.10630000000000001</v>
      </c>
      <c r="G14" s="5">
        <v>0.1067</v>
      </c>
      <c r="H14" s="5">
        <v>0.1075</v>
      </c>
      <c r="I14" s="5">
        <v>0.1082</v>
      </c>
      <c r="J14" s="5">
        <v>0.11</v>
      </c>
      <c r="K14" s="5">
        <v>0.11</v>
      </c>
      <c r="L14" s="5">
        <v>0.11119999999999999</v>
      </c>
      <c r="M14" s="5">
        <v>0.1125</v>
      </c>
      <c r="N14" s="5">
        <v>0.114</v>
      </c>
      <c r="O14" s="5">
        <v>0.11550000000000001</v>
      </c>
      <c r="P14" s="5">
        <v>0.1171</v>
      </c>
    </row>
    <row r="16" spans="1:16" ht="20.65" x14ac:dyDescent="0.7">
      <c r="A16" s="2" t="s">
        <v>7</v>
      </c>
    </row>
    <row r="18" spans="1:16" ht="15.4" x14ac:dyDescent="0.45">
      <c r="B18" s="10" t="s">
        <v>1</v>
      </c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</row>
    <row r="19" spans="1:16" ht="15.4" x14ac:dyDescent="0.45">
      <c r="A19" s="3"/>
      <c r="B19" s="5">
        <f t="shared" ref="B19:P19" si="0">B8/60</f>
        <v>0</v>
      </c>
      <c r="C19" s="5">
        <f t="shared" si="0"/>
        <v>1.9878500000000001</v>
      </c>
      <c r="D19" s="5">
        <f t="shared" si="0"/>
        <v>3.9876666666666667</v>
      </c>
      <c r="E19" s="5">
        <f t="shared" si="0"/>
        <v>5.9877833333333337</v>
      </c>
      <c r="F19" s="5">
        <f t="shared" si="0"/>
        <v>7.9877999999999991</v>
      </c>
      <c r="G19" s="5">
        <f t="shared" si="0"/>
        <v>9.9875333333333334</v>
      </c>
      <c r="H19" s="5">
        <f t="shared" si="0"/>
        <v>11.987633333333333</v>
      </c>
      <c r="I19" s="5">
        <f t="shared" si="0"/>
        <v>13.987783333333335</v>
      </c>
      <c r="J19" s="5">
        <f t="shared" si="0"/>
        <v>15.987349999999999</v>
      </c>
      <c r="K19" s="5">
        <f t="shared" si="0"/>
        <v>17.98725</v>
      </c>
      <c r="L19" s="5">
        <f t="shared" si="0"/>
        <v>19.98715</v>
      </c>
      <c r="M19" s="5">
        <f t="shared" si="0"/>
        <v>21.987083333333331</v>
      </c>
      <c r="N19" s="5">
        <f t="shared" si="0"/>
        <v>23.987100000000002</v>
      </c>
      <c r="O19" s="5">
        <f t="shared" si="0"/>
        <v>25.98685</v>
      </c>
      <c r="P19" s="5">
        <f t="shared" si="0"/>
        <v>27.986983333333335</v>
      </c>
    </row>
    <row r="20" spans="1:16" ht="15.4" x14ac:dyDescent="0.45">
      <c r="A20" s="4" t="s">
        <v>4</v>
      </c>
      <c r="B20" s="5">
        <f t="shared" ref="B20:P20" si="1">B10-B$9</f>
        <v>5.6999999999999967E-3</v>
      </c>
      <c r="C20" s="5">
        <f t="shared" si="1"/>
        <v>5.0999999999999934E-3</v>
      </c>
      <c r="D20" s="5">
        <f t="shared" si="1"/>
        <v>5.1999999999999963E-3</v>
      </c>
      <c r="E20" s="5">
        <f t="shared" si="1"/>
        <v>5.6000000000000077E-3</v>
      </c>
      <c r="F20" s="5">
        <f t="shared" si="1"/>
        <v>6.1000000000000082E-3</v>
      </c>
      <c r="G20" s="5">
        <f t="shared" si="1"/>
        <v>7.0999999999999952E-3</v>
      </c>
      <c r="H20" s="5">
        <f t="shared" si="1"/>
        <v>7.8000000000000014E-3</v>
      </c>
      <c r="I20" s="5">
        <f t="shared" si="1"/>
        <v>9.1999999999999998E-3</v>
      </c>
      <c r="J20" s="5">
        <f t="shared" si="1"/>
        <v>1.0500000000000009E-2</v>
      </c>
      <c r="K20" s="5">
        <f t="shared" si="1"/>
        <v>1.21E-2</v>
      </c>
      <c r="L20" s="5">
        <f t="shared" si="1"/>
        <v>1.3799999999999993E-2</v>
      </c>
      <c r="M20" s="5">
        <f t="shared" si="1"/>
        <v>1.5700000000000006E-2</v>
      </c>
      <c r="N20" s="5">
        <f t="shared" si="1"/>
        <v>1.7599999999999991E-2</v>
      </c>
      <c r="O20" s="5">
        <f t="shared" si="1"/>
        <v>1.9699999999999995E-2</v>
      </c>
      <c r="P20" s="5">
        <f t="shared" si="1"/>
        <v>2.1800000000000014E-2</v>
      </c>
    </row>
    <row r="21" spans="1:16" ht="15.4" x14ac:dyDescent="0.45">
      <c r="A21" s="4" t="s">
        <v>5</v>
      </c>
      <c r="B21" s="5">
        <f t="shared" ref="B21:P21" si="2">B11-B$9</f>
        <v>5.1300000000000012E-2</v>
      </c>
      <c r="C21" s="5">
        <f t="shared" si="2"/>
        <v>9.4E-2</v>
      </c>
      <c r="D21" s="5">
        <f t="shared" si="2"/>
        <v>0.13450000000000001</v>
      </c>
      <c r="E21" s="5">
        <f t="shared" si="2"/>
        <v>0.17269999999999999</v>
      </c>
      <c r="F21" s="5">
        <f t="shared" si="2"/>
        <v>0.21190000000000001</v>
      </c>
      <c r="G21" s="5">
        <f t="shared" si="2"/>
        <v>0.25159999999999999</v>
      </c>
      <c r="H21" s="5">
        <f t="shared" si="2"/>
        <v>0.2898</v>
      </c>
      <c r="I21" s="5">
        <f t="shared" si="2"/>
        <v>0.32610000000000006</v>
      </c>
      <c r="J21" s="5">
        <f t="shared" si="2"/>
        <v>0.36299999999999999</v>
      </c>
      <c r="K21" s="5">
        <f t="shared" si="2"/>
        <v>0.39990000000000003</v>
      </c>
      <c r="L21" s="5">
        <f t="shared" si="2"/>
        <v>0.43699999999999994</v>
      </c>
      <c r="M21" s="5">
        <f t="shared" si="2"/>
        <v>0.47400000000000003</v>
      </c>
      <c r="N21" s="5">
        <f t="shared" si="2"/>
        <v>0.51059999999999994</v>
      </c>
      <c r="O21" s="5">
        <f t="shared" si="2"/>
        <v>0.54700000000000004</v>
      </c>
      <c r="P21" s="5">
        <f t="shared" si="2"/>
        <v>0.58320000000000005</v>
      </c>
    </row>
    <row r="22" spans="1:16" ht="17.649999999999999" x14ac:dyDescent="0.45">
      <c r="A22" s="4" t="s">
        <v>6</v>
      </c>
      <c r="B22" s="5">
        <f t="shared" ref="B22:P22" si="3">B12-B$9</f>
        <v>4.0500000000000008E-2</v>
      </c>
      <c r="C22" s="5">
        <f t="shared" si="3"/>
        <v>7.4199999999999988E-2</v>
      </c>
      <c r="D22" s="5">
        <f t="shared" si="3"/>
        <v>0.10819999999999999</v>
      </c>
      <c r="E22" s="5">
        <f t="shared" si="3"/>
        <v>0.1429</v>
      </c>
      <c r="F22" s="5">
        <f t="shared" si="3"/>
        <v>0.17860000000000001</v>
      </c>
      <c r="G22" s="5">
        <f t="shared" si="3"/>
        <v>0.2142</v>
      </c>
      <c r="H22" s="5">
        <f t="shared" si="3"/>
        <v>0.24920000000000003</v>
      </c>
      <c r="I22" s="5">
        <f t="shared" si="3"/>
        <v>0.28410000000000002</v>
      </c>
      <c r="J22" s="5">
        <f t="shared" si="3"/>
        <v>0.31889999999999996</v>
      </c>
      <c r="K22" s="5">
        <f t="shared" si="3"/>
        <v>0.35429999999999995</v>
      </c>
      <c r="L22" s="5">
        <f t="shared" si="3"/>
        <v>0.38869999999999999</v>
      </c>
      <c r="M22" s="5">
        <f t="shared" si="3"/>
        <v>0.42270000000000002</v>
      </c>
      <c r="N22" s="5">
        <f t="shared" si="3"/>
        <v>0.45580000000000004</v>
      </c>
      <c r="O22" s="5">
        <f t="shared" si="3"/>
        <v>0.48789999999999994</v>
      </c>
      <c r="P22" s="5">
        <f t="shared" si="3"/>
        <v>0.51939999999999997</v>
      </c>
    </row>
    <row r="23" spans="1:16" ht="17.649999999999999" x14ac:dyDescent="0.45">
      <c r="A23" s="4" t="s">
        <v>17</v>
      </c>
      <c r="B23" s="5">
        <f t="shared" ref="B23:P23" si="4">B13-B$9</f>
        <v>7.1999999999999981E-3</v>
      </c>
      <c r="C23" s="5">
        <f t="shared" si="4"/>
        <v>7.5999999999999956E-3</v>
      </c>
      <c r="D23" s="5">
        <f t="shared" si="4"/>
        <v>7.5000000000000067E-3</v>
      </c>
      <c r="E23" s="5">
        <f t="shared" si="4"/>
        <v>7.2000000000000119E-3</v>
      </c>
      <c r="F23" s="5">
        <f t="shared" si="4"/>
        <v>7.1000000000000091E-3</v>
      </c>
      <c r="G23" s="5">
        <f t="shared" si="4"/>
        <v>7.4999999999999928E-3</v>
      </c>
      <c r="H23" s="5">
        <f t="shared" si="4"/>
        <v>7.5999999999999956E-3</v>
      </c>
      <c r="I23" s="5">
        <f t="shared" si="4"/>
        <v>7.8000000000000014E-3</v>
      </c>
      <c r="J23" s="5">
        <f t="shared" si="4"/>
        <v>8.0000000000000071E-3</v>
      </c>
      <c r="K23" s="5">
        <f t="shared" si="4"/>
        <v>8.199999999999999E-3</v>
      </c>
      <c r="L23" s="5">
        <f t="shared" si="4"/>
        <v>8.199999999999999E-3</v>
      </c>
      <c r="M23" s="5">
        <f t="shared" si="4"/>
        <v>8.4000000000000047E-3</v>
      </c>
      <c r="N23" s="5">
        <f t="shared" si="4"/>
        <v>8.2999999999999879E-3</v>
      </c>
      <c r="O23" s="5">
        <f t="shared" si="4"/>
        <v>8.6999999999999994E-3</v>
      </c>
      <c r="P23" s="5">
        <f t="shared" si="4"/>
        <v>8.9000000000000051E-3</v>
      </c>
    </row>
    <row r="24" spans="1:16" ht="17.649999999999999" x14ac:dyDescent="0.45">
      <c r="A24" s="4" t="s">
        <v>18</v>
      </c>
      <c r="B24" s="5">
        <f t="shared" ref="B24:P24" si="5">B14-B$9</f>
        <v>5.5000000000000049E-3</v>
      </c>
      <c r="C24" s="5">
        <f t="shared" si="5"/>
        <v>5.6999999999999967E-3</v>
      </c>
      <c r="D24" s="5">
        <f t="shared" si="5"/>
        <v>5.9000000000000025E-3</v>
      </c>
      <c r="E24" s="5">
        <f t="shared" si="5"/>
        <v>6.1000000000000082E-3</v>
      </c>
      <c r="F24" s="5">
        <f t="shared" si="5"/>
        <v>6.2000000000000111E-3</v>
      </c>
      <c r="G24" s="5">
        <f t="shared" si="5"/>
        <v>6.3E-3</v>
      </c>
      <c r="H24" s="5">
        <f t="shared" si="5"/>
        <v>6.5999999999999948E-3</v>
      </c>
      <c r="I24" s="5">
        <f t="shared" si="5"/>
        <v>7.1000000000000091E-3</v>
      </c>
      <c r="J24" s="5">
        <f t="shared" si="5"/>
        <v>8.4000000000000047E-3</v>
      </c>
      <c r="K24" s="5">
        <f t="shared" si="5"/>
        <v>7.9000000000000042E-3</v>
      </c>
      <c r="L24" s="5">
        <f t="shared" si="5"/>
        <v>8.3999999999999908E-3</v>
      </c>
      <c r="M24" s="5">
        <f t="shared" si="5"/>
        <v>9.000000000000008E-3</v>
      </c>
      <c r="N24" s="5">
        <f t="shared" si="5"/>
        <v>9.5999999999999974E-3</v>
      </c>
      <c r="O24" s="5">
        <f t="shared" si="5"/>
        <v>1.0300000000000004E-2</v>
      </c>
      <c r="P24" s="5">
        <f t="shared" si="5"/>
        <v>1.0999999999999996E-2</v>
      </c>
    </row>
    <row r="26" spans="1:16" ht="17.649999999999999" x14ac:dyDescent="0.5">
      <c r="I26" s="2" t="s">
        <v>10</v>
      </c>
      <c r="J26" s="3"/>
      <c r="K26" s="3"/>
    </row>
    <row r="28" spans="1:16" ht="17.25" x14ac:dyDescent="0.45">
      <c r="J28" s="7" t="s">
        <v>8</v>
      </c>
      <c r="K28" s="7" t="s">
        <v>9</v>
      </c>
    </row>
    <row r="29" spans="1:16" ht="15.4" x14ac:dyDescent="0.45">
      <c r="I29" s="4" t="s">
        <v>4</v>
      </c>
      <c r="J29" s="6">
        <v>5.9999999999999995E-4</v>
      </c>
      <c r="K29" s="6">
        <v>0.91890000000000005</v>
      </c>
    </row>
    <row r="30" spans="1:16" ht="15.4" x14ac:dyDescent="0.45">
      <c r="I30" s="4" t="s">
        <v>5</v>
      </c>
      <c r="J30" s="6">
        <v>1.89E-2</v>
      </c>
      <c r="K30" s="6">
        <v>0.99960000000000004</v>
      </c>
    </row>
    <row r="31" spans="1:16" ht="17.649999999999999" x14ac:dyDescent="0.45">
      <c r="I31" s="4" t="s">
        <v>6</v>
      </c>
      <c r="J31" s="6">
        <v>1.7299999999999999E-2</v>
      </c>
      <c r="K31" s="6">
        <v>0.99980000000000002</v>
      </c>
    </row>
    <row r="32" spans="1:16" ht="17.649999999999999" x14ac:dyDescent="0.45">
      <c r="I32" s="4" t="s">
        <v>17</v>
      </c>
      <c r="J32" s="6">
        <v>6.0000000000000002E-5</v>
      </c>
      <c r="K32" s="6">
        <v>0.85909999999999997</v>
      </c>
    </row>
    <row r="33" spans="1:11" ht="17.649999999999999" x14ac:dyDescent="0.45">
      <c r="I33" s="4" t="s">
        <v>18</v>
      </c>
      <c r="J33" s="6">
        <v>2.0000000000000001E-4</v>
      </c>
      <c r="K33" s="6">
        <v>0.93820000000000003</v>
      </c>
    </row>
    <row r="41" spans="1:11" ht="20.65" x14ac:dyDescent="0.7">
      <c r="A41" s="1" t="s">
        <v>11</v>
      </c>
      <c r="D41" s="2" t="s">
        <v>13</v>
      </c>
    </row>
    <row r="43" spans="1:11" ht="15.4" x14ac:dyDescent="0.45">
      <c r="A43" s="4" t="s">
        <v>3</v>
      </c>
      <c r="B43" s="7">
        <v>9.0399999999999994E-2</v>
      </c>
    </row>
    <row r="44" spans="1:11" ht="15.4" x14ac:dyDescent="0.45">
      <c r="A44" s="4" t="s">
        <v>4</v>
      </c>
      <c r="B44" s="7">
        <v>0.19980000000000001</v>
      </c>
      <c r="D44" s="4" t="s">
        <v>4</v>
      </c>
      <c r="E44" s="7">
        <f>10*(B44-B$43)</f>
        <v>1.0940000000000001</v>
      </c>
    </row>
    <row r="45" spans="1:11" ht="15.4" x14ac:dyDescent="0.45">
      <c r="A45" s="4" t="s">
        <v>5</v>
      </c>
      <c r="B45" s="7">
        <v>0.30919999999999997</v>
      </c>
      <c r="D45" s="4" t="s">
        <v>5</v>
      </c>
      <c r="E45" s="7">
        <f>10*(B45-B$43)</f>
        <v>2.1879999999999997</v>
      </c>
    </row>
    <row r="46" spans="1:11" ht="17.649999999999999" x14ac:dyDescent="0.45">
      <c r="A46" s="4" t="s">
        <v>6</v>
      </c>
      <c r="B46" s="7">
        <v>0.31030000000000002</v>
      </c>
      <c r="D46" s="4" t="s">
        <v>6</v>
      </c>
      <c r="E46" s="7">
        <f>10*(B46-B$43)</f>
        <v>2.1990000000000003</v>
      </c>
    </row>
    <row r="47" spans="1:11" ht="17.649999999999999" x14ac:dyDescent="0.45">
      <c r="A47" s="4" t="s">
        <v>17</v>
      </c>
      <c r="B47" s="7">
        <v>0.20330000000000001</v>
      </c>
      <c r="D47" s="4" t="s">
        <v>17</v>
      </c>
      <c r="E47" s="7">
        <f>10*(B47-B$43)</f>
        <v>1.1290000000000002</v>
      </c>
    </row>
    <row r="48" spans="1:11" ht="17.649999999999999" x14ac:dyDescent="0.45">
      <c r="A48" s="4" t="s">
        <v>18</v>
      </c>
      <c r="B48" s="7">
        <v>0.1867</v>
      </c>
      <c r="D48" s="4" t="s">
        <v>18</v>
      </c>
      <c r="E48" s="7">
        <f>10*(B48-B$43)</f>
        <v>0.96300000000000008</v>
      </c>
    </row>
    <row r="50" spans="1:16" ht="18" x14ac:dyDescent="0.6">
      <c r="A50" s="8" t="s">
        <v>12</v>
      </c>
    </row>
    <row r="52" spans="1:16" ht="15.4" x14ac:dyDescent="0.45">
      <c r="A52" s="4" t="s">
        <v>4</v>
      </c>
      <c r="B52" s="9">
        <f>1000*(J29/(0.001*E44))</f>
        <v>548.44606946983527</v>
      </c>
    </row>
    <row r="53" spans="1:16" ht="15.4" x14ac:dyDescent="0.45">
      <c r="A53" s="4" t="s">
        <v>5</v>
      </c>
      <c r="B53" s="9">
        <f>1000*(J30/(0.001*E45))</f>
        <v>8638.025594149909</v>
      </c>
    </row>
    <row r="54" spans="1:16" ht="17.649999999999999" x14ac:dyDescent="0.45">
      <c r="A54" s="4" t="s">
        <v>6</v>
      </c>
      <c r="B54" s="9">
        <f>1000*(J31/(0.001*E46))</f>
        <v>7867.212369258752</v>
      </c>
    </row>
    <row r="55" spans="1:16" ht="17.649999999999999" x14ac:dyDescent="0.45">
      <c r="A55" s="4" t="s">
        <v>17</v>
      </c>
      <c r="B55" s="9">
        <f>1000*(J32/(0.001*E47))</f>
        <v>53.144375553587238</v>
      </c>
    </row>
    <row r="56" spans="1:16" ht="17.649999999999999" x14ac:dyDescent="0.45">
      <c r="A56" s="4" t="s">
        <v>18</v>
      </c>
      <c r="B56" s="9">
        <f>1000*(J33/(0.001*E48))</f>
        <v>207.68431983385253</v>
      </c>
    </row>
    <row r="58" spans="1:16" ht="17.649999999999999" x14ac:dyDescent="0.5">
      <c r="A58" s="2" t="s">
        <v>20</v>
      </c>
    </row>
    <row r="60" spans="1:16" ht="20.65" x14ac:dyDescent="0.7">
      <c r="A60" s="1" t="s">
        <v>2</v>
      </c>
    </row>
    <row r="62" spans="1:16" ht="15.4" x14ac:dyDescent="0.45">
      <c r="B62" s="10" t="s">
        <v>0</v>
      </c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</row>
    <row r="63" spans="1:16" ht="15.4" x14ac:dyDescent="0.45">
      <c r="A63" s="3"/>
      <c r="B63" s="5">
        <v>0</v>
      </c>
      <c r="C63" s="5">
        <v>119.27200000000001</v>
      </c>
      <c r="D63" s="5">
        <v>239.28200000000001</v>
      </c>
      <c r="E63" s="5">
        <v>359.27</v>
      </c>
      <c r="F63" s="5">
        <v>479.25299999999999</v>
      </c>
      <c r="G63" s="5">
        <v>599.25800000000004</v>
      </c>
      <c r="H63" s="5">
        <v>719.26400000000001</v>
      </c>
      <c r="I63" s="5">
        <v>839.26400000000001</v>
      </c>
      <c r="J63" s="5">
        <v>959.25300000000004</v>
      </c>
      <c r="K63" s="5">
        <v>1079.2360000000001</v>
      </c>
      <c r="L63" s="5">
        <v>1199.2360000000001</v>
      </c>
      <c r="M63" s="5">
        <v>1319.2349999999999</v>
      </c>
      <c r="N63" s="5">
        <v>1439.2280000000001</v>
      </c>
      <c r="O63" s="5">
        <v>1559.2370000000001</v>
      </c>
      <c r="P63" s="5">
        <v>1679.2170000000001</v>
      </c>
    </row>
    <row r="64" spans="1:16" ht="15.4" x14ac:dyDescent="0.45">
      <c r="A64" s="4" t="s">
        <v>3</v>
      </c>
      <c r="B64" s="5">
        <v>9.9099999999999994E-2</v>
      </c>
      <c r="C64" s="5">
        <v>9.9299999999999999E-2</v>
      </c>
      <c r="D64" s="5">
        <v>9.9299999999999999E-2</v>
      </c>
      <c r="E64" s="5">
        <v>9.9299999999999999E-2</v>
      </c>
      <c r="F64" s="5">
        <v>9.9500000000000005E-2</v>
      </c>
      <c r="G64" s="5">
        <v>9.98E-2</v>
      </c>
      <c r="H64" s="5">
        <v>0.1</v>
      </c>
      <c r="I64" s="5">
        <v>0.1004</v>
      </c>
      <c r="J64" s="5">
        <v>0.1008</v>
      </c>
      <c r="K64" s="5">
        <v>0.1011</v>
      </c>
      <c r="L64" s="5">
        <v>0.10150000000000001</v>
      </c>
      <c r="M64" s="5">
        <v>0.1023</v>
      </c>
      <c r="N64" s="5">
        <v>0.1027</v>
      </c>
      <c r="O64" s="5">
        <v>0.10340000000000001</v>
      </c>
      <c r="P64" s="5">
        <v>0.1041</v>
      </c>
    </row>
    <row r="65" spans="1:16" ht="15.4" x14ac:dyDescent="0.45">
      <c r="A65" s="4" t="s">
        <v>4</v>
      </c>
      <c r="B65" s="5">
        <v>0.106</v>
      </c>
      <c r="C65" s="5">
        <v>0.10639999999999999</v>
      </c>
      <c r="D65" s="5">
        <v>0.1066</v>
      </c>
      <c r="E65" s="5">
        <v>0.1071</v>
      </c>
      <c r="F65" s="5">
        <v>0.10780000000000001</v>
      </c>
      <c r="G65" s="5">
        <v>0.1087</v>
      </c>
      <c r="H65" s="5">
        <v>0.10979999999999999</v>
      </c>
      <c r="I65" s="5">
        <v>0.11119999999999999</v>
      </c>
      <c r="J65" s="5">
        <v>0.1128</v>
      </c>
      <c r="K65" s="5">
        <v>0.1145</v>
      </c>
      <c r="L65" s="5">
        <v>0.11650000000000001</v>
      </c>
      <c r="M65" s="5">
        <v>0.1186</v>
      </c>
      <c r="N65" s="5">
        <v>0.121</v>
      </c>
      <c r="O65" s="5">
        <v>0.1236</v>
      </c>
      <c r="P65" s="5">
        <v>0.12620000000000001</v>
      </c>
    </row>
    <row r="66" spans="1:16" ht="15.4" x14ac:dyDescent="0.45">
      <c r="A66" s="4" t="s">
        <v>5</v>
      </c>
      <c r="B66" s="5">
        <v>0.1434</v>
      </c>
      <c r="C66" s="5">
        <v>0.1951</v>
      </c>
      <c r="D66" s="5">
        <v>0.24629999999999999</v>
      </c>
      <c r="E66" s="5">
        <v>0.2994</v>
      </c>
      <c r="F66" s="5">
        <v>0.35120000000000001</v>
      </c>
      <c r="G66" s="5">
        <v>0.4037</v>
      </c>
      <c r="H66" s="5">
        <v>0.45610000000000001</v>
      </c>
      <c r="I66" s="5">
        <v>0.50770000000000004</v>
      </c>
      <c r="J66" s="5">
        <v>0.55920000000000003</v>
      </c>
      <c r="K66" s="5">
        <v>0.60970000000000002</v>
      </c>
      <c r="L66" s="5">
        <v>0.66059999999999997</v>
      </c>
      <c r="M66" s="5">
        <v>0.71079999999999999</v>
      </c>
      <c r="N66" s="5">
        <v>0.75939999999999996</v>
      </c>
      <c r="O66" s="5">
        <v>0.80789999999999995</v>
      </c>
      <c r="P66" s="5">
        <v>0.85460000000000003</v>
      </c>
    </row>
    <row r="67" spans="1:16" ht="17.649999999999999" x14ac:dyDescent="0.45">
      <c r="A67" s="4" t="s">
        <v>6</v>
      </c>
      <c r="B67" s="5">
        <v>0.1341</v>
      </c>
      <c r="C67" s="5">
        <v>0.16930000000000001</v>
      </c>
      <c r="D67" s="5">
        <v>0.20680000000000001</v>
      </c>
      <c r="E67" s="5">
        <v>0.24429999999999999</v>
      </c>
      <c r="F67" s="5">
        <v>0.28160000000000002</v>
      </c>
      <c r="G67" s="5">
        <v>0.31940000000000002</v>
      </c>
      <c r="H67" s="5">
        <v>0.35659999999999997</v>
      </c>
      <c r="I67" s="5">
        <v>0.39419999999999999</v>
      </c>
      <c r="J67" s="5">
        <v>0.4325</v>
      </c>
      <c r="K67" s="5">
        <v>0.47060000000000002</v>
      </c>
      <c r="L67" s="5">
        <v>0.50929999999999997</v>
      </c>
      <c r="M67" s="5">
        <v>0.54720000000000002</v>
      </c>
      <c r="N67" s="5">
        <v>0.58379999999999999</v>
      </c>
      <c r="O67" s="5">
        <v>0.62119999999999997</v>
      </c>
      <c r="P67" s="5">
        <v>0.65720000000000001</v>
      </c>
    </row>
    <row r="68" spans="1:16" ht="17.649999999999999" x14ac:dyDescent="0.45">
      <c r="A68" s="4" t="s">
        <v>17</v>
      </c>
      <c r="B68" s="5">
        <v>0.10589999999999999</v>
      </c>
      <c r="C68" s="5">
        <v>0.1057</v>
      </c>
      <c r="D68" s="5">
        <v>0.10589999999999999</v>
      </c>
      <c r="E68" s="5">
        <v>0.106</v>
      </c>
      <c r="F68" s="5">
        <v>0.1065</v>
      </c>
      <c r="G68" s="5">
        <v>0.1069</v>
      </c>
      <c r="H68" s="5">
        <v>0.1074</v>
      </c>
      <c r="I68" s="5">
        <v>0.1079</v>
      </c>
      <c r="J68" s="5">
        <v>0.1087</v>
      </c>
      <c r="K68" s="5">
        <v>0.10920000000000001</v>
      </c>
      <c r="L68" s="5">
        <v>0.1101</v>
      </c>
      <c r="M68" s="5">
        <v>0.11119999999999999</v>
      </c>
      <c r="N68" s="5">
        <v>0.11210000000000001</v>
      </c>
      <c r="O68" s="5">
        <v>0.1133</v>
      </c>
      <c r="P68" s="5">
        <v>0.11459999999999999</v>
      </c>
    </row>
    <row r="69" spans="1:16" ht="17.649999999999999" x14ac:dyDescent="0.45">
      <c r="A69" s="4" t="s">
        <v>18</v>
      </c>
      <c r="B69" s="5">
        <v>0.1051</v>
      </c>
      <c r="C69" s="5">
        <v>0.10539999999999999</v>
      </c>
      <c r="D69" s="5">
        <v>0.1057</v>
      </c>
      <c r="E69" s="5">
        <v>0.1061</v>
      </c>
      <c r="F69" s="5">
        <v>0.1067</v>
      </c>
      <c r="G69" s="5">
        <v>0.10730000000000001</v>
      </c>
      <c r="H69" s="5">
        <v>0.1081</v>
      </c>
      <c r="I69" s="5">
        <v>0.109</v>
      </c>
      <c r="J69" s="5">
        <v>0.1099</v>
      </c>
      <c r="K69" s="5">
        <v>0.11070000000000001</v>
      </c>
      <c r="L69" s="5">
        <v>0.11169999999999999</v>
      </c>
      <c r="M69" s="5">
        <v>0.1132</v>
      </c>
      <c r="N69" s="5">
        <v>0.1143</v>
      </c>
      <c r="O69" s="5">
        <v>0.1159</v>
      </c>
      <c r="P69" s="5">
        <v>0.1173</v>
      </c>
    </row>
    <row r="71" spans="1:16" ht="20.65" x14ac:dyDescent="0.7">
      <c r="A71" s="2" t="s">
        <v>7</v>
      </c>
    </row>
    <row r="73" spans="1:16" ht="15.4" x14ac:dyDescent="0.45">
      <c r="B73" s="10" t="s">
        <v>1</v>
      </c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</row>
    <row r="74" spans="1:16" ht="15.4" x14ac:dyDescent="0.45">
      <c r="A74" s="3"/>
      <c r="B74" s="5">
        <f t="shared" ref="B74:P74" si="6">B63/60</f>
        <v>0</v>
      </c>
      <c r="C74" s="5">
        <f t="shared" si="6"/>
        <v>1.9878666666666667</v>
      </c>
      <c r="D74" s="5">
        <f t="shared" si="6"/>
        <v>3.9880333333333335</v>
      </c>
      <c r="E74" s="5">
        <f t="shared" si="6"/>
        <v>5.9878333333333327</v>
      </c>
      <c r="F74" s="5">
        <f t="shared" si="6"/>
        <v>7.9875499999999997</v>
      </c>
      <c r="G74" s="5">
        <f t="shared" si="6"/>
        <v>9.9876333333333331</v>
      </c>
      <c r="H74" s="5">
        <f t="shared" si="6"/>
        <v>11.987733333333333</v>
      </c>
      <c r="I74" s="5">
        <f t="shared" si="6"/>
        <v>13.987733333333333</v>
      </c>
      <c r="J74" s="5">
        <f t="shared" si="6"/>
        <v>15.987550000000001</v>
      </c>
      <c r="K74" s="5">
        <f t="shared" si="6"/>
        <v>17.987266666666667</v>
      </c>
      <c r="L74" s="5">
        <f t="shared" si="6"/>
        <v>19.987266666666667</v>
      </c>
      <c r="M74" s="5">
        <f t="shared" si="6"/>
        <v>21.98725</v>
      </c>
      <c r="N74" s="5">
        <f t="shared" si="6"/>
        <v>23.987133333333336</v>
      </c>
      <c r="O74" s="5">
        <f t="shared" si="6"/>
        <v>25.987283333333334</v>
      </c>
      <c r="P74" s="5">
        <f t="shared" si="6"/>
        <v>27.98695</v>
      </c>
    </row>
    <row r="75" spans="1:16" ht="15.4" x14ac:dyDescent="0.45">
      <c r="A75" s="4" t="s">
        <v>4</v>
      </c>
      <c r="B75" s="5">
        <f t="shared" ref="B75:P75" si="7">B65-B$64</f>
        <v>6.9000000000000034E-3</v>
      </c>
      <c r="C75" s="5">
        <f t="shared" si="7"/>
        <v>7.0999999999999952E-3</v>
      </c>
      <c r="D75" s="5">
        <f t="shared" si="7"/>
        <v>7.3000000000000009E-3</v>
      </c>
      <c r="E75" s="5">
        <f t="shared" si="7"/>
        <v>7.8000000000000014E-3</v>
      </c>
      <c r="F75" s="5">
        <f t="shared" si="7"/>
        <v>8.3000000000000018E-3</v>
      </c>
      <c r="G75" s="5">
        <f t="shared" si="7"/>
        <v>8.9000000000000051E-3</v>
      </c>
      <c r="H75" s="5">
        <f t="shared" si="7"/>
        <v>9.7999999999999893E-3</v>
      </c>
      <c r="I75" s="5">
        <f t="shared" si="7"/>
        <v>1.079999999999999E-2</v>
      </c>
      <c r="J75" s="5">
        <f t="shared" si="7"/>
        <v>1.1999999999999997E-2</v>
      </c>
      <c r="K75" s="5">
        <f t="shared" si="7"/>
        <v>1.3400000000000009E-2</v>
      </c>
      <c r="L75" s="5">
        <f t="shared" si="7"/>
        <v>1.4999999999999999E-2</v>
      </c>
      <c r="M75" s="5">
        <f t="shared" si="7"/>
        <v>1.6299999999999995E-2</v>
      </c>
      <c r="N75" s="5">
        <f t="shared" si="7"/>
        <v>1.8299999999999997E-2</v>
      </c>
      <c r="O75" s="5">
        <f t="shared" si="7"/>
        <v>2.0199999999999996E-2</v>
      </c>
      <c r="P75" s="5">
        <f t="shared" si="7"/>
        <v>2.2100000000000009E-2</v>
      </c>
    </row>
    <row r="76" spans="1:16" ht="15.4" x14ac:dyDescent="0.45">
      <c r="A76" s="4" t="s">
        <v>5</v>
      </c>
      <c r="B76" s="5">
        <f t="shared" ref="B76:P76" si="8">B66-B$64</f>
        <v>4.4300000000000006E-2</v>
      </c>
      <c r="C76" s="5">
        <f t="shared" si="8"/>
        <v>9.5799999999999996E-2</v>
      </c>
      <c r="D76" s="5">
        <f t="shared" si="8"/>
        <v>0.14699999999999999</v>
      </c>
      <c r="E76" s="5">
        <f t="shared" si="8"/>
        <v>0.2001</v>
      </c>
      <c r="F76" s="5">
        <f t="shared" si="8"/>
        <v>0.25170000000000003</v>
      </c>
      <c r="G76" s="5">
        <f t="shared" si="8"/>
        <v>0.3039</v>
      </c>
      <c r="H76" s="5">
        <f t="shared" si="8"/>
        <v>0.35609999999999997</v>
      </c>
      <c r="I76" s="5">
        <f t="shared" si="8"/>
        <v>0.40730000000000005</v>
      </c>
      <c r="J76" s="5">
        <f t="shared" si="8"/>
        <v>0.45840000000000003</v>
      </c>
      <c r="K76" s="5">
        <f t="shared" si="8"/>
        <v>0.50860000000000005</v>
      </c>
      <c r="L76" s="5">
        <f t="shared" si="8"/>
        <v>0.55909999999999993</v>
      </c>
      <c r="M76" s="5">
        <f t="shared" si="8"/>
        <v>0.60850000000000004</v>
      </c>
      <c r="N76" s="5">
        <f t="shared" si="8"/>
        <v>0.65669999999999995</v>
      </c>
      <c r="O76" s="5">
        <f t="shared" si="8"/>
        <v>0.7044999999999999</v>
      </c>
      <c r="P76" s="5">
        <f t="shared" si="8"/>
        <v>0.75050000000000006</v>
      </c>
    </row>
    <row r="77" spans="1:16" ht="17.649999999999999" x14ac:dyDescent="0.45">
      <c r="A77" s="4" t="s">
        <v>6</v>
      </c>
      <c r="B77" s="5">
        <f t="shared" ref="B77:P77" si="9">B67-B$64</f>
        <v>3.5000000000000003E-2</v>
      </c>
      <c r="C77" s="5">
        <f t="shared" si="9"/>
        <v>7.0000000000000007E-2</v>
      </c>
      <c r="D77" s="5">
        <f t="shared" si="9"/>
        <v>0.10750000000000001</v>
      </c>
      <c r="E77" s="5">
        <f t="shared" si="9"/>
        <v>0.14499999999999999</v>
      </c>
      <c r="F77" s="5">
        <f t="shared" si="9"/>
        <v>0.18210000000000001</v>
      </c>
      <c r="G77" s="5">
        <f t="shared" si="9"/>
        <v>0.21960000000000002</v>
      </c>
      <c r="H77" s="5">
        <f t="shared" si="9"/>
        <v>0.25659999999999994</v>
      </c>
      <c r="I77" s="5">
        <f t="shared" si="9"/>
        <v>0.29380000000000001</v>
      </c>
      <c r="J77" s="5">
        <f t="shared" si="9"/>
        <v>0.33169999999999999</v>
      </c>
      <c r="K77" s="5">
        <f t="shared" si="9"/>
        <v>0.36950000000000005</v>
      </c>
      <c r="L77" s="5">
        <f t="shared" si="9"/>
        <v>0.40779999999999994</v>
      </c>
      <c r="M77" s="5">
        <f t="shared" si="9"/>
        <v>0.44490000000000002</v>
      </c>
      <c r="N77" s="5">
        <f t="shared" si="9"/>
        <v>0.48109999999999997</v>
      </c>
      <c r="O77" s="5">
        <f t="shared" si="9"/>
        <v>0.51779999999999993</v>
      </c>
      <c r="P77" s="5">
        <f t="shared" si="9"/>
        <v>0.55310000000000004</v>
      </c>
    </row>
    <row r="78" spans="1:16" ht="17.649999999999999" x14ac:dyDescent="0.45">
      <c r="A78" s="4" t="s">
        <v>17</v>
      </c>
      <c r="B78" s="5">
        <f t="shared" ref="B78:P78" si="10">B68-B$64</f>
        <v>6.8000000000000005E-3</v>
      </c>
      <c r="C78" s="5">
        <f t="shared" si="10"/>
        <v>6.4000000000000029E-3</v>
      </c>
      <c r="D78" s="5">
        <f t="shared" si="10"/>
        <v>6.5999999999999948E-3</v>
      </c>
      <c r="E78" s="5">
        <f t="shared" si="10"/>
        <v>6.6999999999999976E-3</v>
      </c>
      <c r="F78" s="5">
        <f t="shared" si="10"/>
        <v>6.9999999999999923E-3</v>
      </c>
      <c r="G78" s="5">
        <f t="shared" si="10"/>
        <v>7.0999999999999952E-3</v>
      </c>
      <c r="H78" s="5">
        <f t="shared" si="10"/>
        <v>7.3999999999999899E-3</v>
      </c>
      <c r="I78" s="5">
        <f t="shared" si="10"/>
        <v>7.4999999999999928E-3</v>
      </c>
      <c r="J78" s="5">
        <f t="shared" si="10"/>
        <v>7.9000000000000042E-3</v>
      </c>
      <c r="K78" s="5">
        <f t="shared" si="10"/>
        <v>8.10000000000001E-3</v>
      </c>
      <c r="L78" s="5">
        <f t="shared" si="10"/>
        <v>8.5999999999999965E-3</v>
      </c>
      <c r="M78" s="5">
        <f t="shared" si="10"/>
        <v>8.8999999999999913E-3</v>
      </c>
      <c r="N78" s="5">
        <f t="shared" si="10"/>
        <v>9.4000000000000056E-3</v>
      </c>
      <c r="O78" s="5">
        <f t="shared" si="10"/>
        <v>9.8999999999999921E-3</v>
      </c>
      <c r="P78" s="5">
        <f t="shared" si="10"/>
        <v>1.0499999999999995E-2</v>
      </c>
    </row>
    <row r="79" spans="1:16" ht="17.649999999999999" x14ac:dyDescent="0.45">
      <c r="A79" s="4" t="s">
        <v>18</v>
      </c>
      <c r="B79" s="5">
        <f t="shared" ref="B79:P79" si="11">B69-B$64</f>
        <v>6.0000000000000053E-3</v>
      </c>
      <c r="C79" s="5">
        <f t="shared" si="11"/>
        <v>6.0999999999999943E-3</v>
      </c>
      <c r="D79" s="5">
        <f t="shared" si="11"/>
        <v>6.4000000000000029E-3</v>
      </c>
      <c r="E79" s="5">
        <f t="shared" si="11"/>
        <v>6.8000000000000005E-3</v>
      </c>
      <c r="F79" s="5">
        <f t="shared" si="11"/>
        <v>7.1999999999999981E-3</v>
      </c>
      <c r="G79" s="5">
        <f t="shared" si="11"/>
        <v>7.5000000000000067E-3</v>
      </c>
      <c r="H79" s="5">
        <f t="shared" si="11"/>
        <v>8.0999999999999961E-3</v>
      </c>
      <c r="I79" s="5">
        <f t="shared" si="11"/>
        <v>8.5999999999999965E-3</v>
      </c>
      <c r="J79" s="5">
        <f t="shared" si="11"/>
        <v>9.099999999999997E-3</v>
      </c>
      <c r="K79" s="5">
        <f t="shared" si="11"/>
        <v>9.6000000000000113E-3</v>
      </c>
      <c r="L79" s="5">
        <f t="shared" si="11"/>
        <v>1.0199999999999987E-2</v>
      </c>
      <c r="M79" s="5">
        <f t="shared" si="11"/>
        <v>1.0899999999999993E-2</v>
      </c>
      <c r="N79" s="5">
        <f t="shared" si="11"/>
        <v>1.1599999999999999E-2</v>
      </c>
      <c r="O79" s="5">
        <f t="shared" si="11"/>
        <v>1.2499999999999997E-2</v>
      </c>
      <c r="P79" s="5">
        <f t="shared" si="11"/>
        <v>1.3200000000000003E-2</v>
      </c>
    </row>
    <row r="81" spans="1:11" ht="17.649999999999999" x14ac:dyDescent="0.5">
      <c r="I81" s="2" t="s">
        <v>10</v>
      </c>
      <c r="J81" s="3"/>
      <c r="K81" s="3"/>
    </row>
    <row r="83" spans="1:11" ht="17.25" x14ac:dyDescent="0.45">
      <c r="J83" s="7" t="s">
        <v>8</v>
      </c>
      <c r="K83" s="7" t="s">
        <v>9</v>
      </c>
    </row>
    <row r="84" spans="1:11" ht="15.4" x14ac:dyDescent="0.45">
      <c r="I84" s="4" t="s">
        <v>4</v>
      </c>
      <c r="J84" s="6">
        <v>5.0000000000000001E-4</v>
      </c>
      <c r="K84" s="6">
        <v>0.93369999999999997</v>
      </c>
    </row>
    <row r="85" spans="1:11" ht="15.4" x14ac:dyDescent="0.45">
      <c r="I85" s="4" t="s">
        <v>5</v>
      </c>
      <c r="J85" s="6">
        <v>2.5399999999999999E-2</v>
      </c>
      <c r="K85" s="6">
        <v>0.99970000000000003</v>
      </c>
    </row>
    <row r="86" spans="1:11" ht="17.649999999999999" x14ac:dyDescent="0.45">
      <c r="I86" s="4" t="s">
        <v>6</v>
      </c>
      <c r="J86" s="6">
        <v>1.8599999999999998E-2</v>
      </c>
      <c r="K86" s="6">
        <v>1</v>
      </c>
    </row>
    <row r="87" spans="1:11" ht="17.649999999999999" x14ac:dyDescent="0.45">
      <c r="I87" s="4" t="s">
        <v>17</v>
      </c>
      <c r="J87" s="6">
        <v>1E-4</v>
      </c>
      <c r="K87" s="6">
        <v>0.9214</v>
      </c>
    </row>
    <row r="88" spans="1:11" ht="17.649999999999999" x14ac:dyDescent="0.45">
      <c r="I88" s="4" t="s">
        <v>18</v>
      </c>
      <c r="J88" s="6">
        <v>2.9999999999999997E-4</v>
      </c>
      <c r="K88" s="6">
        <v>0.97499999999999998</v>
      </c>
    </row>
    <row r="95" spans="1:11" ht="20.65" x14ac:dyDescent="0.7">
      <c r="A95" s="1" t="s">
        <v>11</v>
      </c>
      <c r="D95" s="2" t="s">
        <v>13</v>
      </c>
    </row>
    <row r="97" spans="1:5" ht="15.4" x14ac:dyDescent="0.45">
      <c r="A97" s="4" t="s">
        <v>3</v>
      </c>
      <c r="B97" s="7">
        <v>9.0499999999999997E-2</v>
      </c>
    </row>
    <row r="98" spans="1:5" ht="15.4" x14ac:dyDescent="0.45">
      <c r="A98" s="4" t="s">
        <v>4</v>
      </c>
      <c r="B98" s="7">
        <v>0.1991</v>
      </c>
      <c r="D98" s="4" t="s">
        <v>4</v>
      </c>
      <c r="E98" s="7">
        <f>10*(B98-B$97)</f>
        <v>1.0860000000000001</v>
      </c>
    </row>
    <row r="99" spans="1:5" ht="15.4" x14ac:dyDescent="0.45">
      <c r="A99" s="4" t="s">
        <v>5</v>
      </c>
      <c r="B99" s="7">
        <v>0.31330000000000002</v>
      </c>
      <c r="D99" s="4" t="s">
        <v>5</v>
      </c>
      <c r="E99" s="7">
        <f>10*(B99-B$97)</f>
        <v>2.2280000000000002</v>
      </c>
    </row>
    <row r="100" spans="1:5" ht="17.649999999999999" x14ac:dyDescent="0.45">
      <c r="A100" s="4" t="s">
        <v>6</v>
      </c>
      <c r="B100" s="7">
        <v>0.30859999999999999</v>
      </c>
      <c r="D100" s="4" t="s">
        <v>6</v>
      </c>
      <c r="E100" s="7">
        <f>10*(B100-B$97)</f>
        <v>2.181</v>
      </c>
    </row>
    <row r="101" spans="1:5" ht="17.649999999999999" x14ac:dyDescent="0.45">
      <c r="A101" s="4" t="s">
        <v>17</v>
      </c>
      <c r="B101" s="7">
        <v>0.20610000000000001</v>
      </c>
      <c r="D101" s="4" t="s">
        <v>17</v>
      </c>
      <c r="E101" s="7">
        <f>10*(B101-B$97)</f>
        <v>1.1560000000000001</v>
      </c>
    </row>
    <row r="102" spans="1:5" ht="17.649999999999999" x14ac:dyDescent="0.45">
      <c r="A102" s="4" t="s">
        <v>18</v>
      </c>
      <c r="B102" s="7">
        <v>0.1978</v>
      </c>
      <c r="D102" s="4" t="s">
        <v>18</v>
      </c>
      <c r="E102" s="7">
        <f>10*(B102-B$97)</f>
        <v>1.073</v>
      </c>
    </row>
    <row r="104" spans="1:5" ht="18" x14ac:dyDescent="0.6">
      <c r="A104" s="8" t="s">
        <v>12</v>
      </c>
    </row>
    <row r="106" spans="1:5" ht="15.4" x14ac:dyDescent="0.45">
      <c r="A106" s="4" t="s">
        <v>4</v>
      </c>
      <c r="B106" s="9">
        <f>1000*(J84/(0.001*E98))</f>
        <v>460.40515653775316</v>
      </c>
    </row>
    <row r="107" spans="1:5" ht="15.4" x14ac:dyDescent="0.45">
      <c r="A107" s="4" t="s">
        <v>5</v>
      </c>
      <c r="B107" s="9">
        <f>1000*(J85/(0.001*E99))</f>
        <v>11400.359066427287</v>
      </c>
    </row>
    <row r="108" spans="1:5" ht="17.649999999999999" x14ac:dyDescent="0.45">
      <c r="A108" s="4" t="s">
        <v>6</v>
      </c>
      <c r="B108" s="9">
        <f>1000*(J86/(0.001*E100))</f>
        <v>8528.1980742778524</v>
      </c>
    </row>
    <row r="109" spans="1:5" ht="17.649999999999999" x14ac:dyDescent="0.45">
      <c r="A109" s="4" t="s">
        <v>17</v>
      </c>
      <c r="B109" s="9">
        <f>1000*(J87/(0.001*E101))</f>
        <v>86.505190311418673</v>
      </c>
    </row>
    <row r="110" spans="1:5" ht="17.649999999999999" x14ac:dyDescent="0.45">
      <c r="A110" s="4" t="s">
        <v>18</v>
      </c>
      <c r="B110" s="9">
        <f>1000*(J88/(0.001*E102))</f>
        <v>279.58993476234855</v>
      </c>
    </row>
    <row r="112" spans="1:5" ht="17.649999999999999" x14ac:dyDescent="0.5">
      <c r="A112" s="2" t="s">
        <v>21</v>
      </c>
    </row>
    <row r="114" spans="1:16" ht="20.65" x14ac:dyDescent="0.7">
      <c r="A114" s="1" t="s">
        <v>2</v>
      </c>
    </row>
    <row r="116" spans="1:16" ht="15.4" x14ac:dyDescent="0.45">
      <c r="B116" s="10" t="s">
        <v>0</v>
      </c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</row>
    <row r="117" spans="1:16" ht="15.4" x14ac:dyDescent="0.45">
      <c r="A117" s="3"/>
      <c r="B117" s="5">
        <v>0</v>
      </c>
      <c r="C117" s="5">
        <v>119.276</v>
      </c>
      <c r="D117" s="5">
        <v>239.26599999999999</v>
      </c>
      <c r="E117" s="5">
        <v>359.267</v>
      </c>
      <c r="F117" s="5">
        <v>479.267</v>
      </c>
      <c r="G117" s="5">
        <v>599.27499999999998</v>
      </c>
      <c r="H117" s="5">
        <v>719.28200000000004</v>
      </c>
      <c r="I117" s="5">
        <v>839.26199999999994</v>
      </c>
      <c r="J117" s="5">
        <v>959.25800000000004</v>
      </c>
      <c r="K117" s="5">
        <v>1079.258</v>
      </c>
      <c r="L117" s="5">
        <v>1199.271</v>
      </c>
      <c r="M117" s="5">
        <v>1319.259</v>
      </c>
      <c r="N117" s="5">
        <v>1439.2539999999999</v>
      </c>
      <c r="O117" s="5">
        <v>1559.258</v>
      </c>
      <c r="P117" s="5">
        <v>1679.2619999999999</v>
      </c>
    </row>
    <row r="118" spans="1:16" ht="15.4" x14ac:dyDescent="0.45">
      <c r="A118" s="4" t="s">
        <v>3</v>
      </c>
      <c r="B118" s="5">
        <v>0.1007</v>
      </c>
      <c r="C118" s="5">
        <v>0.1007</v>
      </c>
      <c r="D118" s="5">
        <v>0.1008</v>
      </c>
      <c r="E118" s="5">
        <v>0.1007</v>
      </c>
      <c r="F118" s="5">
        <v>0.1008</v>
      </c>
      <c r="G118" s="5">
        <v>0.1009</v>
      </c>
      <c r="H118" s="5">
        <v>0.1012</v>
      </c>
      <c r="I118" s="5">
        <v>0.1013</v>
      </c>
      <c r="J118" s="5">
        <v>0.1014</v>
      </c>
      <c r="K118" s="5">
        <v>0.1017</v>
      </c>
      <c r="L118" s="5">
        <v>0.10199999999999999</v>
      </c>
      <c r="M118" s="5">
        <v>0.1022</v>
      </c>
      <c r="N118" s="5">
        <v>0.1026</v>
      </c>
      <c r="O118" s="5">
        <v>0.10299999999999999</v>
      </c>
      <c r="P118" s="5">
        <v>0.1033</v>
      </c>
    </row>
    <row r="119" spans="1:16" ht="15.4" x14ac:dyDescent="0.45">
      <c r="A119" s="4" t="s">
        <v>4</v>
      </c>
      <c r="B119" s="5">
        <v>0.1076</v>
      </c>
      <c r="C119" s="5">
        <v>0.1076</v>
      </c>
      <c r="D119" s="5">
        <v>0.1079</v>
      </c>
      <c r="E119" s="5">
        <v>0.1081</v>
      </c>
      <c r="F119" s="5">
        <v>0.10829999999999999</v>
      </c>
      <c r="G119" s="5">
        <v>0.1087</v>
      </c>
      <c r="H119" s="5">
        <v>0.1094</v>
      </c>
      <c r="I119" s="5">
        <v>0.11</v>
      </c>
      <c r="J119" s="5">
        <v>0.1109</v>
      </c>
      <c r="K119" s="5">
        <v>0.1118</v>
      </c>
      <c r="L119" s="5">
        <v>0.1129</v>
      </c>
      <c r="M119" s="5">
        <v>0.1139</v>
      </c>
      <c r="N119" s="5">
        <v>0.1154</v>
      </c>
      <c r="O119" s="5">
        <v>0.1169</v>
      </c>
      <c r="P119" s="5">
        <v>0.1183</v>
      </c>
    </row>
    <row r="120" spans="1:16" ht="15.4" x14ac:dyDescent="0.45">
      <c r="A120" s="4" t="s">
        <v>5</v>
      </c>
      <c r="B120" s="5">
        <v>0.13500000000000001</v>
      </c>
      <c r="C120" s="5">
        <v>0.1583</v>
      </c>
      <c r="D120" s="5">
        <v>0.182</v>
      </c>
      <c r="E120" s="5">
        <v>0.20480000000000001</v>
      </c>
      <c r="F120" s="5">
        <v>0.2278</v>
      </c>
      <c r="G120" s="5">
        <v>0.25059999999999999</v>
      </c>
      <c r="H120" s="5">
        <v>0.2727</v>
      </c>
      <c r="I120" s="5">
        <v>0.29520000000000002</v>
      </c>
      <c r="J120" s="5">
        <v>0.31790000000000002</v>
      </c>
      <c r="K120" s="5">
        <v>0.3417</v>
      </c>
      <c r="L120" s="5">
        <v>0.3654</v>
      </c>
      <c r="M120" s="5">
        <v>0.38929999999999998</v>
      </c>
      <c r="N120" s="5">
        <v>0.41399999999999998</v>
      </c>
      <c r="O120" s="5">
        <v>0.4385</v>
      </c>
      <c r="P120" s="5">
        <v>0.46350000000000002</v>
      </c>
    </row>
    <row r="121" spans="1:16" ht="17.649999999999999" x14ac:dyDescent="0.45">
      <c r="A121" s="4" t="s">
        <v>6</v>
      </c>
      <c r="B121" s="5">
        <v>0.1217</v>
      </c>
      <c r="C121" s="5">
        <v>0.13439999999999999</v>
      </c>
      <c r="D121" s="5">
        <v>0.14660000000000001</v>
      </c>
      <c r="E121" s="5">
        <v>0.15840000000000001</v>
      </c>
      <c r="F121" s="5">
        <v>0.1706</v>
      </c>
      <c r="G121" s="5">
        <v>0.18329999999999999</v>
      </c>
      <c r="H121" s="5">
        <v>0.19670000000000001</v>
      </c>
      <c r="I121" s="5">
        <v>0.21060000000000001</v>
      </c>
      <c r="J121" s="5">
        <v>0.22450000000000001</v>
      </c>
      <c r="K121" s="5">
        <v>0.23910000000000001</v>
      </c>
      <c r="L121" s="5">
        <v>0.254</v>
      </c>
      <c r="M121" s="5">
        <v>0.26900000000000002</v>
      </c>
      <c r="N121" s="5">
        <v>0.2843</v>
      </c>
      <c r="O121" s="5">
        <v>0.29980000000000001</v>
      </c>
      <c r="P121" s="5">
        <v>0.31530000000000002</v>
      </c>
    </row>
    <row r="122" spans="1:16" ht="17.649999999999999" x14ac:dyDescent="0.45">
      <c r="A122" s="4" t="s">
        <v>17</v>
      </c>
      <c r="B122" s="5">
        <v>0.1077</v>
      </c>
      <c r="C122" s="5">
        <v>0.1075</v>
      </c>
      <c r="D122" s="5">
        <v>0.1076</v>
      </c>
      <c r="E122" s="5">
        <v>0.1075</v>
      </c>
      <c r="F122" s="5">
        <v>0.1077</v>
      </c>
      <c r="G122" s="5">
        <v>0.10780000000000001</v>
      </c>
      <c r="H122" s="5">
        <v>0.1079</v>
      </c>
      <c r="I122" s="5">
        <v>0.1081</v>
      </c>
      <c r="J122" s="5">
        <v>0.10829999999999999</v>
      </c>
      <c r="K122" s="5">
        <v>0.1086</v>
      </c>
      <c r="L122" s="5">
        <v>0.10929999999999999</v>
      </c>
      <c r="M122" s="5">
        <v>0.10929999999999999</v>
      </c>
      <c r="N122" s="5">
        <v>0.1099</v>
      </c>
      <c r="O122" s="5">
        <v>0.1103</v>
      </c>
      <c r="P122" s="5">
        <v>0.1109</v>
      </c>
    </row>
    <row r="123" spans="1:16" ht="17.649999999999999" x14ac:dyDescent="0.45">
      <c r="A123" s="4" t="s">
        <v>18</v>
      </c>
      <c r="B123" s="5">
        <v>0.1071</v>
      </c>
      <c r="C123" s="5">
        <v>0.1071</v>
      </c>
      <c r="D123" s="5">
        <v>0.1072</v>
      </c>
      <c r="E123" s="5">
        <v>0.1075</v>
      </c>
      <c r="F123" s="5">
        <v>0.1075</v>
      </c>
      <c r="G123" s="5">
        <v>0.1077</v>
      </c>
      <c r="H123" s="5">
        <v>0.1079</v>
      </c>
      <c r="I123" s="5">
        <v>0.1081</v>
      </c>
      <c r="J123" s="5">
        <v>0.10829999999999999</v>
      </c>
      <c r="K123" s="5">
        <v>0.1086</v>
      </c>
      <c r="L123" s="5">
        <v>0.1091</v>
      </c>
      <c r="M123" s="5">
        <v>0.1094</v>
      </c>
      <c r="N123" s="5">
        <v>0.11020000000000001</v>
      </c>
      <c r="O123" s="5">
        <v>0.1108</v>
      </c>
      <c r="P123" s="5">
        <v>0.1113</v>
      </c>
    </row>
    <row r="125" spans="1:16" ht="20.65" x14ac:dyDescent="0.7">
      <c r="A125" s="2" t="s">
        <v>7</v>
      </c>
    </row>
    <row r="127" spans="1:16" ht="15.4" x14ac:dyDescent="0.45">
      <c r="B127" s="10" t="s">
        <v>1</v>
      </c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</row>
    <row r="128" spans="1:16" ht="15.4" x14ac:dyDescent="0.45">
      <c r="A128" s="3"/>
      <c r="B128" s="5">
        <f>B117/60</f>
        <v>0</v>
      </c>
      <c r="C128" s="5">
        <f t="shared" ref="C128:E128" si="12">C117/60</f>
        <v>1.9879333333333333</v>
      </c>
      <c r="D128" s="5">
        <f t="shared" si="12"/>
        <v>3.9877666666666665</v>
      </c>
      <c r="E128" s="5">
        <f t="shared" si="12"/>
        <v>5.9877833333333337</v>
      </c>
      <c r="F128" s="5">
        <f>F117/60</f>
        <v>7.9877833333333337</v>
      </c>
      <c r="G128" s="5">
        <f t="shared" ref="G128:P128" si="13">G117/60</f>
        <v>9.987916666666667</v>
      </c>
      <c r="H128" s="5">
        <f t="shared" si="13"/>
        <v>11.988033333333334</v>
      </c>
      <c r="I128" s="5">
        <f t="shared" si="13"/>
        <v>13.987699999999998</v>
      </c>
      <c r="J128" s="5">
        <f t="shared" si="13"/>
        <v>15.987633333333333</v>
      </c>
      <c r="K128" s="5">
        <f t="shared" si="13"/>
        <v>17.987633333333335</v>
      </c>
      <c r="L128" s="5">
        <f t="shared" si="13"/>
        <v>19.987849999999998</v>
      </c>
      <c r="M128" s="5">
        <f t="shared" si="13"/>
        <v>21.987649999999999</v>
      </c>
      <c r="N128" s="5">
        <f t="shared" si="13"/>
        <v>23.987566666666666</v>
      </c>
      <c r="O128" s="5">
        <f t="shared" si="13"/>
        <v>25.987633333333335</v>
      </c>
      <c r="P128" s="5">
        <f t="shared" si="13"/>
        <v>27.9877</v>
      </c>
    </row>
    <row r="129" spans="1:16" ht="15.4" x14ac:dyDescent="0.45">
      <c r="A129" s="4" t="s">
        <v>4</v>
      </c>
      <c r="B129" s="5">
        <f>B119-B$118</f>
        <v>6.9000000000000034E-3</v>
      </c>
      <c r="C129" s="5">
        <f t="shared" ref="C129:P129" si="14">C119-C$118</f>
        <v>6.9000000000000034E-3</v>
      </c>
      <c r="D129" s="5">
        <f t="shared" si="14"/>
        <v>7.0999999999999952E-3</v>
      </c>
      <c r="E129" s="5">
        <f t="shared" si="14"/>
        <v>7.4000000000000038E-3</v>
      </c>
      <c r="F129" s="5">
        <f t="shared" si="14"/>
        <v>7.4999999999999928E-3</v>
      </c>
      <c r="G129" s="5">
        <f t="shared" si="14"/>
        <v>7.8000000000000014E-3</v>
      </c>
      <c r="H129" s="5">
        <f t="shared" si="14"/>
        <v>8.199999999999999E-3</v>
      </c>
      <c r="I129" s="5">
        <f t="shared" si="14"/>
        <v>8.6999999999999994E-3</v>
      </c>
      <c r="J129" s="5">
        <f t="shared" si="14"/>
        <v>9.4999999999999946E-3</v>
      </c>
      <c r="K129" s="5">
        <f t="shared" si="14"/>
        <v>1.0099999999999998E-2</v>
      </c>
      <c r="L129" s="5">
        <f t="shared" si="14"/>
        <v>1.0900000000000007E-2</v>
      </c>
      <c r="M129" s="5">
        <f t="shared" si="14"/>
        <v>1.1700000000000002E-2</v>
      </c>
      <c r="N129" s="5">
        <f t="shared" si="14"/>
        <v>1.2800000000000006E-2</v>
      </c>
      <c r="O129" s="5">
        <f t="shared" si="14"/>
        <v>1.390000000000001E-2</v>
      </c>
      <c r="P129" s="5">
        <f t="shared" si="14"/>
        <v>1.4999999999999999E-2</v>
      </c>
    </row>
    <row r="130" spans="1:16" ht="15.4" x14ac:dyDescent="0.45">
      <c r="A130" s="4" t="s">
        <v>5</v>
      </c>
      <c r="B130" s="5">
        <f t="shared" ref="B130:P130" si="15">B120-B$118</f>
        <v>3.4300000000000011E-2</v>
      </c>
      <c r="C130" s="5">
        <f t="shared" si="15"/>
        <v>5.7599999999999998E-2</v>
      </c>
      <c r="D130" s="5">
        <f t="shared" si="15"/>
        <v>8.1199999999999994E-2</v>
      </c>
      <c r="E130" s="5">
        <f t="shared" si="15"/>
        <v>0.10410000000000001</v>
      </c>
      <c r="F130" s="5">
        <f t="shared" si="15"/>
        <v>0.127</v>
      </c>
      <c r="G130" s="5">
        <f t="shared" si="15"/>
        <v>0.1497</v>
      </c>
      <c r="H130" s="5">
        <f t="shared" si="15"/>
        <v>0.17149999999999999</v>
      </c>
      <c r="I130" s="5">
        <f t="shared" si="15"/>
        <v>0.19390000000000002</v>
      </c>
      <c r="J130" s="5">
        <f t="shared" si="15"/>
        <v>0.21650000000000003</v>
      </c>
      <c r="K130" s="5">
        <f t="shared" si="15"/>
        <v>0.24</v>
      </c>
      <c r="L130" s="5">
        <f t="shared" si="15"/>
        <v>0.26340000000000002</v>
      </c>
      <c r="M130" s="5">
        <f t="shared" si="15"/>
        <v>0.28709999999999997</v>
      </c>
      <c r="N130" s="5">
        <f t="shared" si="15"/>
        <v>0.31140000000000001</v>
      </c>
      <c r="O130" s="5">
        <f t="shared" si="15"/>
        <v>0.33550000000000002</v>
      </c>
      <c r="P130" s="5">
        <f t="shared" si="15"/>
        <v>0.36020000000000002</v>
      </c>
    </row>
    <row r="131" spans="1:16" ht="17.649999999999999" x14ac:dyDescent="0.45">
      <c r="A131" s="4" t="s">
        <v>6</v>
      </c>
      <c r="B131" s="5">
        <f t="shared" ref="B131:P131" si="16">B121-B$118</f>
        <v>2.1000000000000005E-2</v>
      </c>
      <c r="C131" s="5">
        <f t="shared" si="16"/>
        <v>3.3699999999999994E-2</v>
      </c>
      <c r="D131" s="5">
        <f t="shared" si="16"/>
        <v>4.5800000000000007E-2</v>
      </c>
      <c r="E131" s="5">
        <f t="shared" si="16"/>
        <v>5.7700000000000015E-2</v>
      </c>
      <c r="F131" s="5">
        <f t="shared" si="16"/>
        <v>6.9800000000000001E-2</v>
      </c>
      <c r="G131" s="5">
        <f t="shared" si="16"/>
        <v>8.2399999999999987E-2</v>
      </c>
      <c r="H131" s="5">
        <f t="shared" si="16"/>
        <v>9.5500000000000015E-2</v>
      </c>
      <c r="I131" s="5">
        <f t="shared" si="16"/>
        <v>0.10930000000000001</v>
      </c>
      <c r="J131" s="5">
        <f t="shared" si="16"/>
        <v>0.1231</v>
      </c>
      <c r="K131" s="5">
        <f t="shared" si="16"/>
        <v>0.13740000000000002</v>
      </c>
      <c r="L131" s="5">
        <f t="shared" si="16"/>
        <v>0.15200000000000002</v>
      </c>
      <c r="M131" s="5">
        <f t="shared" si="16"/>
        <v>0.1668</v>
      </c>
      <c r="N131" s="5">
        <f t="shared" si="16"/>
        <v>0.1817</v>
      </c>
      <c r="O131" s="5">
        <f t="shared" si="16"/>
        <v>0.19680000000000003</v>
      </c>
      <c r="P131" s="5">
        <f t="shared" si="16"/>
        <v>0.21200000000000002</v>
      </c>
    </row>
    <row r="132" spans="1:16" ht="17.649999999999999" x14ac:dyDescent="0.45">
      <c r="A132" s="4" t="s">
        <v>17</v>
      </c>
      <c r="B132" s="5">
        <f t="shared" ref="B132:P132" si="17">B122-B$118</f>
        <v>7.0000000000000062E-3</v>
      </c>
      <c r="C132" s="5">
        <f t="shared" si="17"/>
        <v>6.8000000000000005E-3</v>
      </c>
      <c r="D132" s="5">
        <f t="shared" si="17"/>
        <v>6.8000000000000005E-3</v>
      </c>
      <c r="E132" s="5">
        <f t="shared" si="17"/>
        <v>6.8000000000000005E-3</v>
      </c>
      <c r="F132" s="5">
        <f t="shared" si="17"/>
        <v>6.9000000000000034E-3</v>
      </c>
      <c r="G132" s="5">
        <f t="shared" si="17"/>
        <v>6.9000000000000034E-3</v>
      </c>
      <c r="H132" s="5">
        <f t="shared" si="17"/>
        <v>6.6999999999999976E-3</v>
      </c>
      <c r="I132" s="5">
        <f t="shared" si="17"/>
        <v>6.8000000000000005E-3</v>
      </c>
      <c r="J132" s="5">
        <f t="shared" si="17"/>
        <v>6.8999999999999895E-3</v>
      </c>
      <c r="K132" s="5">
        <f t="shared" si="17"/>
        <v>6.9000000000000034E-3</v>
      </c>
      <c r="L132" s="5">
        <f t="shared" si="17"/>
        <v>7.3000000000000009E-3</v>
      </c>
      <c r="M132" s="5">
        <f t="shared" si="17"/>
        <v>7.0999999999999952E-3</v>
      </c>
      <c r="N132" s="5">
        <f t="shared" si="17"/>
        <v>7.3000000000000009E-3</v>
      </c>
      <c r="O132" s="5">
        <f t="shared" si="17"/>
        <v>7.3000000000000009E-3</v>
      </c>
      <c r="P132" s="5">
        <f t="shared" si="17"/>
        <v>7.5999999999999956E-3</v>
      </c>
    </row>
    <row r="133" spans="1:16" ht="17.649999999999999" x14ac:dyDescent="0.45">
      <c r="A133" s="4" t="s">
        <v>18</v>
      </c>
      <c r="B133" s="5">
        <f t="shared" ref="B133:P133" si="18">B123-B$118</f>
        <v>6.4000000000000029E-3</v>
      </c>
      <c r="C133" s="5">
        <f t="shared" si="18"/>
        <v>6.4000000000000029E-3</v>
      </c>
      <c r="D133" s="5">
        <f t="shared" si="18"/>
        <v>6.4000000000000029E-3</v>
      </c>
      <c r="E133" s="5">
        <f t="shared" si="18"/>
        <v>6.8000000000000005E-3</v>
      </c>
      <c r="F133" s="5">
        <f t="shared" si="18"/>
        <v>6.6999999999999976E-3</v>
      </c>
      <c r="G133" s="5">
        <f t="shared" si="18"/>
        <v>6.8000000000000005E-3</v>
      </c>
      <c r="H133" s="5">
        <f t="shared" si="18"/>
        <v>6.6999999999999976E-3</v>
      </c>
      <c r="I133" s="5">
        <f t="shared" si="18"/>
        <v>6.8000000000000005E-3</v>
      </c>
      <c r="J133" s="5">
        <f t="shared" si="18"/>
        <v>6.8999999999999895E-3</v>
      </c>
      <c r="K133" s="5">
        <f t="shared" si="18"/>
        <v>6.9000000000000034E-3</v>
      </c>
      <c r="L133" s="5">
        <f t="shared" si="18"/>
        <v>7.1000000000000091E-3</v>
      </c>
      <c r="M133" s="5">
        <f t="shared" si="18"/>
        <v>7.1999999999999981E-3</v>
      </c>
      <c r="N133" s="5">
        <f t="shared" si="18"/>
        <v>7.6000000000000095E-3</v>
      </c>
      <c r="O133" s="5">
        <f t="shared" si="18"/>
        <v>7.8000000000000014E-3</v>
      </c>
      <c r="P133" s="5">
        <f t="shared" si="18"/>
        <v>7.9999999999999932E-3</v>
      </c>
    </row>
    <row r="135" spans="1:16" ht="17.649999999999999" x14ac:dyDescent="0.5">
      <c r="I135" s="2" t="s">
        <v>10</v>
      </c>
      <c r="J135" s="3"/>
      <c r="K135" s="3"/>
    </row>
    <row r="137" spans="1:16" ht="17.25" x14ac:dyDescent="0.45">
      <c r="J137" s="7" t="s">
        <v>8</v>
      </c>
      <c r="K137" s="7" t="s">
        <v>9</v>
      </c>
    </row>
    <row r="138" spans="1:16" ht="15.4" x14ac:dyDescent="0.45">
      <c r="I138" s="4" t="s">
        <v>4</v>
      </c>
      <c r="J138" s="6">
        <v>2.9999999999999997E-4</v>
      </c>
      <c r="K138" s="6">
        <v>0.91710000000000003</v>
      </c>
    </row>
    <row r="139" spans="1:16" ht="15.4" x14ac:dyDescent="0.45">
      <c r="I139" s="4" t="s">
        <v>5</v>
      </c>
      <c r="J139" s="6">
        <v>1.15E-2</v>
      </c>
      <c r="K139" s="6">
        <v>0.99980000000000002</v>
      </c>
    </row>
    <row r="140" spans="1:16" ht="17.649999999999999" x14ac:dyDescent="0.45">
      <c r="I140" s="4" t="s">
        <v>6</v>
      </c>
      <c r="J140" s="6">
        <v>6.7999999999999996E-3</v>
      </c>
      <c r="K140" s="6">
        <v>0.99809999999999999</v>
      </c>
    </row>
    <row r="141" spans="1:16" ht="17.649999999999999" x14ac:dyDescent="0.45">
      <c r="I141" s="4" t="s">
        <v>17</v>
      </c>
      <c r="J141" s="6">
        <v>2.0000000000000002E-5</v>
      </c>
      <c r="K141" s="6">
        <v>0.58160000000000001</v>
      </c>
    </row>
    <row r="142" spans="1:16" ht="17.649999999999999" x14ac:dyDescent="0.45">
      <c r="I142" s="4" t="s">
        <v>18</v>
      </c>
      <c r="J142" s="6">
        <v>5.0000000000000002E-5</v>
      </c>
      <c r="K142" s="6">
        <v>0.8629</v>
      </c>
    </row>
    <row r="149" spans="1:5" ht="20.65" x14ac:dyDescent="0.7">
      <c r="A149" s="1" t="s">
        <v>11</v>
      </c>
      <c r="D149" s="2" t="s">
        <v>13</v>
      </c>
    </row>
    <row r="151" spans="1:5" ht="15.4" x14ac:dyDescent="0.45">
      <c r="A151" s="4" t="s">
        <v>3</v>
      </c>
      <c r="B151" s="7">
        <v>9.06E-2</v>
      </c>
    </row>
    <row r="152" spans="1:5" ht="15.4" x14ac:dyDescent="0.45">
      <c r="A152" s="4" t="s">
        <v>4</v>
      </c>
      <c r="B152" s="7">
        <v>0.2019</v>
      </c>
      <c r="D152" s="4" t="s">
        <v>4</v>
      </c>
      <c r="E152" s="7">
        <f>10*(B152-B$151)</f>
        <v>1.113</v>
      </c>
    </row>
    <row r="153" spans="1:5" ht="15.4" x14ac:dyDescent="0.45">
      <c r="A153" s="4" t="s">
        <v>5</v>
      </c>
      <c r="B153" s="7">
        <v>0.28149999999999997</v>
      </c>
      <c r="D153" s="4" t="s">
        <v>5</v>
      </c>
      <c r="E153" s="7">
        <f>10*(B153-B$151)</f>
        <v>1.9089999999999996</v>
      </c>
    </row>
    <row r="154" spans="1:5" ht="17.649999999999999" x14ac:dyDescent="0.45">
      <c r="A154" s="4" t="s">
        <v>6</v>
      </c>
      <c r="B154" s="7">
        <v>0.25219999999999998</v>
      </c>
      <c r="D154" s="4" t="s">
        <v>6</v>
      </c>
      <c r="E154" s="7">
        <f>10*(B154-B$151)</f>
        <v>1.6159999999999997</v>
      </c>
    </row>
    <row r="155" spans="1:5" ht="17.649999999999999" x14ac:dyDescent="0.45">
      <c r="A155" s="4" t="s">
        <v>17</v>
      </c>
      <c r="B155" s="7">
        <v>0.20269999999999999</v>
      </c>
      <c r="D155" s="4" t="s">
        <v>17</v>
      </c>
      <c r="E155" s="7">
        <f>10*(B155-B$151)</f>
        <v>1.121</v>
      </c>
    </row>
    <row r="156" spans="1:5" ht="17.649999999999999" x14ac:dyDescent="0.45">
      <c r="A156" s="4" t="s">
        <v>18</v>
      </c>
      <c r="B156" s="7">
        <v>0.1915</v>
      </c>
      <c r="D156" s="4" t="s">
        <v>18</v>
      </c>
      <c r="E156" s="7">
        <f>10*(B156-B$151)</f>
        <v>1.0090000000000001</v>
      </c>
    </row>
    <row r="158" spans="1:5" ht="18" x14ac:dyDescent="0.6">
      <c r="A158" s="8" t="s">
        <v>12</v>
      </c>
    </row>
    <row r="160" spans="1:5" ht="15.4" x14ac:dyDescent="0.45">
      <c r="A160" s="4" t="s">
        <v>4</v>
      </c>
      <c r="B160" s="9">
        <f>1000*(J138/(0.001*E152))</f>
        <v>269.54177897574124</v>
      </c>
    </row>
    <row r="161" spans="1:3" ht="15.4" x14ac:dyDescent="0.45">
      <c r="A161" s="4" t="s">
        <v>5</v>
      </c>
      <c r="B161" s="9">
        <f>1000*(J139/(0.001*E153))</f>
        <v>6024.0963855421696</v>
      </c>
    </row>
    <row r="162" spans="1:3" ht="17.649999999999999" x14ac:dyDescent="0.45">
      <c r="A162" s="4" t="s">
        <v>6</v>
      </c>
      <c r="B162" s="9">
        <f>1000*(J140/(0.001*E154))</f>
        <v>4207.9207920792087</v>
      </c>
    </row>
    <row r="163" spans="1:3" ht="17.649999999999999" x14ac:dyDescent="0.45">
      <c r="A163" s="4" t="s">
        <v>17</v>
      </c>
      <c r="B163" s="9">
        <f>1000*(J141/(0.001*E155))</f>
        <v>17.841213202497769</v>
      </c>
    </row>
    <row r="164" spans="1:3" ht="17.649999999999999" x14ac:dyDescent="0.45">
      <c r="A164" s="4" t="s">
        <v>18</v>
      </c>
      <c r="B164" s="9">
        <f>1000*(J142/(0.001*E156))</f>
        <v>49.554013875123886</v>
      </c>
    </row>
    <row r="166" spans="1:3" ht="17.649999999999999" x14ac:dyDescent="0.5">
      <c r="A166" s="2" t="s">
        <v>15</v>
      </c>
    </row>
    <row r="168" spans="1:3" ht="15" x14ac:dyDescent="0.45">
      <c r="B168" s="7" t="s">
        <v>14</v>
      </c>
      <c r="C168" s="7" t="s">
        <v>16</v>
      </c>
    </row>
    <row r="169" spans="1:3" ht="15.4" x14ac:dyDescent="0.45">
      <c r="A169" s="4" t="s">
        <v>4</v>
      </c>
      <c r="B169" s="9">
        <f>AVERAGE(B52,B106,B160)</f>
        <v>426.13100166110985</v>
      </c>
      <c r="C169" s="9">
        <f>_xlfn.STDEV.S(B52,B106,B160)</f>
        <v>142.57608173668086</v>
      </c>
    </row>
    <row r="170" spans="1:3" ht="15.4" x14ac:dyDescent="0.45">
      <c r="A170" s="4" t="s">
        <v>5</v>
      </c>
      <c r="B170" s="9">
        <f>AVERAGE(B53,B107,B161)</f>
        <v>8687.4936820397888</v>
      </c>
      <c r="C170" s="9">
        <f>_xlfn.STDEV.S(B53,B107,B161)</f>
        <v>2688.4726932329268</v>
      </c>
    </row>
    <row r="171" spans="1:3" ht="17.649999999999999" x14ac:dyDescent="0.45">
      <c r="A171" s="4" t="s">
        <v>6</v>
      </c>
      <c r="B171" s="9">
        <f>AVERAGE(B54,B108,B162)</f>
        <v>6867.7770785386047</v>
      </c>
      <c r="C171" s="9">
        <f>_xlfn.STDEV.S(B54,B108,B162)</f>
        <v>2327.0909144300886</v>
      </c>
    </row>
    <row r="172" spans="1:3" ht="17.649999999999999" x14ac:dyDescent="0.45">
      <c r="A172" s="4" t="s">
        <v>17</v>
      </c>
      <c r="B172" s="9">
        <f>AVERAGE(B55,B109,B163)</f>
        <v>52.496926355834567</v>
      </c>
      <c r="C172" s="9">
        <f>_xlfn.STDEV.S(B55,B109,B163)</f>
        <v>34.33656696513728</v>
      </c>
    </row>
    <row r="173" spans="1:3" ht="17.649999999999999" x14ac:dyDescent="0.45">
      <c r="A173" s="4" t="s">
        <v>18</v>
      </c>
      <c r="B173" s="9">
        <f>AVERAGE(B56,B110,B164)</f>
        <v>178.94275615710833</v>
      </c>
      <c r="C173" s="9">
        <f>_xlfn.STDEV.S(B56,B110,B164)</f>
        <v>117.68045435222714</v>
      </c>
    </row>
  </sheetData>
  <mergeCells count="6">
    <mergeCell ref="B127:P127"/>
    <mergeCell ref="B7:P7"/>
    <mergeCell ref="B18:P18"/>
    <mergeCell ref="B62:P62"/>
    <mergeCell ref="B73:P73"/>
    <mergeCell ref="B116:P116"/>
  </mergeCells>
  <pageMargins left="0.7" right="0.7" top="0.75" bottom="0.75" header="0.3" footer="0.3"/>
  <pageSetup paperSize="9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Fig 4–fig sup 1–source data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Loïc Léger</dc:creator>
  <cp:lastModifiedBy>Loïc Léger</cp:lastModifiedBy>
  <dcterms:created xsi:type="dcterms:W3CDTF">2015-06-05T18:19:34Z</dcterms:created>
  <dcterms:modified xsi:type="dcterms:W3CDTF">2021-06-22T07:35:42Z</dcterms:modified>
</cp:coreProperties>
</file>