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earch\Manuscripts\Hfq_manuscript\eLife\full submission\"/>
    </mc:Choice>
  </mc:AlternateContent>
  <xr:revisionPtr revIDLastSave="0" documentId="13_ncr:1_{55E971E7-66B5-40CB-B068-ABAA2EF285B5}" xr6:coauthVersionLast="44" xr6:coauthVersionMax="44" xr10:uidLastSave="{00000000-0000-0000-0000-000000000000}"/>
  <bookViews>
    <workbookView xWindow="-28898" yWindow="-11572" windowWidth="28996" windowHeight="157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1" i="1" l="1"/>
  <c r="R31" i="1" s="1"/>
  <c r="K31" i="1"/>
  <c r="L31" i="1" s="1"/>
  <c r="E31" i="1"/>
  <c r="F31" i="1" s="1"/>
  <c r="Q30" i="1"/>
  <c r="R30" i="1" s="1"/>
  <c r="K30" i="1"/>
  <c r="L30" i="1" s="1"/>
  <c r="E30" i="1"/>
  <c r="F30" i="1" s="1"/>
  <c r="Q29" i="1"/>
  <c r="R29" i="1" s="1"/>
  <c r="K29" i="1"/>
  <c r="L29" i="1" s="1"/>
  <c r="E29" i="1"/>
  <c r="F29" i="1" s="1"/>
  <c r="Q28" i="1"/>
  <c r="R28" i="1" s="1"/>
  <c r="K28" i="1"/>
  <c r="L28" i="1" s="1"/>
  <c r="E28" i="1"/>
  <c r="F28" i="1" s="1"/>
  <c r="Q27" i="1"/>
  <c r="R27" i="1" s="1"/>
  <c r="K27" i="1"/>
  <c r="L27" i="1" s="1"/>
  <c r="E27" i="1"/>
  <c r="F27" i="1" s="1"/>
  <c r="Q25" i="1"/>
  <c r="R25" i="1" s="1"/>
  <c r="K25" i="1"/>
  <c r="L25" i="1" s="1"/>
  <c r="E25" i="1"/>
  <c r="F25" i="1" s="1"/>
  <c r="Q24" i="1"/>
  <c r="R24" i="1" s="1"/>
  <c r="K24" i="1"/>
  <c r="L24" i="1" s="1"/>
  <c r="E24" i="1"/>
  <c r="F24" i="1" s="1"/>
  <c r="Q23" i="1"/>
  <c r="R23" i="1" s="1"/>
  <c r="K23" i="1"/>
  <c r="L23" i="1" s="1"/>
  <c r="E23" i="1"/>
  <c r="F23" i="1" s="1"/>
  <c r="Q22" i="1"/>
  <c r="R22" i="1" s="1"/>
  <c r="K22" i="1"/>
  <c r="L22" i="1" s="1"/>
  <c r="E22" i="1"/>
  <c r="F22" i="1" s="1"/>
  <c r="Q21" i="1"/>
  <c r="R21" i="1" s="1"/>
  <c r="K21" i="1"/>
  <c r="L21" i="1" s="1"/>
  <c r="E21" i="1"/>
  <c r="F21" i="1" s="1"/>
  <c r="K17" i="1" l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</calcChain>
</file>

<file path=xl/sharedStrings.xml><?xml version="1.0" encoding="utf-8"?>
<sst xmlns="http://schemas.openxmlformats.org/spreadsheetml/2006/main" count="45" uniqueCount="16">
  <si>
    <t>16S</t>
  </si>
  <si>
    <t>Signal</t>
  </si>
  <si>
    <t>WT</t>
  </si>
  <si>
    <t>mMaple</t>
  </si>
  <si>
    <t>Min after Dip</t>
  </si>
  <si>
    <t>sodB</t>
  </si>
  <si>
    <t>Hfq</t>
  </si>
  <si>
    <t>sodB (Normalized)</t>
  </si>
  <si>
    <t>sodB/16S</t>
  </si>
  <si>
    <t>R1</t>
  </si>
  <si>
    <t>R2</t>
  </si>
  <si>
    <t>ompA</t>
  </si>
  <si>
    <t>Time after ARA</t>
  </si>
  <si>
    <t>ompA/16S</t>
  </si>
  <si>
    <t>ompA (Normalized)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</si>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</sst>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3" fillId="0" borderId="0" xfId="0" applyFont="1"/>
    <xf numFmtId="0" fontId="4" fillId="0" borderId="0" xfId="0" applyFont="1" applyFill="1"/>
    <xf numFmtId="0" fontId="3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selection activeCell="N36" sqref="N36"/>
    </sheetView>
  </sheetViews>
  <sheetFormatPr defaultRowHeight="14.5" x14ac:dyDescent="0.35"/>
  <cols>
    <col min="2" max="2" width="12.6328125" bestFit="1" customWidth="1"/>
    <col min="5" max="5" width="12" bestFit="1" customWidth="1"/>
    <col min="6" max="6" width="17.26953125" style="5" bestFit="1" customWidth="1"/>
    <col min="7" max="7" width="4.26953125" style="5" customWidth="1"/>
    <col min="8" max="8" width="12.6328125" bestFit="1" customWidth="1"/>
    <col min="11" max="11" width="12" bestFit="1" customWidth="1"/>
    <col min="12" max="12" width="16.26953125" style="5" bestFit="1" customWidth="1"/>
    <col min="13" max="13" width="3.90625" customWidth="1"/>
    <col min="14" max="14" width="13.36328125" bestFit="1" customWidth="1"/>
    <col min="17" max="17" width="12" bestFit="1" customWidth="1"/>
    <col min="18" max="18" width="17.26953125" bestFit="1" customWidth="1"/>
  </cols>
  <sheetData>
    <row r="1" spans="1:12" x14ac:dyDescent="0.35">
      <c r="A1" s="1"/>
      <c r="B1" s="2" t="s">
        <v>9</v>
      </c>
      <c r="C1" s="2" t="s">
        <v>5</v>
      </c>
      <c r="D1" s="2" t="s">
        <v>0</v>
      </c>
      <c r="E1" s="2" t="s">
        <v>8</v>
      </c>
      <c r="F1" s="6" t="s">
        <v>7</v>
      </c>
      <c r="G1" s="6"/>
      <c r="H1" s="2" t="s">
        <v>10</v>
      </c>
      <c r="I1" s="2" t="s">
        <v>5</v>
      </c>
      <c r="J1" s="2" t="s">
        <v>0</v>
      </c>
      <c r="K1" s="2" t="s">
        <v>8</v>
      </c>
      <c r="L1" s="6" t="s">
        <v>7</v>
      </c>
    </row>
    <row r="2" spans="1:12" x14ac:dyDescent="0.35">
      <c r="A2" s="2" t="s">
        <v>6</v>
      </c>
      <c r="B2" s="1" t="s">
        <v>4</v>
      </c>
      <c r="C2" s="1" t="s">
        <v>1</v>
      </c>
      <c r="D2" s="1" t="s">
        <v>1</v>
      </c>
      <c r="E2" s="3"/>
      <c r="F2" s="7"/>
      <c r="G2" s="7"/>
      <c r="H2" s="1" t="s">
        <v>4</v>
      </c>
      <c r="I2" s="1" t="s">
        <v>1</v>
      </c>
      <c r="J2" s="1" t="s">
        <v>1</v>
      </c>
      <c r="K2" s="1"/>
      <c r="L2" s="7"/>
    </row>
    <row r="3" spans="1:12" x14ac:dyDescent="0.35">
      <c r="A3" s="2" t="s">
        <v>2</v>
      </c>
      <c r="B3" s="4">
        <v>0</v>
      </c>
      <c r="C3" s="1">
        <v>755000</v>
      </c>
      <c r="D3" s="1">
        <v>8290000</v>
      </c>
      <c r="E3" s="1">
        <f>C3/D3</f>
        <v>9.1073582629674313E-2</v>
      </c>
      <c r="F3" s="7">
        <f>E3/0.091074</f>
        <v>0.99999541723954488</v>
      </c>
      <c r="G3" s="7"/>
      <c r="H3" s="4">
        <v>0</v>
      </c>
      <c r="I3" s="1">
        <v>324000</v>
      </c>
      <c r="J3" s="1">
        <v>5670000</v>
      </c>
      <c r="K3" s="1">
        <f>I3/J3</f>
        <v>5.7142857142857141E-2</v>
      </c>
      <c r="L3" s="7">
        <f>K3/0.057143</f>
        <v>0.99999750000624998</v>
      </c>
    </row>
    <row r="4" spans="1:12" x14ac:dyDescent="0.35">
      <c r="A4" s="2"/>
      <c r="B4" s="4">
        <v>2</v>
      </c>
      <c r="C4" s="1">
        <v>491000</v>
      </c>
      <c r="D4" s="1">
        <v>7460000</v>
      </c>
      <c r="E4" s="1">
        <f>C4/D4</f>
        <v>6.5817694369973187E-2</v>
      </c>
      <c r="F4" s="7">
        <f t="shared" ref="F4:F9" si="0">E4/0.091074</f>
        <v>0.72268368985630571</v>
      </c>
      <c r="G4" s="7"/>
      <c r="H4" s="4">
        <v>2</v>
      </c>
      <c r="I4" s="1">
        <v>316000</v>
      </c>
      <c r="J4" s="1">
        <v>5900000</v>
      </c>
      <c r="K4" s="1">
        <f>I4/J4</f>
        <v>5.3559322033898307E-2</v>
      </c>
      <c r="L4" s="7">
        <f t="shared" ref="L4:L9" si="1">K4/0.057143</f>
        <v>0.93728579237873944</v>
      </c>
    </row>
    <row r="5" spans="1:12" x14ac:dyDescent="0.35">
      <c r="A5" s="2"/>
      <c r="B5" s="4">
        <v>4</v>
      </c>
      <c r="C5" s="1">
        <v>181000</v>
      </c>
      <c r="D5" s="1">
        <v>7580000</v>
      </c>
      <c r="E5" s="1">
        <f>C5/D5</f>
        <v>2.3878627968337732E-2</v>
      </c>
      <c r="F5" s="7">
        <f t="shared" si="0"/>
        <v>0.26218929626828436</v>
      </c>
      <c r="G5" s="7"/>
      <c r="H5" s="4">
        <v>4</v>
      </c>
      <c r="I5" s="1">
        <v>110000</v>
      </c>
      <c r="J5" s="1">
        <v>6000000</v>
      </c>
      <c r="K5" s="1">
        <f>I5/J5</f>
        <v>1.8333333333333333E-2</v>
      </c>
      <c r="L5" s="7">
        <f t="shared" si="1"/>
        <v>0.32083253125200523</v>
      </c>
    </row>
    <row r="6" spans="1:12" x14ac:dyDescent="0.35">
      <c r="A6" s="2"/>
      <c r="B6" s="4">
        <v>6</v>
      </c>
      <c r="C6" s="1">
        <v>83500</v>
      </c>
      <c r="D6" s="1">
        <v>6500000</v>
      </c>
      <c r="E6" s="1">
        <f>C6/D6</f>
        <v>1.2846153846153846E-2</v>
      </c>
      <c r="F6" s="7">
        <f t="shared" si="0"/>
        <v>0.14105182429841498</v>
      </c>
      <c r="G6" s="7"/>
      <c r="H6" s="4">
        <v>6</v>
      </c>
      <c r="I6" s="1">
        <v>35500</v>
      </c>
      <c r="J6" s="1">
        <v>6110000</v>
      </c>
      <c r="K6" s="1">
        <f>I6/J6</f>
        <v>5.8101472995090017E-3</v>
      </c>
      <c r="L6" s="7">
        <f t="shared" si="1"/>
        <v>0.10167732354809866</v>
      </c>
    </row>
    <row r="7" spans="1:12" x14ac:dyDescent="0.35">
      <c r="A7" s="2"/>
      <c r="B7" s="4">
        <v>8</v>
      </c>
      <c r="C7" s="1">
        <v>63200</v>
      </c>
      <c r="D7" s="1">
        <v>7660000</v>
      </c>
      <c r="E7" s="1">
        <f>C7/D7</f>
        <v>8.250652741514361E-3</v>
      </c>
      <c r="F7" s="7">
        <f t="shared" si="0"/>
        <v>9.0592844736306313E-2</v>
      </c>
      <c r="G7" s="7"/>
      <c r="H7" s="4">
        <v>8</v>
      </c>
      <c r="I7" s="1">
        <v>58300</v>
      </c>
      <c r="J7" s="1">
        <v>6090000</v>
      </c>
      <c r="K7" s="1">
        <f>I7/J7</f>
        <v>9.5730706075533665E-3</v>
      </c>
      <c r="L7" s="7">
        <f t="shared" si="1"/>
        <v>0.16752831681139188</v>
      </c>
    </row>
    <row r="8" spans="1:12" x14ac:dyDescent="0.35">
      <c r="A8" s="2"/>
      <c r="B8" s="4">
        <v>10</v>
      </c>
      <c r="C8" s="1">
        <v>52500</v>
      </c>
      <c r="D8" s="1">
        <v>7940000</v>
      </c>
      <c r="E8" s="1">
        <f>C8/D8</f>
        <v>6.6120906801007554E-3</v>
      </c>
      <c r="F8" s="7">
        <f t="shared" si="0"/>
        <v>7.2601298725220753E-2</v>
      </c>
      <c r="G8" s="7"/>
      <c r="H8" s="4">
        <v>10</v>
      </c>
      <c r="I8" s="1">
        <v>78900</v>
      </c>
      <c r="J8" s="1">
        <v>5720000</v>
      </c>
      <c r="K8" s="1">
        <f>I8/J8</f>
        <v>1.3793706293706293E-2</v>
      </c>
      <c r="L8" s="7">
        <f t="shared" si="1"/>
        <v>0.24138925666671845</v>
      </c>
    </row>
    <row r="9" spans="1:12" x14ac:dyDescent="0.35">
      <c r="A9" s="2"/>
      <c r="B9" s="4">
        <v>12</v>
      </c>
      <c r="C9" s="1">
        <v>82100</v>
      </c>
      <c r="D9" s="1">
        <v>7330000</v>
      </c>
      <c r="E9" s="1">
        <f>C9/D9</f>
        <v>1.1200545702592088E-2</v>
      </c>
      <c r="F9" s="7">
        <f t="shared" si="0"/>
        <v>0.12298291172664083</v>
      </c>
      <c r="G9" s="7"/>
      <c r="H9" s="4">
        <v>12</v>
      </c>
      <c r="I9" s="1">
        <v>59500</v>
      </c>
      <c r="J9" s="1">
        <v>5470000</v>
      </c>
      <c r="K9" s="1">
        <f>I9/J9</f>
        <v>1.0877513711151737E-2</v>
      </c>
      <c r="L9" s="7">
        <f t="shared" si="1"/>
        <v>0.19035601405512026</v>
      </c>
    </row>
    <row r="10" spans="1:12" x14ac:dyDescent="0.35">
      <c r="A10" s="2"/>
      <c r="B10" s="4"/>
      <c r="C10" s="4"/>
      <c r="D10" s="4"/>
      <c r="E10" s="3"/>
      <c r="F10" s="7"/>
      <c r="G10" s="7"/>
      <c r="H10" s="4"/>
      <c r="I10" s="4"/>
      <c r="J10" s="1"/>
      <c r="K10" s="4"/>
      <c r="L10" s="7"/>
    </row>
    <row r="11" spans="1:12" x14ac:dyDescent="0.35">
      <c r="A11" s="2" t="s">
        <v>3</v>
      </c>
      <c r="B11" s="4">
        <v>0</v>
      </c>
      <c r="C11" s="1">
        <v>520000</v>
      </c>
      <c r="D11" s="1">
        <v>6790000</v>
      </c>
      <c r="E11" s="1">
        <f>C11/D11</f>
        <v>7.6583210603829166E-2</v>
      </c>
      <c r="F11" s="7">
        <f>E11/0.076583</f>
        <v>1.0000027500075626</v>
      </c>
      <c r="G11" s="7"/>
      <c r="H11" s="4">
        <v>0</v>
      </c>
      <c r="I11" s="1">
        <v>407000</v>
      </c>
      <c r="J11" s="1">
        <v>6380000</v>
      </c>
      <c r="K11" s="1">
        <f>I11/J11</f>
        <v>6.3793103448275865E-2</v>
      </c>
      <c r="L11" s="7">
        <f>K11/0.063793</f>
        <v>1.0000016216242513</v>
      </c>
    </row>
    <row r="12" spans="1:12" x14ac:dyDescent="0.35">
      <c r="A12" s="2"/>
      <c r="B12" s="4">
        <v>2</v>
      </c>
      <c r="C12" s="1">
        <v>333000</v>
      </c>
      <c r="D12" s="1">
        <v>6190000</v>
      </c>
      <c r="E12" s="1">
        <f>C12/D12</f>
        <v>5.3796445880452341E-2</v>
      </c>
      <c r="F12" s="7">
        <f t="shared" ref="F12:F17" si="2">E12/0.076583</f>
        <v>0.70245936931763375</v>
      </c>
      <c r="G12" s="7"/>
      <c r="H12" s="4">
        <v>2</v>
      </c>
      <c r="I12" s="1">
        <v>324000</v>
      </c>
      <c r="J12" s="1">
        <v>5750000</v>
      </c>
      <c r="K12" s="1">
        <f>I12/J12</f>
        <v>5.6347826086956522E-2</v>
      </c>
      <c r="L12" s="7">
        <f t="shared" ref="L12:L17" si="3">K12/0.063793</f>
        <v>0.88329167913339268</v>
      </c>
    </row>
    <row r="13" spans="1:12" x14ac:dyDescent="0.35">
      <c r="A13" s="2"/>
      <c r="B13" s="4">
        <v>4</v>
      </c>
      <c r="C13" s="1">
        <v>215000</v>
      </c>
      <c r="D13" s="1">
        <v>6760000</v>
      </c>
      <c r="E13" s="1">
        <f>C13/D13</f>
        <v>3.1804733727810654E-2</v>
      </c>
      <c r="F13" s="7">
        <f t="shared" si="2"/>
        <v>0.41529756901415005</v>
      </c>
      <c r="G13" s="7"/>
      <c r="H13" s="4">
        <v>4</v>
      </c>
      <c r="I13" s="1">
        <v>173000</v>
      </c>
      <c r="J13" s="1">
        <v>6470000</v>
      </c>
      <c r="K13" s="1">
        <f>I13/J13</f>
        <v>2.6738794435857804E-2</v>
      </c>
      <c r="L13" s="7">
        <f t="shared" si="3"/>
        <v>0.41914934923671571</v>
      </c>
    </row>
    <row r="14" spans="1:12" x14ac:dyDescent="0.35">
      <c r="A14" s="2"/>
      <c r="B14" s="4">
        <v>6</v>
      </c>
      <c r="C14" s="1">
        <v>116000</v>
      </c>
      <c r="D14" s="1">
        <v>6380000</v>
      </c>
      <c r="E14" s="1">
        <f>C14/D14</f>
        <v>1.8181818181818181E-2</v>
      </c>
      <c r="F14" s="7">
        <f t="shared" si="2"/>
        <v>0.23741324029899824</v>
      </c>
      <c r="G14" s="7"/>
      <c r="H14" s="4">
        <v>6</v>
      </c>
      <c r="I14" s="1">
        <v>122000</v>
      </c>
      <c r="J14" s="1">
        <v>7900000</v>
      </c>
      <c r="K14" s="1">
        <f>I14/J14</f>
        <v>1.5443037974683544E-2</v>
      </c>
      <c r="L14" s="7">
        <f t="shared" si="3"/>
        <v>0.24208044730117009</v>
      </c>
    </row>
    <row r="15" spans="1:12" x14ac:dyDescent="0.35">
      <c r="A15" s="2"/>
      <c r="B15" s="4">
        <v>8</v>
      </c>
      <c r="C15" s="1">
        <v>87900</v>
      </c>
      <c r="D15" s="1">
        <v>6940000</v>
      </c>
      <c r="E15" s="1">
        <f>C15/D15</f>
        <v>1.2665706051873199E-2</v>
      </c>
      <c r="F15" s="7">
        <f t="shared" si="2"/>
        <v>0.16538534729474164</v>
      </c>
      <c r="G15" s="7"/>
      <c r="H15" s="4">
        <v>8</v>
      </c>
      <c r="I15" s="1">
        <v>79500</v>
      </c>
      <c r="J15" s="1">
        <v>6940000</v>
      </c>
      <c r="K15" s="1">
        <f>I15/J15</f>
        <v>1.1455331412103746E-2</v>
      </c>
      <c r="L15" s="7">
        <f t="shared" si="3"/>
        <v>0.17957035116868222</v>
      </c>
    </row>
    <row r="16" spans="1:12" x14ac:dyDescent="0.35">
      <c r="A16" s="2"/>
      <c r="B16" s="4">
        <v>10</v>
      </c>
      <c r="C16" s="1">
        <v>58200</v>
      </c>
      <c r="D16" s="1">
        <v>7300000</v>
      </c>
      <c r="E16" s="1">
        <f>C16/D16</f>
        <v>7.9726027397260275E-3</v>
      </c>
      <c r="F16" s="7">
        <f t="shared" si="2"/>
        <v>0.10410407975302649</v>
      </c>
      <c r="G16" s="7"/>
      <c r="H16" s="4">
        <v>10</v>
      </c>
      <c r="I16" s="1">
        <v>70600</v>
      </c>
      <c r="J16" s="1">
        <v>7480000</v>
      </c>
      <c r="K16" s="1">
        <f>I16/J16</f>
        <v>9.4385026737967906E-3</v>
      </c>
      <c r="L16" s="7">
        <f t="shared" si="3"/>
        <v>0.14795514670570109</v>
      </c>
    </row>
    <row r="17" spans="1:18" x14ac:dyDescent="0.35">
      <c r="A17" s="2"/>
      <c r="B17" s="4">
        <v>12</v>
      </c>
      <c r="C17" s="1">
        <v>52700</v>
      </c>
      <c r="D17" s="1">
        <v>6900000</v>
      </c>
      <c r="E17" s="1">
        <f>C17/D17</f>
        <v>7.6376811594202898E-3</v>
      </c>
      <c r="F17" s="7">
        <f t="shared" si="2"/>
        <v>9.9730764783571943E-2</v>
      </c>
      <c r="G17" s="7"/>
      <c r="H17" s="4">
        <v>12</v>
      </c>
      <c r="I17" s="1">
        <v>67800</v>
      </c>
      <c r="J17" s="1">
        <v>7090000</v>
      </c>
      <c r="K17" s="1">
        <f>I17/J17</f>
        <v>9.562764456981664E-3</v>
      </c>
      <c r="L17" s="7">
        <f t="shared" si="3"/>
        <v>0.14990303727652976</v>
      </c>
    </row>
    <row r="18" spans="1:18" x14ac:dyDescent="0.35">
      <c r="A18" s="2"/>
      <c r="B18" s="1"/>
      <c r="C18" s="1"/>
      <c r="D18" s="1"/>
      <c r="E18" s="3"/>
      <c r="F18" s="7"/>
      <c r="G18" s="7"/>
      <c r="H18" s="1"/>
      <c r="I18" s="1"/>
      <c r="J18" s="1"/>
      <c r="K18" s="1"/>
      <c r="L18" s="7"/>
    </row>
    <row r="19" spans="1:18" x14ac:dyDescent="0.35">
      <c r="B19" s="2" t="s">
        <v>9</v>
      </c>
      <c r="C19" s="8" t="s">
        <v>11</v>
      </c>
      <c r="D19" s="8" t="s">
        <v>0</v>
      </c>
      <c r="E19" s="8" t="s">
        <v>13</v>
      </c>
      <c r="F19" s="6" t="s">
        <v>14</v>
      </c>
      <c r="G19" s="8"/>
      <c r="H19" s="2" t="s">
        <v>10</v>
      </c>
      <c r="I19" s="8" t="s">
        <v>11</v>
      </c>
      <c r="J19" s="8" t="s">
        <v>0</v>
      </c>
      <c r="K19" s="8" t="s">
        <v>13</v>
      </c>
      <c r="L19" s="6" t="s">
        <v>14</v>
      </c>
      <c r="M19" s="8"/>
      <c r="N19" s="2" t="s">
        <v>15</v>
      </c>
      <c r="O19" s="8" t="s">
        <v>11</v>
      </c>
      <c r="P19" s="8" t="s">
        <v>0</v>
      </c>
      <c r="Q19" s="8" t="s">
        <v>13</v>
      </c>
      <c r="R19" s="6" t="s">
        <v>14</v>
      </c>
    </row>
    <row r="20" spans="1:18" x14ac:dyDescent="0.35">
      <c r="B20" t="s">
        <v>12</v>
      </c>
      <c r="C20" t="s">
        <v>1</v>
      </c>
      <c r="D20" t="s">
        <v>1</v>
      </c>
      <c r="F20"/>
      <c r="G20"/>
      <c r="H20" t="s">
        <v>12</v>
      </c>
      <c r="I20" t="s">
        <v>1</v>
      </c>
      <c r="J20" t="s">
        <v>1</v>
      </c>
      <c r="L20"/>
      <c r="N20" t="s">
        <v>12</v>
      </c>
      <c r="O20" t="s">
        <v>1</v>
      </c>
      <c r="P20" t="s">
        <v>1</v>
      </c>
    </row>
    <row r="21" spans="1:18" x14ac:dyDescent="0.35">
      <c r="A21" s="8" t="s">
        <v>2</v>
      </c>
      <c r="B21">
        <v>0</v>
      </c>
      <c r="C21">
        <v>9620000</v>
      </c>
      <c r="D21">
        <v>6120000</v>
      </c>
      <c r="E21">
        <f>C21/D21</f>
        <v>1.5718954248366013</v>
      </c>
      <c r="F21">
        <f>E21/1.571895425</f>
        <v>0.99999999989604993</v>
      </c>
      <c r="G21"/>
      <c r="H21">
        <v>0</v>
      </c>
      <c r="I21">
        <v>4730000</v>
      </c>
      <c r="J21">
        <v>5320000</v>
      </c>
      <c r="K21">
        <f>I21/J21</f>
        <v>0.88909774436090228</v>
      </c>
      <c r="L21">
        <f>K21/0.889098</f>
        <v>0.9999997124736556</v>
      </c>
      <c r="N21">
        <v>0</v>
      </c>
      <c r="O21">
        <v>10900000</v>
      </c>
      <c r="P21">
        <v>8380000</v>
      </c>
      <c r="Q21">
        <f>O21/P21</f>
        <v>1.3007159904534606</v>
      </c>
      <c r="R21">
        <f>Q21/1.300716</f>
        <v>0.99999999266055051</v>
      </c>
    </row>
    <row r="22" spans="1:18" x14ac:dyDescent="0.35">
      <c r="A22" s="8"/>
      <c r="B22">
        <v>10</v>
      </c>
      <c r="C22">
        <v>5170000</v>
      </c>
      <c r="D22">
        <v>5110000</v>
      </c>
      <c r="E22">
        <f t="shared" ref="E22:E25" si="4">C22/D22</f>
        <v>1.0117416829745598</v>
      </c>
      <c r="F22">
        <f t="shared" ref="F22:F25" si="5">E22/1.571895425</f>
        <v>0.64364439700214782</v>
      </c>
      <c r="G22"/>
      <c r="H22">
        <v>10</v>
      </c>
      <c r="I22">
        <v>4380000</v>
      </c>
      <c r="J22">
        <v>7430000</v>
      </c>
      <c r="K22">
        <f t="shared" ref="K22:K25" si="6">I22/J22</f>
        <v>0.58950201884253028</v>
      </c>
      <c r="L22">
        <f t="shared" ref="L22:L25" si="7">K22/0.889098</f>
        <v>0.6630337924981613</v>
      </c>
      <c r="N22">
        <v>10</v>
      </c>
      <c r="O22">
        <v>4480000</v>
      </c>
      <c r="P22">
        <v>8050000</v>
      </c>
      <c r="Q22">
        <f t="shared" ref="Q22:Q25" si="8">O22/P22</f>
        <v>0.55652173913043479</v>
      </c>
      <c r="R22">
        <f t="shared" ref="R22:R25" si="9">Q22/1.300716</f>
        <v>0.42785799446645911</v>
      </c>
    </row>
    <row r="23" spans="1:18" x14ac:dyDescent="0.35">
      <c r="A23" s="8"/>
      <c r="B23">
        <v>20</v>
      </c>
      <c r="C23">
        <v>4180000</v>
      </c>
      <c r="D23">
        <v>5400000</v>
      </c>
      <c r="E23">
        <f t="shared" si="4"/>
        <v>0.77407407407407403</v>
      </c>
      <c r="F23">
        <f t="shared" si="5"/>
        <v>0.49244629239510262</v>
      </c>
      <c r="G23"/>
      <c r="H23">
        <v>20</v>
      </c>
      <c r="I23">
        <v>2330000</v>
      </c>
      <c r="J23">
        <v>6820000</v>
      </c>
      <c r="K23">
        <f t="shared" si="6"/>
        <v>0.34164222873900291</v>
      </c>
      <c r="L23">
        <f t="shared" si="7"/>
        <v>0.38425711084605169</v>
      </c>
      <c r="N23">
        <v>20</v>
      </c>
      <c r="O23">
        <v>4180000</v>
      </c>
      <c r="P23">
        <v>8120000</v>
      </c>
      <c r="Q23">
        <f t="shared" si="8"/>
        <v>0.51477832512315269</v>
      </c>
      <c r="R23">
        <f t="shared" si="9"/>
        <v>0.39576535163952214</v>
      </c>
    </row>
    <row r="24" spans="1:18" x14ac:dyDescent="0.35">
      <c r="A24" s="8"/>
      <c r="B24">
        <v>30</v>
      </c>
      <c r="C24">
        <v>2390000</v>
      </c>
      <c r="D24">
        <v>4840000</v>
      </c>
      <c r="E24">
        <f t="shared" si="4"/>
        <v>0.493801652892562</v>
      </c>
      <c r="F24">
        <f t="shared" si="5"/>
        <v>0.31414408683870432</v>
      </c>
      <c r="G24"/>
      <c r="H24">
        <v>30</v>
      </c>
      <c r="I24">
        <v>2670000</v>
      </c>
      <c r="J24">
        <v>6240000</v>
      </c>
      <c r="K24">
        <f t="shared" si="6"/>
        <v>0.42788461538461536</v>
      </c>
      <c r="L24">
        <f t="shared" si="7"/>
        <v>0.48125697660394617</v>
      </c>
      <c r="N24">
        <v>30</v>
      </c>
      <c r="O24">
        <v>4020000</v>
      </c>
      <c r="P24">
        <v>7930000</v>
      </c>
      <c r="Q24">
        <f t="shared" si="8"/>
        <v>0.50693568726355609</v>
      </c>
      <c r="R24">
        <f t="shared" si="9"/>
        <v>0.38973587413667249</v>
      </c>
    </row>
    <row r="25" spans="1:18" x14ac:dyDescent="0.35">
      <c r="A25" s="8"/>
      <c r="B25">
        <v>40</v>
      </c>
      <c r="C25">
        <v>3760000</v>
      </c>
      <c r="D25">
        <v>5860000</v>
      </c>
      <c r="E25">
        <f t="shared" si="4"/>
        <v>0.64163822525597269</v>
      </c>
      <c r="F25">
        <f t="shared" si="5"/>
        <v>0.40819396446552592</v>
      </c>
      <c r="G25"/>
      <c r="H25">
        <v>40</v>
      </c>
      <c r="I25">
        <v>2500000</v>
      </c>
      <c r="J25">
        <v>5620000</v>
      </c>
      <c r="K25">
        <f t="shared" si="6"/>
        <v>0.44483985765124556</v>
      </c>
      <c r="L25">
        <f t="shared" si="7"/>
        <v>0.50032713789846062</v>
      </c>
      <c r="N25">
        <v>40</v>
      </c>
      <c r="O25">
        <v>4070000</v>
      </c>
      <c r="P25">
        <v>9010000</v>
      </c>
      <c r="Q25">
        <f t="shared" si="8"/>
        <v>0.45172031076581576</v>
      </c>
      <c r="R25">
        <f t="shared" si="9"/>
        <v>0.34728588774629954</v>
      </c>
    </row>
    <row r="26" spans="1:18" x14ac:dyDescent="0.35">
      <c r="A26" s="8"/>
      <c r="F26"/>
      <c r="G26"/>
      <c r="L26"/>
    </row>
    <row r="27" spans="1:18" x14ac:dyDescent="0.35">
      <c r="A27" s="8" t="s">
        <v>3</v>
      </c>
      <c r="B27">
        <v>0</v>
      </c>
      <c r="C27">
        <v>8260000</v>
      </c>
      <c r="D27">
        <v>5300000</v>
      </c>
      <c r="E27">
        <f>C27/D27</f>
        <v>1.5584905660377359</v>
      </c>
      <c r="F27">
        <f>E27/1.558490566</f>
        <v>1.0000000000242133</v>
      </c>
      <c r="G27"/>
      <c r="H27">
        <v>0</v>
      </c>
      <c r="I27">
        <v>7650000</v>
      </c>
      <c r="J27">
        <v>5050000</v>
      </c>
      <c r="K27">
        <f>I27/J27</f>
        <v>1.5148514851485149</v>
      </c>
      <c r="L27">
        <f>K27/1.514851</f>
        <v>1.0000003202615406</v>
      </c>
      <c r="N27">
        <v>0</v>
      </c>
      <c r="O27">
        <v>6280000</v>
      </c>
      <c r="P27">
        <v>4640000</v>
      </c>
      <c r="Q27">
        <f>O27/P27</f>
        <v>1.353448275862069</v>
      </c>
      <c r="R27">
        <f>Q27/1.353448</f>
        <v>1.0000002038216975</v>
      </c>
    </row>
    <row r="28" spans="1:18" x14ac:dyDescent="0.35">
      <c r="A28" s="8"/>
      <c r="B28">
        <v>10</v>
      </c>
      <c r="C28">
        <v>4950000</v>
      </c>
      <c r="D28">
        <v>5710000</v>
      </c>
      <c r="E28">
        <f t="shared" ref="E28:E31" si="10">C28/D28</f>
        <v>0.86690017513134854</v>
      </c>
      <c r="F28">
        <f t="shared" ref="F28:F31" si="11">E28/1.558490566</f>
        <v>0.55624345379024165</v>
      </c>
      <c r="G28"/>
      <c r="H28">
        <v>10</v>
      </c>
      <c r="I28">
        <v>6320000</v>
      </c>
      <c r="J28">
        <v>5010000</v>
      </c>
      <c r="K28">
        <f t="shared" ref="K28:K31" si="12">I28/J28</f>
        <v>1.2614770459081837</v>
      </c>
      <c r="L28">
        <f t="shared" ref="L28:L31" si="13">K28/1.514851</f>
        <v>0.83274001595416558</v>
      </c>
      <c r="N28">
        <v>10</v>
      </c>
      <c r="O28">
        <v>4720000</v>
      </c>
      <c r="P28">
        <v>5580000</v>
      </c>
      <c r="Q28">
        <f t="shared" ref="Q28:Q31" si="14">O28/P28</f>
        <v>0.84587813620071683</v>
      </c>
      <c r="R28">
        <f t="shared" ref="R28:R31" si="15">Q28/1.353448</f>
        <v>0.6249801515837452</v>
      </c>
    </row>
    <row r="29" spans="1:18" x14ac:dyDescent="0.35">
      <c r="A29" s="8"/>
      <c r="B29">
        <v>20</v>
      </c>
      <c r="C29">
        <v>5290000</v>
      </c>
      <c r="D29">
        <v>5830000</v>
      </c>
      <c r="E29">
        <f t="shared" si="10"/>
        <v>0.90737564322469988</v>
      </c>
      <c r="F29">
        <f t="shared" si="11"/>
        <v>0.58221439578781509</v>
      </c>
      <c r="G29"/>
      <c r="H29">
        <v>20</v>
      </c>
      <c r="I29">
        <v>3900000</v>
      </c>
      <c r="J29">
        <v>4830000</v>
      </c>
      <c r="K29">
        <f t="shared" si="12"/>
        <v>0.80745341614906829</v>
      </c>
      <c r="L29">
        <f t="shared" si="13"/>
        <v>0.53302497483189326</v>
      </c>
      <c r="N29">
        <v>20</v>
      </c>
      <c r="O29">
        <v>3650000</v>
      </c>
      <c r="P29">
        <v>5330000</v>
      </c>
      <c r="Q29">
        <f t="shared" si="14"/>
        <v>0.6848030018761726</v>
      </c>
      <c r="R29">
        <f t="shared" si="15"/>
        <v>0.50596920005509827</v>
      </c>
    </row>
    <row r="30" spans="1:18" x14ac:dyDescent="0.35">
      <c r="A30" s="8"/>
      <c r="B30">
        <v>30</v>
      </c>
      <c r="C30">
        <v>4950000</v>
      </c>
      <c r="D30">
        <v>5600000</v>
      </c>
      <c r="E30">
        <f t="shared" si="10"/>
        <v>0.8839285714285714</v>
      </c>
      <c r="F30">
        <f t="shared" si="11"/>
        <v>0.56716966448969286</v>
      </c>
      <c r="G30"/>
      <c r="H30">
        <v>30</v>
      </c>
      <c r="I30">
        <v>5460000</v>
      </c>
      <c r="J30">
        <v>5560000</v>
      </c>
      <c r="K30">
        <f t="shared" si="12"/>
        <v>0.98201438848920863</v>
      </c>
      <c r="L30">
        <f t="shared" si="13"/>
        <v>0.64825807190886009</v>
      </c>
      <c r="N30">
        <v>30</v>
      </c>
      <c r="O30">
        <v>3780000</v>
      </c>
      <c r="P30">
        <v>5000000</v>
      </c>
      <c r="Q30">
        <f t="shared" si="14"/>
        <v>0.75600000000000001</v>
      </c>
      <c r="R30">
        <f t="shared" si="15"/>
        <v>0.55857336225699106</v>
      </c>
    </row>
    <row r="31" spans="1:18" x14ac:dyDescent="0.35">
      <c r="A31" s="8"/>
      <c r="B31">
        <v>40</v>
      </c>
      <c r="C31">
        <v>4810000</v>
      </c>
      <c r="D31">
        <v>5650000</v>
      </c>
      <c r="E31">
        <f t="shared" si="10"/>
        <v>0.85132743362831853</v>
      </c>
      <c r="F31">
        <f t="shared" si="11"/>
        <v>0.54625125887885462</v>
      </c>
      <c r="G31"/>
      <c r="H31">
        <v>40</v>
      </c>
      <c r="I31">
        <v>4140000</v>
      </c>
      <c r="J31">
        <v>4670000</v>
      </c>
      <c r="K31">
        <f t="shared" si="12"/>
        <v>0.8865096359743041</v>
      </c>
      <c r="L31">
        <f t="shared" si="13"/>
        <v>0.58521243077656093</v>
      </c>
      <c r="N31">
        <v>40</v>
      </c>
      <c r="O31">
        <v>3110000</v>
      </c>
      <c r="P31">
        <v>4650000</v>
      </c>
      <c r="Q31">
        <f t="shared" si="14"/>
        <v>0.66881720430107527</v>
      </c>
      <c r="R31">
        <f t="shared" si="15"/>
        <v>0.49415803510816469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Prevost</dc:creator>
  <cp:lastModifiedBy>费静怡</cp:lastModifiedBy>
  <dcterms:created xsi:type="dcterms:W3CDTF">2019-09-16T16:11:18Z</dcterms:created>
  <dcterms:modified xsi:type="dcterms:W3CDTF">2020-02-04T22:24:08Z</dcterms:modified>
</cp:coreProperties>
</file>