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earch\Manuscripts\Hfq_manuscript\eLife\full submission\"/>
    </mc:Choice>
  </mc:AlternateContent>
  <xr:revisionPtr revIDLastSave="0" documentId="8_{732A9F92-E9D7-4AE4-B869-4158E8BD732C}" xr6:coauthVersionLast="44" xr6:coauthVersionMax="44" xr10:uidLastSave="{00000000-0000-0000-0000-000000000000}"/>
  <bookViews>
    <workbookView xWindow="-28898" yWindow="-11572" windowWidth="28996" windowHeight="15795" xr2:uid="{E3E91B74-B973-417E-A5DF-4BEF6AF39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N6" i="1"/>
  <c r="N7" i="1"/>
  <c r="O7" i="1"/>
  <c r="R7" i="1"/>
  <c r="S7" i="1"/>
  <c r="V7" i="1"/>
  <c r="W7" i="1"/>
  <c r="N8" i="1"/>
  <c r="O8" i="1"/>
  <c r="R8" i="1"/>
  <c r="S8" i="1"/>
  <c r="V8" i="1"/>
  <c r="W8" i="1"/>
  <c r="N9" i="1"/>
  <c r="O9" i="1"/>
  <c r="R9" i="1"/>
  <c r="S9" i="1"/>
  <c r="V9" i="1"/>
  <c r="W9" i="1"/>
  <c r="N10" i="1"/>
  <c r="O10" i="1"/>
  <c r="R10" i="1"/>
  <c r="S10" i="1"/>
  <c r="V10" i="1"/>
  <c r="W10" i="1"/>
  <c r="N11" i="1"/>
  <c r="O11" i="1"/>
  <c r="R11" i="1"/>
  <c r="S11" i="1"/>
  <c r="V11" i="1"/>
  <c r="W11" i="1"/>
  <c r="N12" i="1"/>
  <c r="O12" i="1"/>
  <c r="R12" i="1"/>
  <c r="S12" i="1"/>
  <c r="V12" i="1"/>
  <c r="W12" i="1"/>
  <c r="W6" i="1"/>
  <c r="V6" i="1"/>
  <c r="S6" i="1"/>
  <c r="R6" i="1"/>
  <c r="AE10" i="1" l="1"/>
  <c r="Y12" i="1"/>
  <c r="X12" i="1"/>
  <c r="U12" i="1"/>
  <c r="T12" i="1"/>
  <c r="Q12" i="1"/>
  <c r="P12" i="1"/>
  <c r="AD11" i="1"/>
  <c r="Y11" i="1"/>
  <c r="X11" i="1"/>
  <c r="U11" i="1"/>
  <c r="T11" i="1"/>
  <c r="Q11" i="1"/>
  <c r="P11" i="1"/>
  <c r="Y10" i="1"/>
  <c r="X10" i="1"/>
  <c r="U10" i="1"/>
  <c r="T10" i="1"/>
  <c r="Q10" i="1"/>
  <c r="P10" i="1"/>
  <c r="Y9" i="1"/>
  <c r="X9" i="1"/>
  <c r="U9" i="1"/>
  <c r="T9" i="1"/>
  <c r="Q9" i="1"/>
  <c r="P9" i="1"/>
  <c r="Y8" i="1"/>
  <c r="X8" i="1"/>
  <c r="U8" i="1"/>
  <c r="T8" i="1"/>
  <c r="Q8" i="1"/>
  <c r="P8" i="1"/>
  <c r="AD7" i="1"/>
  <c r="Y7" i="1"/>
  <c r="X7" i="1"/>
  <c r="U7" i="1"/>
  <c r="T7" i="1"/>
  <c r="Q7" i="1"/>
  <c r="P7" i="1"/>
  <c r="U6" i="1"/>
  <c r="T6" i="1"/>
  <c r="AD6" i="1"/>
  <c r="Y6" i="1"/>
  <c r="X6" i="1"/>
  <c r="AD12" i="1"/>
  <c r="AE11" i="1"/>
  <c r="AA11" i="1"/>
  <c r="AA7" i="1"/>
  <c r="Q6" i="1"/>
  <c r="P6" i="1"/>
  <c r="AC11" i="1"/>
  <c r="AE9" i="1"/>
  <c r="AC8" i="1"/>
  <c r="AB8" i="1"/>
  <c r="AB6" i="1"/>
  <c r="AA10" i="1"/>
  <c r="Z6" i="1"/>
  <c r="AD10" i="1"/>
  <c r="AB9" i="1"/>
  <c r="Z8" i="1"/>
  <c r="AB11" i="1"/>
  <c r="AC6" i="1"/>
  <c r="AA8" i="1"/>
  <c r="Z9" i="1"/>
  <c r="AD9" i="1"/>
  <c r="Z10" i="1"/>
  <c r="AD8" i="1"/>
  <c r="AB7" i="1"/>
  <c r="AE12" i="1"/>
  <c r="AC9" i="1"/>
  <c r="AE7" i="1"/>
  <c r="AC12" i="1"/>
  <c r="AA9" i="1"/>
  <c r="AC7" i="1"/>
  <c r="AB12" i="1"/>
  <c r="AE8" i="1"/>
  <c r="AE6" i="1"/>
  <c r="Z12" i="1"/>
  <c r="Z11" i="1"/>
  <c r="AC10" i="1"/>
  <c r="AA12" i="1"/>
  <c r="AB10" i="1"/>
  <c r="Z7" i="1"/>
  <c r="AA6" i="1"/>
</calcChain>
</file>

<file path=xl/sharedStrings.xml><?xml version="1.0" encoding="utf-8"?>
<sst xmlns="http://schemas.openxmlformats.org/spreadsheetml/2006/main" count="61" uniqueCount="31">
  <si>
    <t>Sample</t>
  </si>
  <si>
    <t>16S</t>
  </si>
  <si>
    <t>ChiX</t>
  </si>
  <si>
    <t>RyhB</t>
  </si>
  <si>
    <t>SgrS</t>
  </si>
  <si>
    <t>R1</t>
  </si>
  <si>
    <t>R2</t>
  </si>
  <si>
    <t>KP2247</t>
  </si>
  <si>
    <t>KP2248</t>
  </si>
  <si>
    <t>KP2250</t>
  </si>
  <si>
    <t>KP2251</t>
  </si>
  <si>
    <t>KP2245</t>
  </si>
  <si>
    <t>KP2252</t>
  </si>
  <si>
    <t>KP2254</t>
  </si>
  <si>
    <t>WT</t>
  </si>
  <si>
    <t>Q8A</t>
  </si>
  <si>
    <r>
      <t>pET15b-</t>
    </r>
    <r>
      <rPr>
        <b/>
        <i/>
        <sz val="10"/>
        <color theme="1"/>
        <rFont val="Arial"/>
        <family val="2"/>
      </rPr>
      <t>chiX</t>
    </r>
  </si>
  <si>
    <r>
      <t>pET15b-</t>
    </r>
    <r>
      <rPr>
        <b/>
        <i/>
        <sz val="10"/>
        <color theme="1"/>
        <rFont val="Arial"/>
        <family val="2"/>
      </rPr>
      <t>chiX</t>
    </r>
    <r>
      <rPr>
        <b/>
        <sz val="10"/>
        <color theme="1"/>
        <rFont val="Arial"/>
        <family val="2"/>
      </rPr>
      <t>∆1</t>
    </r>
  </si>
  <si>
    <r>
      <t>pET15b-</t>
    </r>
    <r>
      <rPr>
        <b/>
        <i/>
        <sz val="10"/>
        <color theme="1"/>
        <rFont val="Arial"/>
        <family val="2"/>
      </rPr>
      <t>chiX</t>
    </r>
    <r>
      <rPr>
        <b/>
        <sz val="10"/>
        <color theme="1"/>
        <rFont val="Arial"/>
        <family val="2"/>
      </rPr>
      <t>∆2</t>
    </r>
  </si>
  <si>
    <r>
      <t>pET15b-</t>
    </r>
    <r>
      <rPr>
        <b/>
        <i/>
        <sz val="10"/>
        <color theme="1"/>
        <rFont val="Arial"/>
        <family val="2"/>
      </rPr>
      <t>ryhB</t>
    </r>
  </si>
  <si>
    <r>
      <t>pET15b-</t>
    </r>
    <r>
      <rPr>
        <b/>
        <i/>
        <sz val="10"/>
        <color theme="1"/>
        <rFont val="Arial"/>
        <family val="2"/>
      </rPr>
      <t>sgrS</t>
    </r>
  </si>
  <si>
    <t>pET15b Control</t>
  </si>
  <si>
    <t>Plasmid</t>
  </si>
  <si>
    <t>Strain</t>
  </si>
  <si>
    <t>Conditions : EZ Rich medium, 0.2% fructose, Induction 1mM IPTG at OD=0.1</t>
  </si>
  <si>
    <t>Hfq background</t>
  </si>
  <si>
    <t>Copies / μl</t>
  </si>
  <si>
    <t>Copies / μl normalized to 16S</t>
  </si>
  <si>
    <t>Relativised to mean of control (empty vector)</t>
  </si>
  <si>
    <t>Data used for "absolute" GraphPad</t>
  </si>
  <si>
    <t>Data used for "relativized" GraphPad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</si>
</sst>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DAF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1" fontId="1" fillId="0" borderId="0" xfId="0" applyNumberFormat="1" applyFont="1"/>
    <xf numFmtId="0" fontId="1" fillId="0" borderId="0" xfId="0" applyFont="1" applyFill="1"/>
    <xf numFmtId="0" fontId="2" fillId="0" borderId="1" xfId="0" applyFont="1" applyBorder="1"/>
    <xf numFmtId="1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2" borderId="1" xfId="0" applyFont="1" applyFill="1" applyBorder="1" applyAlignment="1">
      <alignment horizont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9" xfId="0" applyNumberFormat="1" applyFont="1" applyFill="1" applyBorder="1" applyAlignment="1">
      <alignment horizontal="center" vertical="center"/>
    </xf>
    <xf numFmtId="11" fontId="1" fillId="0" borderId="8" xfId="0" applyNumberFormat="1" applyFont="1" applyFill="1" applyBorder="1" applyAlignment="1">
      <alignment horizontal="center" vertical="center"/>
    </xf>
    <xf numFmtId="11" fontId="1" fillId="0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1" fontId="1" fillId="3" borderId="1" xfId="0" applyNumberFormat="1" applyFont="1" applyFill="1" applyBorder="1" applyAlignment="1">
      <alignment horizontal="center" vertical="center"/>
    </xf>
    <xf numFmtId="11" fontId="1" fillId="3" borderId="7" xfId="0" applyNumberFormat="1" applyFont="1" applyFill="1" applyBorder="1" applyAlignment="1">
      <alignment horizontal="center" vertical="center"/>
    </xf>
    <xf numFmtId="11" fontId="1" fillId="3" borderId="9" xfId="0" applyNumberFormat="1" applyFont="1" applyFill="1" applyBorder="1" applyAlignment="1">
      <alignment horizontal="center" vertical="center"/>
    </xf>
    <xf numFmtId="11" fontId="1" fillId="3" borderId="1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11" fontId="1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1" fillId="0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1" fontId="1" fillId="4" borderId="2" xfId="0" applyNumberFormat="1" applyFont="1" applyFill="1" applyBorder="1" applyAlignment="1">
      <alignment horizontal="center" vertical="center"/>
    </xf>
    <xf numFmtId="11" fontId="1" fillId="4" borderId="1" xfId="0" applyNumberFormat="1" applyFont="1" applyFill="1" applyBorder="1" applyAlignment="1">
      <alignment horizontal="center" vertical="center"/>
    </xf>
    <xf numFmtId="11" fontId="1" fillId="4" borderId="11" xfId="0" applyNumberFormat="1" applyFont="1" applyFill="1" applyBorder="1" applyAlignment="1">
      <alignment horizontal="center" vertical="center"/>
    </xf>
    <xf numFmtId="11" fontId="1" fillId="4" borderId="9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11" fontId="1" fillId="4" borderId="6" xfId="0" applyNumberFormat="1" applyFont="1" applyFill="1" applyBorder="1" applyAlignment="1">
      <alignment horizontal="center" vertical="center"/>
    </xf>
    <xf numFmtId="11" fontId="1" fillId="4" borderId="8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/>
    </xf>
    <xf numFmtId="11" fontId="1" fillId="3" borderId="20" xfId="0" applyNumberFormat="1" applyFont="1" applyFill="1" applyBorder="1" applyAlignment="1">
      <alignment horizontal="center" vertical="center"/>
    </xf>
    <xf numFmtId="11" fontId="1" fillId="3" borderId="23" xfId="0" applyNumberFormat="1" applyFont="1" applyFill="1" applyBorder="1" applyAlignment="1">
      <alignment horizontal="center" vertical="center"/>
    </xf>
    <xf numFmtId="11" fontId="6" fillId="4" borderId="1" xfId="0" applyNumberFormat="1" applyFont="1" applyFill="1" applyBorder="1" applyAlignment="1">
      <alignment horizontal="center" vertical="center"/>
    </xf>
    <xf numFmtId="11" fontId="6" fillId="2" borderId="1" xfId="0" applyNumberFormat="1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DAFE"/>
      <color rgb="FFD9FFF2"/>
      <color rgb="FFE5A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DB8D-BE84-468F-88E3-93A287104806}">
  <dimension ref="A1:AE19"/>
  <sheetViews>
    <sheetView tabSelected="1" zoomScale="85" zoomScaleNormal="85" workbookViewId="0">
      <selection activeCell="H31" sqref="H31"/>
    </sheetView>
  </sheetViews>
  <sheetFormatPr defaultColWidth="8.90625" defaultRowHeight="12.5" x14ac:dyDescent="0.25"/>
  <cols>
    <col min="1" max="1" width="6.1796875" style="2" customWidth="1"/>
    <col min="2" max="2" width="15.453125" style="2" customWidth="1"/>
    <col min="3" max="3" width="8.90625" style="2"/>
    <col min="4" max="4" width="18.08984375" style="2" customWidth="1"/>
    <col min="5" max="5" width="9.08984375" style="2" bestFit="1" customWidth="1"/>
    <col min="6" max="6" width="10.453125" style="2" customWidth="1"/>
    <col min="7" max="7" width="12" style="2" customWidth="1"/>
    <col min="8" max="9" width="9.54296875" style="2" bestFit="1" customWidth="1"/>
    <col min="10" max="10" width="9.36328125" style="2" bestFit="1" customWidth="1"/>
    <col min="11" max="11" width="9.36328125" style="2" customWidth="1"/>
    <col min="12" max="13" width="10.54296875" style="2" bestFit="1" customWidth="1"/>
    <col min="14" max="18" width="8.90625" style="2"/>
    <col min="19" max="21" width="8.90625" style="2" customWidth="1"/>
    <col min="22" max="25" width="8.90625" style="2"/>
    <col min="26" max="26" width="9.90625" style="2" customWidth="1"/>
    <col min="27" max="27" width="10.453125" style="2" customWidth="1"/>
    <col min="28" max="28" width="10.36328125" style="2" customWidth="1"/>
    <col min="29" max="29" width="10.6328125" style="2" customWidth="1"/>
    <col min="30" max="30" width="10" style="2" customWidth="1"/>
    <col min="31" max="31" width="10.6328125" style="2" customWidth="1"/>
    <col min="32" max="16384" width="8.90625" style="2"/>
  </cols>
  <sheetData>
    <row r="1" spans="1:31" ht="14.5" thickBot="1" x14ac:dyDescent="0.3">
      <c r="A1" s="2" t="s">
        <v>24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5" customHeight="1" thickBot="1" x14ac:dyDescent="0.3">
      <c r="N2" s="57" t="s">
        <v>29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9"/>
      <c r="Z2" s="57" t="s">
        <v>30</v>
      </c>
      <c r="AA2" s="58"/>
      <c r="AB2" s="58"/>
      <c r="AC2" s="58"/>
      <c r="AD2" s="58"/>
      <c r="AE2" s="59"/>
    </row>
    <row r="3" spans="1:31" ht="15.5" x14ac:dyDescent="0.35">
      <c r="B3" s="9"/>
      <c r="C3" s="9"/>
      <c r="D3" s="9"/>
      <c r="E3" s="9"/>
      <c r="F3" s="65" t="s">
        <v>26</v>
      </c>
      <c r="G3" s="66"/>
      <c r="H3" s="67"/>
      <c r="I3" s="67"/>
      <c r="J3" s="67"/>
      <c r="K3" s="67"/>
      <c r="L3" s="67"/>
      <c r="M3" s="68"/>
      <c r="N3" s="54" t="s">
        <v>27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62" t="s">
        <v>28</v>
      </c>
      <c r="AA3" s="63"/>
      <c r="AB3" s="63"/>
      <c r="AC3" s="63"/>
      <c r="AD3" s="63"/>
      <c r="AE3" s="64"/>
    </row>
    <row r="4" spans="1:31" ht="15" customHeight="1" thickBot="1" x14ac:dyDescent="0.3">
      <c r="B4" s="9"/>
      <c r="C4" s="9"/>
      <c r="D4" s="9"/>
      <c r="E4" s="9"/>
      <c r="F4" s="72" t="s">
        <v>1</v>
      </c>
      <c r="G4" s="73"/>
      <c r="H4" s="69" t="s">
        <v>2</v>
      </c>
      <c r="I4" s="70"/>
      <c r="J4" s="71" t="s">
        <v>3</v>
      </c>
      <c r="K4" s="71"/>
      <c r="L4" s="60" t="s">
        <v>4</v>
      </c>
      <c r="M4" s="61"/>
      <c r="N4" s="74" t="s">
        <v>2</v>
      </c>
      <c r="O4" s="75"/>
      <c r="P4" s="75"/>
      <c r="Q4" s="69"/>
      <c r="R4" s="48" t="s">
        <v>3</v>
      </c>
      <c r="S4" s="49"/>
      <c r="T4" s="49"/>
      <c r="U4" s="50"/>
      <c r="V4" s="51" t="s">
        <v>4</v>
      </c>
      <c r="W4" s="52"/>
      <c r="X4" s="52"/>
      <c r="Y4" s="53"/>
      <c r="Z4" s="69" t="s">
        <v>2</v>
      </c>
      <c r="AA4" s="70"/>
      <c r="AB4" s="71" t="s">
        <v>3</v>
      </c>
      <c r="AC4" s="71"/>
      <c r="AD4" s="60" t="s">
        <v>4</v>
      </c>
      <c r="AE4" s="61"/>
    </row>
    <row r="5" spans="1:31" s="3" customFormat="1" ht="14.5" customHeight="1" x14ac:dyDescent="0.3">
      <c r="B5" s="24" t="s">
        <v>25</v>
      </c>
      <c r="C5" s="25" t="s">
        <v>23</v>
      </c>
      <c r="D5" s="25" t="s">
        <v>22</v>
      </c>
      <c r="E5" s="26" t="s">
        <v>0</v>
      </c>
      <c r="F5" s="21" t="s">
        <v>5</v>
      </c>
      <c r="G5" s="23" t="s">
        <v>6</v>
      </c>
      <c r="H5" s="33" t="s">
        <v>5</v>
      </c>
      <c r="I5" s="34" t="s">
        <v>6</v>
      </c>
      <c r="J5" s="10" t="s">
        <v>5</v>
      </c>
      <c r="K5" s="10" t="s">
        <v>6</v>
      </c>
      <c r="L5" s="15" t="s">
        <v>5</v>
      </c>
      <c r="M5" s="16" t="s">
        <v>6</v>
      </c>
      <c r="N5" s="39" t="s">
        <v>5</v>
      </c>
      <c r="O5" s="34" t="s">
        <v>6</v>
      </c>
      <c r="P5" s="34"/>
      <c r="Q5" s="34"/>
      <c r="R5" s="10" t="s">
        <v>5</v>
      </c>
      <c r="S5" s="10" t="s">
        <v>6</v>
      </c>
      <c r="T5" s="10"/>
      <c r="U5" s="10"/>
      <c r="V5" s="15" t="s">
        <v>5</v>
      </c>
      <c r="W5" s="42" t="s">
        <v>6</v>
      </c>
      <c r="X5" s="15"/>
      <c r="Y5" s="15"/>
      <c r="Z5" s="33" t="s">
        <v>5</v>
      </c>
      <c r="AA5" s="34" t="s">
        <v>6</v>
      </c>
      <c r="AB5" s="10" t="s">
        <v>5</v>
      </c>
      <c r="AC5" s="10" t="s">
        <v>6</v>
      </c>
      <c r="AD5" s="15" t="s">
        <v>5</v>
      </c>
      <c r="AE5" s="16" t="s">
        <v>6</v>
      </c>
    </row>
    <row r="6" spans="1:31" ht="14.5" customHeight="1" x14ac:dyDescent="0.3">
      <c r="B6" s="27" t="s">
        <v>14</v>
      </c>
      <c r="C6" s="1" t="s">
        <v>7</v>
      </c>
      <c r="D6" s="7" t="s">
        <v>16</v>
      </c>
      <c r="E6" s="28">
        <v>1</v>
      </c>
      <c r="F6" s="22">
        <v>12359603.271484399</v>
      </c>
      <c r="G6" s="8">
        <v>22618088.378906202</v>
      </c>
      <c r="H6" s="35">
        <v>4281.451171875</v>
      </c>
      <c r="I6" s="36">
        <v>5142.8671875</v>
      </c>
      <c r="J6" s="11">
        <v>5.3374605178832999</v>
      </c>
      <c r="K6" s="11">
        <v>6.6099333763122603</v>
      </c>
      <c r="L6" s="17">
        <v>29.963062286376999</v>
      </c>
      <c r="M6" s="18">
        <v>35.267936706542997</v>
      </c>
      <c r="N6" s="40">
        <f t="shared" ref="N6:O12" si="0">H6/F6</f>
        <v>3.4640684476928149E-4</v>
      </c>
      <c r="O6" s="36">
        <f t="shared" si="0"/>
        <v>2.2737850791565022E-4</v>
      </c>
      <c r="P6" s="45">
        <f>AVERAGE(N6:O6)</f>
        <v>2.8689267634246583E-4</v>
      </c>
      <c r="Q6" s="45">
        <f>STDEV(N6:O6)</f>
        <v>8.4165744142559318E-5</v>
      </c>
      <c r="R6" s="11">
        <f t="shared" ref="R6:S12" si="1">J6/F6</f>
        <v>4.318472365692905E-7</v>
      </c>
      <c r="S6" s="11">
        <f t="shared" si="1"/>
        <v>2.9224102698602655E-7</v>
      </c>
      <c r="T6" s="46">
        <f>AVERAGE(R6:S6)</f>
        <v>3.620441317776585E-7</v>
      </c>
      <c r="U6" s="46">
        <f>STDEV(R6:S6)</f>
        <v>9.8716497492076325E-8</v>
      </c>
      <c r="V6" s="17">
        <f t="shared" ref="V6:W12" si="2">L6/F6</f>
        <v>2.4242737916601759E-6</v>
      </c>
      <c r="W6" s="43">
        <f t="shared" si="2"/>
        <v>1.5592801706192879E-6</v>
      </c>
      <c r="X6" s="47">
        <f>AVERAGE(V6:W6)</f>
        <v>1.991776981139732E-6</v>
      </c>
      <c r="Y6" s="47">
        <f>STDEV(V6:W6)</f>
        <v>6.1164285512111864E-7</v>
      </c>
      <c r="Z6" s="35">
        <f>N6/(AVERAGE($N$12:$O$12))</f>
        <v>32.734852671507234</v>
      </c>
      <c r="AA6" s="36">
        <f>O6/AVERAGE($N$12:$O$12)</f>
        <v>21.486878996987983</v>
      </c>
      <c r="AB6" s="11">
        <f>R6/AVERAGE($R$12:$S$12)</f>
        <v>0.61067675234243168</v>
      </c>
      <c r="AC6" s="11">
        <f>S6/AVERAGE($R$12:$S$12)</f>
        <v>0.41325910217422152</v>
      </c>
      <c r="AD6" s="17">
        <f>V6/AVERAGE($V$12:$W$12)</f>
        <v>0.44645075666290268</v>
      </c>
      <c r="AE6" s="18">
        <f>W6/AVERAGE($V$12:$W$12)</f>
        <v>0.28715478194635496</v>
      </c>
    </row>
    <row r="7" spans="1:31" ht="14.5" customHeight="1" x14ac:dyDescent="0.3">
      <c r="B7" s="27" t="s">
        <v>15</v>
      </c>
      <c r="C7" s="1" t="s">
        <v>8</v>
      </c>
      <c r="D7" s="7" t="s">
        <v>16</v>
      </c>
      <c r="E7" s="28">
        <v>2</v>
      </c>
      <c r="F7" s="22">
        <v>10226560.0585938</v>
      </c>
      <c r="G7" s="8">
        <v>13630533.447265601</v>
      </c>
      <c r="H7" s="35">
        <v>5753.11279296875</v>
      </c>
      <c r="I7" s="36">
        <v>6139.00146484375</v>
      </c>
      <c r="J7" s="11">
        <v>5.8097429275512704</v>
      </c>
      <c r="K7" s="11">
        <v>5.9871406555175799</v>
      </c>
      <c r="L7" s="17">
        <v>18.237751007080099</v>
      </c>
      <c r="M7" s="18">
        <v>18.162940979003899</v>
      </c>
      <c r="N7" s="40">
        <f t="shared" si="0"/>
        <v>5.6256578556287571E-4</v>
      </c>
      <c r="O7" s="36">
        <f t="shared" si="0"/>
        <v>4.5038600202953062E-4</v>
      </c>
      <c r="P7" s="45">
        <f t="shared" ref="P7:P12" si="3">AVERAGE(N7:O7)</f>
        <v>5.0647589379620322E-4</v>
      </c>
      <c r="Q7" s="45">
        <f t="shared" ref="Q7:Q12" si="4">STDEV(N7:O7)</f>
        <v>7.9323085648467322E-5</v>
      </c>
      <c r="R7" s="11">
        <f t="shared" si="1"/>
        <v>5.6810334015191192E-7</v>
      </c>
      <c r="S7" s="11">
        <f t="shared" si="1"/>
        <v>4.3924477928034803E-7</v>
      </c>
      <c r="T7" s="46">
        <f t="shared" ref="T7:T12" si="5">AVERAGE(R7:S7)</f>
        <v>5.0367405971613E-7</v>
      </c>
      <c r="U7" s="46">
        <f t="shared" ref="U7:U12" si="6">STDEV(R7:S7)</f>
        <v>9.1116762206222352E-8</v>
      </c>
      <c r="V7" s="17">
        <f t="shared" si="2"/>
        <v>1.7833710360654622E-6</v>
      </c>
      <c r="W7" s="43">
        <f t="shared" si="2"/>
        <v>1.3325187197752365E-6</v>
      </c>
      <c r="X7" s="47">
        <f t="shared" ref="X7:X12" si="7">AVERAGE(V7:W7)</f>
        <v>1.5579448779203494E-6</v>
      </c>
      <c r="Y7" s="47">
        <f t="shared" ref="Y7:Y12" si="8">STDEV(V7:W7)</f>
        <v>3.1880073016248074E-7</v>
      </c>
      <c r="Z7" s="35">
        <f t="shared" ref="Z7:Z12" si="9">N7/(AVERAGE($N$12:$O$12))</f>
        <v>53.161501819332727</v>
      </c>
      <c r="AA7" s="36">
        <f t="shared" ref="AA7:AA12" si="10">O7/AVERAGE($N$12:$O$12)</f>
        <v>42.560704686898966</v>
      </c>
      <c r="AB7" s="11">
        <f t="shared" ref="AB7:AB12" si="11">R7/AVERAGE($R$12:$S$12)</f>
        <v>0.80335700539603272</v>
      </c>
      <c r="AC7" s="11">
        <f t="shared" ref="AC7:AC12" si="12">S7/AVERAGE($R$12:$S$12)</f>
        <v>0.62113764447176734</v>
      </c>
      <c r="AD7" s="17">
        <f t="shared" ref="AD7:AD12" si="13">V7/AVERAGE($V$12:$W$12)</f>
        <v>0.32842303175537374</v>
      </c>
      <c r="AE7" s="18">
        <f t="shared" ref="AE7:AE12" si="14">W7/AVERAGE($V$12:$W$12)</f>
        <v>0.24539472099136883</v>
      </c>
    </row>
    <row r="8" spans="1:31" ht="14.5" customHeight="1" x14ac:dyDescent="0.3">
      <c r="B8" s="27" t="s">
        <v>14</v>
      </c>
      <c r="C8" s="1" t="s">
        <v>9</v>
      </c>
      <c r="D8" s="7" t="s">
        <v>17</v>
      </c>
      <c r="E8" s="28">
        <v>3</v>
      </c>
      <c r="F8" s="22">
        <v>12492457.275390601</v>
      </c>
      <c r="G8" s="8">
        <v>11151649.169921899</v>
      </c>
      <c r="H8" s="35">
        <v>2344.3486328125</v>
      </c>
      <c r="I8" s="36">
        <v>2039.58776855469</v>
      </c>
      <c r="J8" s="11">
        <v>8.0040254592895508</v>
      </c>
      <c r="K8" s="11">
        <v>8.2639274597168004</v>
      </c>
      <c r="L8" s="17">
        <v>36.469047546386697</v>
      </c>
      <c r="M8" s="18">
        <v>30.593259811401399</v>
      </c>
      <c r="N8" s="40">
        <f t="shared" si="0"/>
        <v>1.8766112872210718E-4</v>
      </c>
      <c r="O8" s="36">
        <f t="shared" si="0"/>
        <v>1.8289561817061488E-4</v>
      </c>
      <c r="P8" s="45">
        <f t="shared" si="3"/>
        <v>1.8527837344636103E-4</v>
      </c>
      <c r="Q8" s="45">
        <f t="shared" si="4"/>
        <v>3.3697248267762521E-6</v>
      </c>
      <c r="R8" s="11">
        <f t="shared" si="1"/>
        <v>6.4070865185642909E-7</v>
      </c>
      <c r="S8" s="11">
        <f t="shared" si="1"/>
        <v>7.4104980651706398E-7</v>
      </c>
      <c r="T8" s="46">
        <f t="shared" si="5"/>
        <v>6.9087922918674658E-7</v>
      </c>
      <c r="U8" s="46">
        <f t="shared" si="6"/>
        <v>7.0951910892623083E-8</v>
      </c>
      <c r="V8" s="17">
        <f t="shared" si="2"/>
        <v>2.9192853529488196E-6</v>
      </c>
      <c r="W8" s="43">
        <f t="shared" si="2"/>
        <v>2.7433843501746083E-6</v>
      </c>
      <c r="X8" s="47">
        <f t="shared" si="7"/>
        <v>2.8313348515617139E-6</v>
      </c>
      <c r="Y8" s="47">
        <f t="shared" si="8"/>
        <v>1.2438079187915854E-7</v>
      </c>
      <c r="Z8" s="35">
        <f t="shared" si="9"/>
        <v>17.733654786695727</v>
      </c>
      <c r="AA8" s="36">
        <f t="shared" si="10"/>
        <v>17.283322213413253</v>
      </c>
      <c r="AB8" s="11">
        <f t="shared" si="11"/>
        <v>0.90602844149635453</v>
      </c>
      <c r="AC8" s="11">
        <f t="shared" si="12"/>
        <v>1.0479212342840059</v>
      </c>
      <c r="AD8" s="17">
        <f t="shared" si="13"/>
        <v>0.53761137014412874</v>
      </c>
      <c r="AE8" s="18">
        <f t="shared" si="14"/>
        <v>0.50521769577596642</v>
      </c>
    </row>
    <row r="9" spans="1:31" ht="14.5" customHeight="1" x14ac:dyDescent="0.3">
      <c r="B9" s="27" t="s">
        <v>14</v>
      </c>
      <c r="C9" s="1" t="s">
        <v>10</v>
      </c>
      <c r="D9" s="7" t="s">
        <v>18</v>
      </c>
      <c r="E9" s="28">
        <v>4</v>
      </c>
      <c r="F9" s="22">
        <v>12296590.576171899</v>
      </c>
      <c r="G9" s="8">
        <v>12551666.259765601</v>
      </c>
      <c r="H9" s="35">
        <v>3860.62329101562</v>
      </c>
      <c r="I9" s="36">
        <v>4940.19189453125</v>
      </c>
      <c r="J9" s="11">
        <v>5.5272955894470197</v>
      </c>
      <c r="K9" s="11">
        <v>6.8960504531860396</v>
      </c>
      <c r="L9" s="17">
        <v>32.055122375488303</v>
      </c>
      <c r="M9" s="18">
        <v>31.299301147460898</v>
      </c>
      <c r="N9" s="40">
        <f t="shared" si="0"/>
        <v>3.1395883819183693E-4</v>
      </c>
      <c r="O9" s="36">
        <f t="shared" si="0"/>
        <v>3.9358853177661742E-4</v>
      </c>
      <c r="P9" s="45">
        <f t="shared" si="3"/>
        <v>3.5377368498422715E-4</v>
      </c>
      <c r="Q9" s="45">
        <f t="shared" si="4"/>
        <v>5.6306696317605205E-5</v>
      </c>
      <c r="R9" s="11">
        <f t="shared" si="1"/>
        <v>4.494982210888365E-7</v>
      </c>
      <c r="S9" s="11">
        <f t="shared" si="1"/>
        <v>5.4941314646736168E-7</v>
      </c>
      <c r="T9" s="46">
        <f t="shared" si="5"/>
        <v>4.9945568377809909E-7</v>
      </c>
      <c r="U9" s="46">
        <f t="shared" si="6"/>
        <v>7.0650521276903023E-8</v>
      </c>
      <c r="V9" s="17">
        <f t="shared" si="2"/>
        <v>2.6068300946446174E-6</v>
      </c>
      <c r="W9" s="43">
        <f t="shared" si="2"/>
        <v>2.493637139460192E-6</v>
      </c>
      <c r="X9" s="47">
        <f t="shared" si="7"/>
        <v>2.5502336170524047E-6</v>
      </c>
      <c r="Y9" s="47">
        <f t="shared" si="8"/>
        <v>8.0039506193452123E-8</v>
      </c>
      <c r="Z9" s="35">
        <f t="shared" si="9"/>
        <v>29.66857170496284</v>
      </c>
      <c r="AA9" s="36">
        <f t="shared" si="10"/>
        <v>37.193441167375397</v>
      </c>
      <c r="AB9" s="11">
        <f t="shared" si="11"/>
        <v>0.63563707393132152</v>
      </c>
      <c r="AC9" s="11">
        <f t="shared" si="12"/>
        <v>0.7769271343365225</v>
      </c>
      <c r="AD9" s="17">
        <f t="shared" si="13"/>
        <v>0.48007006149611292</v>
      </c>
      <c r="AE9" s="18">
        <f t="shared" si="14"/>
        <v>0.45922461051411406</v>
      </c>
    </row>
    <row r="10" spans="1:31" ht="14.5" customHeight="1" x14ac:dyDescent="0.3">
      <c r="B10" s="27" t="s">
        <v>14</v>
      </c>
      <c r="C10" s="1" t="s">
        <v>11</v>
      </c>
      <c r="D10" s="7" t="s">
        <v>19</v>
      </c>
      <c r="E10" s="28">
        <v>5</v>
      </c>
      <c r="F10" s="22">
        <v>16479029.541015601</v>
      </c>
      <c r="G10" s="8">
        <v>12934212.646484399</v>
      </c>
      <c r="H10" s="35">
        <v>78.653884887695298</v>
      </c>
      <c r="I10" s="36">
        <v>100.278526306152</v>
      </c>
      <c r="J10" s="11">
        <v>728.97137451171898</v>
      </c>
      <c r="K10" s="11">
        <v>498.18072509765602</v>
      </c>
      <c r="L10" s="17">
        <v>31.645343780517599</v>
      </c>
      <c r="M10" s="18">
        <v>27.1132106781006</v>
      </c>
      <c r="N10" s="40">
        <f t="shared" si="0"/>
        <v>4.7729682559236357E-6</v>
      </c>
      <c r="O10" s="36">
        <f t="shared" si="0"/>
        <v>7.7529671922788692E-6</v>
      </c>
      <c r="P10" s="45">
        <f t="shared" si="3"/>
        <v>6.262967724101252E-6</v>
      </c>
      <c r="Q10" s="45">
        <f t="shared" si="4"/>
        <v>2.1071774558254844E-6</v>
      </c>
      <c r="R10" s="11">
        <f t="shared" si="1"/>
        <v>4.423630485626234E-5</v>
      </c>
      <c r="S10" s="11">
        <f t="shared" si="1"/>
        <v>3.8516509563731713E-5</v>
      </c>
      <c r="T10" s="46">
        <f t="shared" si="5"/>
        <v>4.1376407209997023E-5</v>
      </c>
      <c r="U10" s="46">
        <f t="shared" si="6"/>
        <v>4.044506038347298E-6</v>
      </c>
      <c r="V10" s="17">
        <f t="shared" si="2"/>
        <v>1.9203402543671453E-6</v>
      </c>
      <c r="W10" s="43">
        <f t="shared" si="2"/>
        <v>2.0962397495042066E-6</v>
      </c>
      <c r="X10" s="47">
        <f t="shared" si="7"/>
        <v>2.0082900019356762E-6</v>
      </c>
      <c r="Y10" s="47">
        <f t="shared" si="8"/>
        <v>1.2437972581870612E-7</v>
      </c>
      <c r="Z10" s="35">
        <f t="shared" si="9"/>
        <v>0.45103731355973548</v>
      </c>
      <c r="AA10" s="36">
        <f t="shared" si="10"/>
        <v>0.73264210173246425</v>
      </c>
      <c r="AB10" s="11">
        <f t="shared" si="11"/>
        <v>62.554720043733745</v>
      </c>
      <c r="AC10" s="11">
        <f t="shared" si="12"/>
        <v>54.466336658314802</v>
      </c>
      <c r="AD10" s="17">
        <f t="shared" si="13"/>
        <v>0.35364708497934411</v>
      </c>
      <c r="AE10" s="18">
        <f t="shared" si="14"/>
        <v>0.38604048170322852</v>
      </c>
    </row>
    <row r="11" spans="1:31" ht="14.5" customHeight="1" x14ac:dyDescent="0.3">
      <c r="B11" s="27" t="s">
        <v>14</v>
      </c>
      <c r="C11" s="1" t="s">
        <v>12</v>
      </c>
      <c r="D11" s="7" t="s">
        <v>20</v>
      </c>
      <c r="E11" s="28">
        <v>6</v>
      </c>
      <c r="F11" s="22">
        <v>12514412.841796899</v>
      </c>
      <c r="G11" s="8">
        <v>6528350.2197265597</v>
      </c>
      <c r="H11" s="35">
        <v>78.338165283203097</v>
      </c>
      <c r="I11" s="36">
        <v>76.8406982421875</v>
      </c>
      <c r="J11" s="11">
        <v>7.2543640136718803</v>
      </c>
      <c r="K11" s="11">
        <v>5.61562204360962</v>
      </c>
      <c r="L11" s="17">
        <v>66760.467529296802</v>
      </c>
      <c r="M11" s="18">
        <v>35279.254150390603</v>
      </c>
      <c r="N11" s="40">
        <f t="shared" si="0"/>
        <v>6.259835461202094E-6</v>
      </c>
      <c r="O11" s="36">
        <f t="shared" si="0"/>
        <v>1.1770308830858951E-5</v>
      </c>
      <c r="P11" s="45">
        <f t="shared" si="3"/>
        <v>9.0150721460305227E-6</v>
      </c>
      <c r="Q11" s="45">
        <f t="shared" si="4"/>
        <v>3.8964930872322487E-6</v>
      </c>
      <c r="R11" s="11">
        <f t="shared" si="1"/>
        <v>5.7968073335754301E-7</v>
      </c>
      <c r="S11" s="11">
        <f t="shared" si="1"/>
        <v>8.6019007170311254E-7</v>
      </c>
      <c r="T11" s="46">
        <f t="shared" si="5"/>
        <v>7.1993540253032772E-7</v>
      </c>
      <c r="U11" s="46">
        <f t="shared" si="6"/>
        <v>1.9835005533030387E-7</v>
      </c>
      <c r="V11" s="17">
        <f t="shared" si="2"/>
        <v>5.3346863630967531E-3</v>
      </c>
      <c r="W11" s="43">
        <f t="shared" si="2"/>
        <v>5.4040075919622272E-3</v>
      </c>
      <c r="X11" s="47">
        <f t="shared" si="7"/>
        <v>5.3693469775294902E-3</v>
      </c>
      <c r="Y11" s="47">
        <f t="shared" si="8"/>
        <v>4.9017511010961378E-5</v>
      </c>
      <c r="Z11" s="35">
        <f t="shared" si="9"/>
        <v>0.59154371417460627</v>
      </c>
      <c r="AA11" s="36">
        <f t="shared" si="10"/>
        <v>1.1122739960087409</v>
      </c>
      <c r="AB11" s="11">
        <f t="shared" si="11"/>
        <v>0.81972863935523654</v>
      </c>
      <c r="AC11" s="11">
        <f t="shared" si="12"/>
        <v>1.2163979178330933</v>
      </c>
      <c r="AD11" s="17">
        <f t="shared" si="13"/>
        <v>982.42812819125106</v>
      </c>
      <c r="AE11" s="18">
        <f t="shared" si="14"/>
        <v>995.19422548036925</v>
      </c>
    </row>
    <row r="12" spans="1:31" s="6" customFormat="1" ht="15" customHeight="1" thickBot="1" x14ac:dyDescent="0.35">
      <c r="B12" s="29" t="s">
        <v>14</v>
      </c>
      <c r="C12" s="30" t="s">
        <v>13</v>
      </c>
      <c r="D12" s="31" t="s">
        <v>21</v>
      </c>
      <c r="E12" s="32">
        <v>7</v>
      </c>
      <c r="F12" s="13">
        <v>11572340.087890601</v>
      </c>
      <c r="G12" s="14">
        <v>8188607.1777343601</v>
      </c>
      <c r="H12" s="37">
        <v>125.33681488037099</v>
      </c>
      <c r="I12" s="38">
        <v>84.618461608886705</v>
      </c>
      <c r="J12" s="12">
        <v>7.9276633262634304</v>
      </c>
      <c r="K12" s="12">
        <v>5.9717116355895996</v>
      </c>
      <c r="L12" s="19">
        <v>76.071609497070298</v>
      </c>
      <c r="M12" s="20">
        <v>35.101570129394503</v>
      </c>
      <c r="N12" s="41">
        <f t="shared" si="0"/>
        <v>1.0830723425724806E-5</v>
      </c>
      <c r="O12" s="38">
        <f t="shared" si="0"/>
        <v>1.0333681879254477E-5</v>
      </c>
      <c r="P12" s="45">
        <f t="shared" si="3"/>
        <v>1.0582202652489643E-5</v>
      </c>
      <c r="Q12" s="45">
        <f t="shared" si="4"/>
        <v>3.5146144804061799E-7</v>
      </c>
      <c r="R12" s="12">
        <f t="shared" si="1"/>
        <v>6.8505274352928909E-7</v>
      </c>
      <c r="S12" s="12">
        <f t="shared" si="1"/>
        <v>7.2927074238306113E-7</v>
      </c>
      <c r="T12" s="46">
        <f t="shared" si="5"/>
        <v>7.0716174295617516E-7</v>
      </c>
      <c r="U12" s="46">
        <f t="shared" si="6"/>
        <v>3.1266846840001199E-8</v>
      </c>
      <c r="V12" s="19">
        <f t="shared" si="2"/>
        <v>6.573571889463593E-6</v>
      </c>
      <c r="W12" s="44">
        <f t="shared" si="2"/>
        <v>4.2866350000082032E-6</v>
      </c>
      <c r="X12" s="47">
        <f t="shared" si="7"/>
        <v>5.4301034447358981E-6</v>
      </c>
      <c r="Y12" s="47">
        <f t="shared" si="8"/>
        <v>1.617108582679576E-6</v>
      </c>
      <c r="Z12" s="37">
        <f t="shared" si="9"/>
        <v>1.0234847868063361</v>
      </c>
      <c r="AA12" s="38">
        <f t="shared" si="10"/>
        <v>0.97651521319366374</v>
      </c>
      <c r="AB12" s="12">
        <f t="shared" si="11"/>
        <v>0.96873558327057829</v>
      </c>
      <c r="AC12" s="12">
        <f t="shared" si="12"/>
        <v>1.0312644167294216</v>
      </c>
      <c r="AD12" s="19">
        <f t="shared" si="13"/>
        <v>1.2105794956514515</v>
      </c>
      <c r="AE12" s="20">
        <f t="shared" si="14"/>
        <v>0.78942050434854849</v>
      </c>
    </row>
    <row r="18" spans="26:26" x14ac:dyDescent="0.25">
      <c r="Z18" s="5"/>
    </row>
    <row r="19" spans="26:26" x14ac:dyDescent="0.25">
      <c r="Z19" s="5"/>
    </row>
  </sheetData>
  <mergeCells count="15">
    <mergeCell ref="F3:M3"/>
    <mergeCell ref="Z2:AE2"/>
    <mergeCell ref="Z4:AA4"/>
    <mergeCell ref="AB4:AC4"/>
    <mergeCell ref="F4:G4"/>
    <mergeCell ref="H4:I4"/>
    <mergeCell ref="J4:K4"/>
    <mergeCell ref="L4:M4"/>
    <mergeCell ref="N4:Q4"/>
    <mergeCell ref="R4:U4"/>
    <mergeCell ref="V4:Y4"/>
    <mergeCell ref="N3:Y3"/>
    <mergeCell ref="N2:Y2"/>
    <mergeCell ref="AD4:AE4"/>
    <mergeCell ref="Z3:AE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Marie-Claude Carrier</dc:creator>
  <cp:lastModifiedBy>费静怡</cp:lastModifiedBy>
  <dcterms:created xsi:type="dcterms:W3CDTF">2019-12-18T15:45:14Z</dcterms:created>
  <dcterms:modified xsi:type="dcterms:W3CDTF">2020-02-04T22:27:52Z</dcterms:modified>
</cp:coreProperties>
</file>