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autoCompressPictures="0" defaultThemeVersion="166925"/>
  <mc:AlternateContent xmlns:mc="http://schemas.openxmlformats.org/markup-compatibility/2006">
    <mc:Choice Requires="x15">
      <x15ac:absPath xmlns:x15ac="http://schemas.microsoft.com/office/spreadsheetml/2010/11/ac" url="/Users/gunnar/Dropbox/Manuscripts/EmrE-GlpG-BtuC Ms/Submission/eLife Ms/Resubmission/"/>
    </mc:Choice>
  </mc:AlternateContent>
  <xr:revisionPtr revIDLastSave="0" documentId="13_ncr:1_{739CD493-E1A5-5B4A-B50E-3844B0F2E02A}" xr6:coauthVersionLast="36" xr6:coauthVersionMax="46" xr10:uidLastSave="{00000000-0000-0000-0000-000000000000}"/>
  <bookViews>
    <workbookView xWindow="7320" yWindow="560" windowWidth="26280" windowHeight="20160" xr2:uid="{00000000-000D-0000-FFFF-FFFF00000000}"/>
  </bookViews>
  <sheets>
    <sheet name="Legend" sheetId="4" r:id="rId1"/>
    <sheet name="EmrE" sheetId="1" r:id="rId2"/>
    <sheet name="GlpG" sheetId="2" r:id="rId3"/>
    <sheet name="BtuC" sheetId="3" r:id="rId4"/>
  </sheets>
  <calcPr calcId="181029"/>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M33" i="2" l="1"/>
  <c r="N33" i="2"/>
  <c r="O33" i="2" s="1"/>
  <c r="M38" i="2"/>
  <c r="N38" i="2"/>
  <c r="O38" i="2" s="1"/>
  <c r="M42" i="2"/>
  <c r="N42" i="2"/>
  <c r="O42" i="2" s="1"/>
  <c r="M47" i="2"/>
  <c r="N47" i="2"/>
  <c r="O47" i="2" s="1"/>
  <c r="M54" i="2"/>
  <c r="N54" i="2"/>
  <c r="O54" i="2" s="1"/>
  <c r="M59" i="2"/>
  <c r="N59" i="2"/>
  <c r="O59" i="2" s="1"/>
  <c r="M64" i="2"/>
  <c r="N64" i="2"/>
  <c r="O64" i="2" s="1"/>
  <c r="M69" i="2"/>
  <c r="N69" i="2"/>
  <c r="O69" i="2" s="1"/>
  <c r="M74" i="2"/>
  <c r="N74" i="2"/>
  <c r="O74" i="2"/>
  <c r="M79" i="2"/>
  <c r="N79" i="2"/>
  <c r="O79" i="2" s="1"/>
  <c r="M29" i="2"/>
  <c r="N29" i="2"/>
  <c r="O29" i="2" s="1"/>
  <c r="F115" i="2" l="1"/>
  <c r="G115" i="2"/>
  <c r="H115" i="2" s="1"/>
  <c r="F116" i="2"/>
  <c r="G116" i="2"/>
  <c r="H116" i="2" s="1"/>
  <c r="F117" i="2"/>
  <c r="G117" i="2"/>
  <c r="H117" i="2" s="1"/>
  <c r="F118" i="2"/>
  <c r="G118" i="2"/>
  <c r="H118" i="2" s="1"/>
  <c r="F119" i="2"/>
  <c r="G119" i="2"/>
  <c r="H119" i="2" s="1"/>
  <c r="F120" i="2"/>
  <c r="G120" i="2"/>
  <c r="H120" i="2"/>
  <c r="F121" i="2"/>
  <c r="G121" i="2"/>
  <c r="H121" i="2"/>
  <c r="F122" i="2"/>
  <c r="G122" i="2"/>
  <c r="H122" i="2"/>
  <c r="F123" i="2"/>
  <c r="G123" i="2"/>
  <c r="H123" i="2" s="1"/>
  <c r="F124" i="2"/>
  <c r="G124" i="2"/>
  <c r="H124" i="2" s="1"/>
  <c r="F64" i="2"/>
  <c r="G64" i="2"/>
  <c r="H64" i="2" s="1"/>
  <c r="F5" i="2"/>
  <c r="G82" i="2"/>
  <c r="H82" i="2" s="1"/>
  <c r="F82" i="2"/>
  <c r="G81" i="2"/>
  <c r="H81" i="2"/>
  <c r="F81" i="2"/>
  <c r="G80" i="2"/>
  <c r="H80" i="2"/>
  <c r="F80" i="2"/>
  <c r="G78" i="2"/>
  <c r="H78" i="2"/>
  <c r="F78" i="2"/>
  <c r="G77" i="2"/>
  <c r="H77" i="2"/>
  <c r="F77" i="2"/>
  <c r="G76" i="2"/>
  <c r="H76" i="2" s="1"/>
  <c r="F76" i="2"/>
  <c r="G75" i="2"/>
  <c r="H75" i="2" s="1"/>
  <c r="F75" i="2"/>
  <c r="G73" i="2"/>
  <c r="H73" i="2" s="1"/>
  <c r="F73" i="2"/>
  <c r="G72" i="2"/>
  <c r="H72" i="2" s="1"/>
  <c r="F72" i="2"/>
  <c r="G71" i="2"/>
  <c r="H71" i="2"/>
  <c r="F71" i="2"/>
  <c r="G70" i="2"/>
  <c r="H70" i="2"/>
  <c r="F70" i="2"/>
  <c r="G68" i="2"/>
  <c r="H68" i="2"/>
  <c r="F68" i="2"/>
  <c r="G67" i="2"/>
  <c r="H67" i="2"/>
  <c r="F67" i="2"/>
  <c r="G66" i="2"/>
  <c r="H66" i="2" s="1"/>
  <c r="F66" i="2"/>
  <c r="G65" i="2"/>
  <c r="H65" i="2" s="1"/>
  <c r="F65" i="2"/>
  <c r="G63" i="2"/>
  <c r="H63" i="2" s="1"/>
  <c r="F63" i="2"/>
  <c r="G62" i="2"/>
  <c r="H62" i="2" s="1"/>
  <c r="F62" i="2"/>
  <c r="G61" i="2"/>
  <c r="H61" i="2"/>
  <c r="F61" i="2"/>
  <c r="G60" i="2"/>
  <c r="H60" i="2"/>
  <c r="F60" i="2"/>
  <c r="G59" i="2"/>
  <c r="H59" i="2"/>
  <c r="F59" i="2"/>
  <c r="G58" i="2"/>
  <c r="H58" i="2"/>
  <c r="F58" i="2"/>
  <c r="F57" i="2"/>
  <c r="G56" i="2"/>
  <c r="H56" i="2" s="1"/>
  <c r="F56" i="2"/>
  <c r="G55" i="2"/>
  <c r="H55" i="2"/>
  <c r="F55" i="2"/>
  <c r="G54" i="2"/>
  <c r="H54" i="2"/>
  <c r="F54" i="2"/>
  <c r="G53" i="2"/>
  <c r="H53" i="2"/>
  <c r="F53" i="2"/>
  <c r="G52" i="2"/>
  <c r="H52" i="2" s="1"/>
  <c r="F52" i="2"/>
  <c r="G51" i="2"/>
  <c r="H51" i="2" s="1"/>
  <c r="F51" i="2"/>
  <c r="G49" i="2"/>
  <c r="H49" i="2" s="1"/>
  <c r="F49" i="2"/>
  <c r="G48" i="2"/>
  <c r="H48" i="2" s="1"/>
  <c r="F48" i="2"/>
  <c r="G47" i="2"/>
  <c r="H47" i="2" s="1"/>
  <c r="F47" i="2"/>
  <c r="G46" i="2"/>
  <c r="H46" i="2"/>
  <c r="F46" i="2"/>
  <c r="G45" i="2"/>
  <c r="H45" i="2"/>
  <c r="F45" i="2"/>
  <c r="G44" i="2"/>
  <c r="H44" i="2"/>
  <c r="F44" i="2"/>
  <c r="G43" i="2"/>
  <c r="H43" i="2"/>
  <c r="F43" i="2"/>
  <c r="G42" i="2"/>
  <c r="H42" i="2" s="1"/>
  <c r="F42" i="2"/>
  <c r="G41" i="2"/>
  <c r="H41" i="2" s="1"/>
  <c r="F41" i="2"/>
  <c r="G40" i="2"/>
  <c r="H40" i="2" s="1"/>
  <c r="F40" i="2"/>
  <c r="G39" i="2"/>
  <c r="H39" i="2" s="1"/>
  <c r="F39" i="2"/>
  <c r="G38" i="2"/>
  <c r="H38" i="2"/>
  <c r="F38" i="2"/>
  <c r="G37" i="2"/>
  <c r="H37" i="2"/>
  <c r="F37" i="2"/>
  <c r="G36" i="2"/>
  <c r="H36" i="2"/>
  <c r="F36" i="2"/>
  <c r="G35" i="2"/>
  <c r="H35" i="2"/>
  <c r="F35" i="2"/>
  <c r="G34" i="2"/>
  <c r="H34" i="2" s="1"/>
  <c r="F34" i="2"/>
  <c r="G33" i="2"/>
  <c r="H33" i="2" s="1"/>
  <c r="F33" i="2"/>
  <c r="G32" i="2"/>
  <c r="H32" i="2" s="1"/>
  <c r="F32" i="2"/>
  <c r="G31" i="2"/>
  <c r="H31" i="2" s="1"/>
  <c r="F31" i="2"/>
  <c r="G30" i="2"/>
  <c r="H30" i="2"/>
  <c r="F30" i="2"/>
  <c r="G29" i="2"/>
  <c r="H29" i="2"/>
  <c r="F29" i="2"/>
  <c r="G28" i="2"/>
  <c r="H28" i="2"/>
  <c r="F28" i="2"/>
  <c r="G79" i="2"/>
  <c r="H79" i="2" s="1"/>
  <c r="F79" i="2"/>
  <c r="G74" i="2"/>
  <c r="H74" i="2" s="1"/>
  <c r="F74" i="2"/>
  <c r="G69" i="2"/>
  <c r="H69" i="2" s="1"/>
  <c r="F69" i="2"/>
  <c r="G203" i="2"/>
  <c r="H203" i="2" s="1"/>
  <c r="F203" i="2"/>
  <c r="G202" i="2"/>
  <c r="H202" i="2" s="1"/>
  <c r="F202" i="2"/>
  <c r="G201" i="2"/>
  <c r="H201" i="2"/>
  <c r="F201" i="2"/>
  <c r="G200" i="2"/>
  <c r="H200" i="2"/>
  <c r="F200" i="2"/>
  <c r="G199" i="2"/>
  <c r="H199" i="2"/>
  <c r="F199" i="2"/>
  <c r="G198" i="2"/>
  <c r="H198" i="2" s="1"/>
  <c r="F198" i="2"/>
  <c r="G197" i="2"/>
  <c r="H197" i="2" s="1"/>
  <c r="F197" i="2"/>
  <c r="G196" i="2"/>
  <c r="H196" i="2" s="1"/>
  <c r="F196" i="2"/>
  <c r="G195" i="2"/>
  <c r="H195" i="2" s="1"/>
  <c r="F195" i="2"/>
  <c r="G194" i="2"/>
  <c r="H194" i="2" s="1"/>
  <c r="F194" i="2"/>
  <c r="G193" i="2"/>
  <c r="H193" i="2"/>
  <c r="F193" i="2"/>
  <c r="G192" i="2"/>
  <c r="H192" i="2" s="1"/>
  <c r="F192" i="2"/>
  <c r="G191" i="2"/>
  <c r="H191" i="2"/>
  <c r="F191" i="2"/>
  <c r="G190" i="2"/>
  <c r="H190" i="2" s="1"/>
  <c r="F190" i="2"/>
  <c r="G189" i="2"/>
  <c r="H189" i="2" s="1"/>
  <c r="F189" i="2"/>
  <c r="G188" i="2"/>
  <c r="H188" i="2" s="1"/>
  <c r="F188" i="2"/>
  <c r="G187" i="2"/>
  <c r="H187" i="2" s="1"/>
  <c r="F187" i="2"/>
  <c r="G186" i="2"/>
  <c r="H186" i="2" s="1"/>
  <c r="F186" i="2"/>
  <c r="G185" i="2"/>
  <c r="H185" i="2"/>
  <c r="F185" i="2"/>
  <c r="G184" i="2"/>
  <c r="H184" i="2"/>
  <c r="F184" i="2"/>
  <c r="G183" i="2"/>
  <c r="H183" i="2"/>
  <c r="F183" i="2"/>
  <c r="G182" i="2"/>
  <c r="H182" i="2" s="1"/>
  <c r="F182" i="2"/>
  <c r="G181" i="2"/>
  <c r="H181" i="2" s="1"/>
  <c r="F181" i="2"/>
  <c r="G180" i="2"/>
  <c r="H180" i="2" s="1"/>
  <c r="F180" i="2"/>
  <c r="G179" i="2"/>
  <c r="H179" i="2" s="1"/>
  <c r="F179" i="2"/>
  <c r="G132" i="2"/>
  <c r="H132" i="2" s="1"/>
  <c r="G131" i="2"/>
  <c r="H131" i="2" s="1"/>
  <c r="G130" i="2"/>
  <c r="H130" i="2" s="1"/>
  <c r="G129" i="2"/>
  <c r="H129" i="2"/>
  <c r="G128" i="2"/>
  <c r="H128" i="2" s="1"/>
  <c r="G127" i="2"/>
  <c r="H127" i="2" s="1"/>
  <c r="G126" i="2"/>
  <c r="H126" i="2" s="1"/>
  <c r="G125" i="2"/>
  <c r="H125" i="2" s="1"/>
  <c r="F125" i="2"/>
  <c r="F126" i="2"/>
  <c r="F127" i="2"/>
  <c r="F128" i="2"/>
  <c r="F129" i="2"/>
  <c r="F130" i="2"/>
  <c r="F131" i="2"/>
  <c r="F132" i="2"/>
  <c r="F133" i="2"/>
  <c r="F134" i="2"/>
  <c r="G114" i="2"/>
  <c r="H114" i="2" s="1"/>
  <c r="G113" i="2"/>
  <c r="H113" i="2" s="1"/>
  <c r="G112" i="2"/>
  <c r="H112" i="2" s="1"/>
  <c r="G111" i="2"/>
  <c r="H111" i="2" s="1"/>
  <c r="G110" i="2"/>
  <c r="H110" i="2" s="1"/>
  <c r="G109" i="2"/>
  <c r="H109" i="2" s="1"/>
  <c r="F110" i="2"/>
  <c r="F111" i="2"/>
  <c r="F112" i="2"/>
  <c r="F113" i="2"/>
  <c r="F114" i="2"/>
  <c r="F109" i="2"/>
  <c r="F235" i="2"/>
  <c r="G225" i="2"/>
  <c r="H225" i="2" s="1"/>
  <c r="F226" i="2"/>
  <c r="F225" i="2"/>
  <c r="G247" i="2"/>
  <c r="H247" i="2" s="1"/>
  <c r="F247" i="2"/>
  <c r="G246" i="2"/>
  <c r="H246" i="2"/>
  <c r="F246" i="2"/>
  <c r="G245" i="2"/>
  <c r="H245" i="2" s="1"/>
  <c r="F245" i="2"/>
  <c r="G244" i="2"/>
  <c r="H244" i="2"/>
  <c r="F244" i="2"/>
  <c r="G243" i="2"/>
  <c r="H243" i="2" s="1"/>
  <c r="F243" i="2"/>
  <c r="G242" i="2"/>
  <c r="H242" i="2"/>
  <c r="F242" i="2"/>
  <c r="G241" i="2"/>
  <c r="H241" i="2" s="1"/>
  <c r="F241" i="2"/>
  <c r="G240" i="2"/>
  <c r="H240" i="2" s="1"/>
  <c r="F240" i="2"/>
  <c r="G239" i="2"/>
  <c r="H239" i="2" s="1"/>
  <c r="F239" i="2"/>
  <c r="G235" i="2"/>
  <c r="H235" i="2"/>
  <c r="G234" i="2"/>
  <c r="H234" i="2" s="1"/>
  <c r="F234" i="2"/>
  <c r="G233" i="2"/>
  <c r="H233" i="2" s="1"/>
  <c r="F233" i="2"/>
  <c r="G232" i="2"/>
  <c r="H232" i="2"/>
  <c r="F232" i="2"/>
  <c r="G231" i="2"/>
  <c r="H231" i="2" s="1"/>
  <c r="F231" i="2"/>
  <c r="G230" i="2"/>
  <c r="H230" i="2"/>
  <c r="F230" i="2"/>
  <c r="G229" i="2"/>
  <c r="H229" i="2" s="1"/>
  <c r="F229" i="2"/>
  <c r="G228" i="2"/>
  <c r="H228" i="2"/>
  <c r="F228" i="2"/>
  <c r="G227" i="2"/>
  <c r="H227" i="2" s="1"/>
  <c r="F227" i="2"/>
  <c r="G226" i="2"/>
  <c r="H226" i="2" s="1"/>
  <c r="G224" i="2"/>
  <c r="H224" i="2" s="1"/>
  <c r="F224" i="2"/>
  <c r="G218" i="2"/>
  <c r="H218" i="2"/>
  <c r="F218" i="2"/>
  <c r="G217" i="2"/>
  <c r="H217" i="2" s="1"/>
  <c r="F217" i="2"/>
  <c r="G216" i="2"/>
  <c r="H216" i="2"/>
  <c r="F216" i="2"/>
  <c r="G215" i="2"/>
  <c r="H215" i="2" s="1"/>
  <c r="F215" i="2"/>
  <c r="G214" i="2"/>
  <c r="H214" i="2"/>
  <c r="F214" i="2"/>
  <c r="G213" i="2"/>
  <c r="H213" i="2" s="1"/>
  <c r="F213" i="2"/>
  <c r="G212" i="2"/>
  <c r="H212" i="2" s="1"/>
  <c r="F212" i="2"/>
  <c r="G211" i="2"/>
  <c r="H211" i="2" s="1"/>
  <c r="F211" i="2"/>
  <c r="G210" i="2"/>
  <c r="H210" i="2"/>
  <c r="F210" i="2"/>
  <c r="G209" i="2"/>
  <c r="H209" i="2" s="1"/>
  <c r="F209" i="2"/>
  <c r="G208" i="2"/>
  <c r="H208" i="2"/>
  <c r="F208" i="2"/>
  <c r="G207" i="2"/>
  <c r="H207" i="2" s="1"/>
  <c r="F207" i="2"/>
  <c r="G175" i="2"/>
  <c r="H175" i="2"/>
  <c r="F175" i="2"/>
  <c r="G174" i="2"/>
  <c r="H174" i="2" s="1"/>
  <c r="F174" i="2"/>
  <c r="G173" i="2"/>
  <c r="H173" i="2" s="1"/>
  <c r="F173" i="2"/>
  <c r="G172" i="2"/>
  <c r="H172" i="2" s="1"/>
  <c r="F172" i="2"/>
  <c r="G171" i="2"/>
  <c r="H171" i="2"/>
  <c r="F171" i="2"/>
  <c r="G170" i="2"/>
  <c r="H170" i="2" s="1"/>
  <c r="F170" i="2"/>
  <c r="G169" i="2"/>
  <c r="H169" i="2"/>
  <c r="F169" i="2"/>
  <c r="G168" i="2"/>
  <c r="H168" i="2" s="1"/>
  <c r="F168" i="2"/>
  <c r="G167" i="2"/>
  <c r="H167" i="2"/>
  <c r="F167" i="2"/>
  <c r="G166" i="2"/>
  <c r="H166" i="2" s="1"/>
  <c r="F166" i="2"/>
  <c r="G165" i="2"/>
  <c r="H165" i="2" s="1"/>
  <c r="F165" i="2"/>
  <c r="G164" i="2"/>
  <c r="H164" i="2" s="1"/>
  <c r="F164" i="2"/>
  <c r="G163" i="2"/>
  <c r="H163" i="2"/>
  <c r="F163" i="2"/>
  <c r="G162" i="2"/>
  <c r="H162" i="2" s="1"/>
  <c r="F162" i="2"/>
  <c r="G161" i="2"/>
  <c r="H161" i="2"/>
  <c r="F161" i="2"/>
  <c r="G160" i="2"/>
  <c r="H160" i="2" s="1"/>
  <c r="F160" i="2"/>
  <c r="G159" i="2"/>
  <c r="H159" i="2"/>
  <c r="F159" i="2"/>
  <c r="G158" i="2"/>
  <c r="H158" i="2" s="1"/>
  <c r="F158" i="2"/>
  <c r="G157" i="2"/>
  <c r="H157" i="2" s="1"/>
  <c r="F157" i="2"/>
  <c r="G156" i="2"/>
  <c r="H156" i="2" s="1"/>
  <c r="F156" i="2"/>
  <c r="G155" i="2"/>
  <c r="H155" i="2"/>
  <c r="F155" i="2"/>
  <c r="G154" i="2"/>
  <c r="H154" i="2" s="1"/>
  <c r="F154" i="2"/>
  <c r="G153" i="2"/>
  <c r="H153" i="2"/>
  <c r="F153" i="2"/>
  <c r="G152" i="2"/>
  <c r="H152" i="2" s="1"/>
  <c r="F152" i="2"/>
  <c r="G151" i="2"/>
  <c r="H151" i="2"/>
  <c r="F151" i="2"/>
  <c r="G150" i="2"/>
  <c r="H150" i="2" s="1"/>
  <c r="F150" i="2"/>
  <c r="G149" i="2"/>
  <c r="H149" i="2" s="1"/>
  <c r="F149" i="2"/>
  <c r="G148" i="2"/>
  <c r="H148" i="2" s="1"/>
  <c r="F148" i="2"/>
  <c r="G147" i="2"/>
  <c r="H147" i="2"/>
  <c r="F147" i="2"/>
  <c r="G146" i="2"/>
  <c r="H146" i="2" s="1"/>
  <c r="F146" i="2"/>
  <c r="G145" i="2"/>
  <c r="H145" i="2"/>
  <c r="F145" i="2"/>
  <c r="G144" i="2"/>
  <c r="H144" i="2" s="1"/>
  <c r="F144" i="2"/>
  <c r="G143" i="2"/>
  <c r="H143" i="2"/>
  <c r="F143" i="2"/>
  <c r="G142" i="2"/>
  <c r="H142" i="2" s="1"/>
  <c r="F142" i="2"/>
  <c r="G141" i="2"/>
  <c r="H141" i="2" s="1"/>
  <c r="F141" i="2"/>
  <c r="G140" i="2"/>
  <c r="H140" i="2" s="1"/>
  <c r="F140" i="2"/>
  <c r="G139" i="2"/>
  <c r="H139" i="2"/>
  <c r="F139" i="2"/>
  <c r="G138" i="2"/>
  <c r="H138" i="2"/>
  <c r="F138" i="2"/>
  <c r="G105" i="2"/>
  <c r="H105" i="2"/>
  <c r="F105" i="2"/>
  <c r="G104" i="2"/>
  <c r="H104" i="2" s="1"/>
  <c r="F104" i="2"/>
  <c r="G103" i="2"/>
  <c r="H103" i="2" s="1"/>
  <c r="F103" i="2"/>
  <c r="G102" i="2"/>
  <c r="H102" i="2" s="1"/>
  <c r="F102" i="2"/>
  <c r="G101" i="2"/>
  <c r="H101" i="2" s="1"/>
  <c r="F101" i="2"/>
  <c r="G100" i="2"/>
  <c r="H100" i="2" s="1"/>
  <c r="F100" i="2"/>
  <c r="G99" i="2"/>
  <c r="H99" i="2"/>
  <c r="F99" i="2"/>
  <c r="G98" i="2"/>
  <c r="H98" i="2"/>
  <c r="F98" i="2"/>
  <c r="G97" i="2"/>
  <c r="H97" i="2"/>
  <c r="F97" i="2"/>
  <c r="G96" i="2"/>
  <c r="H96" i="2" s="1"/>
  <c r="F96" i="2"/>
  <c r="G95" i="2"/>
  <c r="H95" i="2" s="1"/>
  <c r="F95" i="2"/>
  <c r="G94" i="2"/>
  <c r="H94" i="2" s="1"/>
  <c r="F94" i="2"/>
  <c r="G93" i="2"/>
  <c r="H93" i="2" s="1"/>
  <c r="F93" i="2"/>
  <c r="G92" i="2"/>
  <c r="H92" i="2" s="1"/>
  <c r="F92" i="2"/>
  <c r="G91" i="2"/>
  <c r="H91" i="2"/>
  <c r="F91" i="2"/>
  <c r="G90" i="2"/>
  <c r="H90" i="2"/>
  <c r="F90" i="2"/>
  <c r="G89" i="2"/>
  <c r="H89" i="2"/>
  <c r="F89" i="2"/>
  <c r="G88" i="2"/>
  <c r="H88" i="2" s="1"/>
  <c r="F88" i="2"/>
  <c r="G87" i="2"/>
  <c r="H87" i="2" s="1"/>
  <c r="F87" i="2"/>
  <c r="G86" i="2"/>
  <c r="H86" i="2" s="1"/>
  <c r="F86" i="2"/>
  <c r="G85" i="2"/>
  <c r="H85" i="2" s="1"/>
  <c r="F85" i="2"/>
  <c r="G84" i="2"/>
  <c r="H84" i="2" s="1"/>
  <c r="F84" i="2"/>
  <c r="G83" i="2"/>
  <c r="H83" i="2"/>
  <c r="F83" i="2"/>
  <c r="G27" i="2"/>
  <c r="H27" i="2"/>
  <c r="F27" i="2"/>
  <c r="G26" i="2"/>
  <c r="H26" i="2"/>
  <c r="F26" i="2"/>
  <c r="G25" i="2"/>
  <c r="H25" i="2" s="1"/>
  <c r="F25" i="2"/>
  <c r="G24" i="2"/>
  <c r="H24" i="2" s="1"/>
  <c r="F24" i="2"/>
  <c r="G23" i="2"/>
  <c r="H23" i="2" s="1"/>
  <c r="F23" i="2"/>
  <c r="G22" i="2"/>
  <c r="H22" i="2" s="1"/>
  <c r="F22" i="2"/>
  <c r="G21" i="2"/>
  <c r="H21" i="2" s="1"/>
  <c r="F21" i="2"/>
  <c r="G20" i="2"/>
  <c r="H20" i="2"/>
  <c r="F20" i="2"/>
  <c r="G19" i="2"/>
  <c r="H19" i="2"/>
  <c r="F19" i="2"/>
  <c r="G18" i="2"/>
  <c r="H18" i="2"/>
  <c r="F18" i="2"/>
  <c r="G17" i="2"/>
  <c r="H17" i="2" s="1"/>
  <c r="F17" i="2"/>
  <c r="G16" i="2"/>
  <c r="H16" i="2" s="1"/>
  <c r="F16" i="2"/>
  <c r="G15" i="2"/>
  <c r="H15" i="2" s="1"/>
  <c r="F15" i="2"/>
  <c r="G14" i="2"/>
  <c r="H14" i="2" s="1"/>
  <c r="F14" i="2"/>
  <c r="G13" i="2"/>
  <c r="H13" i="2" s="1"/>
  <c r="F13" i="2"/>
  <c r="G12" i="2"/>
  <c r="H12" i="2"/>
  <c r="F12" i="2"/>
  <c r="G11" i="2"/>
  <c r="H11" i="2"/>
  <c r="F11" i="2"/>
  <c r="G10" i="2"/>
  <c r="H10" i="2"/>
  <c r="F10" i="2"/>
  <c r="G9" i="2"/>
  <c r="H9" i="2" s="1"/>
  <c r="F9" i="2"/>
  <c r="G8" i="2"/>
  <c r="H8" i="2" s="1"/>
  <c r="F8" i="2"/>
  <c r="G7" i="2"/>
  <c r="H7" i="2" s="1"/>
  <c r="F7" i="2"/>
  <c r="G6" i="2"/>
  <c r="H6" i="2" s="1"/>
  <c r="F6" i="2"/>
  <c r="G5" i="2"/>
  <c r="H5" i="2" s="1"/>
  <c r="G5" i="3"/>
  <c r="G201" i="3"/>
  <c r="H201" i="3"/>
  <c r="F201" i="3"/>
  <c r="G200" i="3"/>
  <c r="H200" i="3"/>
  <c r="F200" i="3"/>
  <c r="G199" i="3"/>
  <c r="H199" i="3"/>
  <c r="F199" i="3"/>
  <c r="G198" i="3"/>
  <c r="H198" i="3"/>
  <c r="F198" i="3"/>
  <c r="G197" i="3"/>
  <c r="H197" i="3"/>
  <c r="F197" i="3"/>
  <c r="G196" i="3"/>
  <c r="H196" i="3"/>
  <c r="F196" i="3"/>
  <c r="G195" i="3"/>
  <c r="H195" i="3"/>
  <c r="F195" i="3"/>
  <c r="G194" i="3"/>
  <c r="H194" i="3"/>
  <c r="F194" i="3"/>
  <c r="G191" i="3"/>
  <c r="H191" i="3"/>
  <c r="F191" i="3"/>
  <c r="G190" i="3"/>
  <c r="H190" i="3"/>
  <c r="F190" i="3"/>
  <c r="G189" i="3"/>
  <c r="H189" i="3"/>
  <c r="F189" i="3"/>
  <c r="G188" i="3"/>
  <c r="H188" i="3"/>
  <c r="F188" i="3"/>
  <c r="G187" i="3"/>
  <c r="H187" i="3"/>
  <c r="F187" i="3"/>
  <c r="G186" i="3"/>
  <c r="H186" i="3"/>
  <c r="F186" i="3"/>
  <c r="G185" i="3"/>
  <c r="H185" i="3"/>
  <c r="F185" i="3"/>
  <c r="G184" i="3"/>
  <c r="H184" i="3"/>
  <c r="F184" i="3"/>
  <c r="G183" i="3"/>
  <c r="H183" i="3"/>
  <c r="F183" i="3"/>
  <c r="G182" i="3"/>
  <c r="H182" i="3"/>
  <c r="F182" i="3"/>
  <c r="G181" i="3"/>
  <c r="H181" i="3"/>
  <c r="F181" i="3"/>
  <c r="G180" i="3"/>
  <c r="H180" i="3"/>
  <c r="F180" i="3"/>
  <c r="G179" i="3"/>
  <c r="H179" i="3"/>
  <c r="F179" i="3"/>
  <c r="G178" i="3"/>
  <c r="H178" i="3"/>
  <c r="F178" i="3"/>
  <c r="G177" i="3"/>
  <c r="H177" i="3"/>
  <c r="F177" i="3"/>
  <c r="G176" i="3"/>
  <c r="H176" i="3"/>
  <c r="F176" i="3"/>
  <c r="G175" i="3"/>
  <c r="H175" i="3"/>
  <c r="F175" i="3"/>
  <c r="G174" i="3"/>
  <c r="H174" i="3"/>
  <c r="F174" i="3"/>
  <c r="G173" i="3"/>
  <c r="H173" i="3"/>
  <c r="F173" i="3"/>
  <c r="G172" i="3"/>
  <c r="H172" i="3"/>
  <c r="F172" i="3"/>
  <c r="G169" i="3"/>
  <c r="H169" i="3"/>
  <c r="F169" i="3"/>
  <c r="G168" i="3"/>
  <c r="H168" i="3"/>
  <c r="F168" i="3"/>
  <c r="G167" i="3"/>
  <c r="H167" i="3"/>
  <c r="F167" i="3"/>
  <c r="G166" i="3"/>
  <c r="H166" i="3"/>
  <c r="F166" i="3"/>
  <c r="G165" i="3"/>
  <c r="H165" i="3"/>
  <c r="F165" i="3"/>
  <c r="G164" i="3"/>
  <c r="H164" i="3"/>
  <c r="F164" i="3"/>
  <c r="G163" i="3"/>
  <c r="H163" i="3"/>
  <c r="F163" i="3"/>
  <c r="G162" i="3"/>
  <c r="H162" i="3"/>
  <c r="F162" i="3"/>
  <c r="G161" i="3"/>
  <c r="H161" i="3"/>
  <c r="F161" i="3"/>
  <c r="G158" i="3"/>
  <c r="H158" i="3"/>
  <c r="F158" i="3"/>
  <c r="G157" i="3"/>
  <c r="H157" i="3"/>
  <c r="F157" i="3"/>
  <c r="G156" i="3"/>
  <c r="H156" i="3"/>
  <c r="F156" i="3"/>
  <c r="G155" i="3"/>
  <c r="H155" i="3"/>
  <c r="F155" i="3"/>
  <c r="G154" i="3"/>
  <c r="H154" i="3"/>
  <c r="F154" i="3"/>
  <c r="G153" i="3"/>
  <c r="H153" i="3"/>
  <c r="F153" i="3"/>
  <c r="G152" i="3"/>
  <c r="H152" i="3"/>
  <c r="F152" i="3"/>
  <c r="G151" i="3"/>
  <c r="H151" i="3"/>
  <c r="F151" i="3"/>
  <c r="G150" i="3"/>
  <c r="H150" i="3"/>
  <c r="F150" i="3"/>
  <c r="G147" i="3"/>
  <c r="H147" i="3"/>
  <c r="F147" i="3"/>
  <c r="G146" i="3"/>
  <c r="H146" i="3"/>
  <c r="F146" i="3"/>
  <c r="G145" i="3"/>
  <c r="H145" i="3"/>
  <c r="F145" i="3"/>
  <c r="G144" i="3"/>
  <c r="H144" i="3"/>
  <c r="F144" i="3"/>
  <c r="G143" i="3"/>
  <c r="H143" i="3"/>
  <c r="F143" i="3"/>
  <c r="G142" i="3"/>
  <c r="H142" i="3"/>
  <c r="F142" i="3"/>
  <c r="G141" i="3"/>
  <c r="H141" i="3"/>
  <c r="F141" i="3"/>
  <c r="G140" i="3"/>
  <c r="H140" i="3"/>
  <c r="F140" i="3"/>
  <c r="G139" i="3"/>
  <c r="H139" i="3"/>
  <c r="F139" i="3"/>
  <c r="G138" i="3"/>
  <c r="H138" i="3"/>
  <c r="F138" i="3"/>
  <c r="G137" i="3"/>
  <c r="H137" i="3"/>
  <c r="F137" i="3"/>
  <c r="G136" i="3"/>
  <c r="H136" i="3"/>
  <c r="F136" i="3"/>
  <c r="G135" i="3"/>
  <c r="H135" i="3"/>
  <c r="F135" i="3"/>
  <c r="G132" i="3"/>
  <c r="H132" i="3"/>
  <c r="F132" i="3"/>
  <c r="G131" i="3"/>
  <c r="H131" i="3"/>
  <c r="F131" i="3"/>
  <c r="G130" i="3"/>
  <c r="H130" i="3"/>
  <c r="F130" i="3"/>
  <c r="G129" i="3"/>
  <c r="H129" i="3"/>
  <c r="F129" i="3"/>
  <c r="G128" i="3"/>
  <c r="H128" i="3"/>
  <c r="F128" i="3"/>
  <c r="G127" i="3"/>
  <c r="H127" i="3"/>
  <c r="F127" i="3"/>
  <c r="G126" i="3"/>
  <c r="H126" i="3"/>
  <c r="F126" i="3"/>
  <c r="G125" i="3"/>
  <c r="H125" i="3"/>
  <c r="F125" i="3"/>
  <c r="G124" i="3"/>
  <c r="H124" i="3"/>
  <c r="F124" i="3"/>
  <c r="G121" i="3"/>
  <c r="H121" i="3"/>
  <c r="F121" i="3"/>
  <c r="G120" i="3"/>
  <c r="H120" i="3"/>
  <c r="F120" i="3"/>
  <c r="G119" i="3"/>
  <c r="H119" i="3"/>
  <c r="F119" i="3"/>
  <c r="G118" i="3"/>
  <c r="H118" i="3"/>
  <c r="F118" i="3"/>
  <c r="G117" i="3"/>
  <c r="H117" i="3"/>
  <c r="F117" i="3"/>
  <c r="G116" i="3"/>
  <c r="H116" i="3"/>
  <c r="F116" i="3"/>
  <c r="G115" i="3"/>
  <c r="H115" i="3"/>
  <c r="F115" i="3"/>
  <c r="G114" i="3"/>
  <c r="H114" i="3"/>
  <c r="F114" i="3"/>
  <c r="G113" i="3"/>
  <c r="H113" i="3"/>
  <c r="F113" i="3"/>
  <c r="I110" i="3"/>
  <c r="G110" i="3"/>
  <c r="H110" i="3"/>
  <c r="F110" i="3"/>
  <c r="I109" i="3"/>
  <c r="G109" i="3"/>
  <c r="H109" i="3"/>
  <c r="F109" i="3"/>
  <c r="I108" i="3"/>
  <c r="G108" i="3"/>
  <c r="H108" i="3"/>
  <c r="F108" i="3"/>
  <c r="I107" i="3"/>
  <c r="G107" i="3"/>
  <c r="H107" i="3"/>
  <c r="F107" i="3"/>
  <c r="I106" i="3"/>
  <c r="G106" i="3"/>
  <c r="H106" i="3"/>
  <c r="F106" i="3"/>
  <c r="I105" i="3"/>
  <c r="G105" i="3"/>
  <c r="H105" i="3"/>
  <c r="F105" i="3"/>
  <c r="I104" i="3"/>
  <c r="G104" i="3"/>
  <c r="H104" i="3"/>
  <c r="F104" i="3"/>
  <c r="I103" i="3"/>
  <c r="G103" i="3"/>
  <c r="H103" i="3"/>
  <c r="F103" i="3"/>
  <c r="I102" i="3"/>
  <c r="G102" i="3"/>
  <c r="H102" i="3"/>
  <c r="F102" i="3"/>
  <c r="I101" i="3"/>
  <c r="G101" i="3"/>
  <c r="H101" i="3"/>
  <c r="F101" i="3"/>
  <c r="I100" i="3"/>
  <c r="G100" i="3"/>
  <c r="H100" i="3"/>
  <c r="F100" i="3"/>
  <c r="I99" i="3"/>
  <c r="G99" i="3"/>
  <c r="H99" i="3"/>
  <c r="F99" i="3"/>
  <c r="G96" i="3"/>
  <c r="H96" i="3"/>
  <c r="F96" i="3"/>
  <c r="G95" i="3"/>
  <c r="H95" i="3"/>
  <c r="F95" i="3"/>
  <c r="G94" i="3"/>
  <c r="H94" i="3"/>
  <c r="F94" i="3"/>
  <c r="G93" i="3"/>
  <c r="H93" i="3"/>
  <c r="F93" i="3"/>
  <c r="G92" i="3"/>
  <c r="H92" i="3"/>
  <c r="F92" i="3"/>
  <c r="G89" i="3"/>
  <c r="H89" i="3"/>
  <c r="F89" i="3"/>
  <c r="G88" i="3"/>
  <c r="H88" i="3"/>
  <c r="F88" i="3"/>
  <c r="G87" i="3"/>
  <c r="H87" i="3"/>
  <c r="F87" i="3"/>
  <c r="G86" i="3"/>
  <c r="H86" i="3"/>
  <c r="F86" i="3"/>
  <c r="G85" i="3"/>
  <c r="H85" i="3"/>
  <c r="F85" i="3"/>
  <c r="G84" i="3"/>
  <c r="H84" i="3"/>
  <c r="F84" i="3"/>
  <c r="G83" i="3"/>
  <c r="H83" i="3"/>
  <c r="F83" i="3"/>
  <c r="G82" i="3"/>
  <c r="H82" i="3"/>
  <c r="F82" i="3"/>
  <c r="G81" i="3"/>
  <c r="H81" i="3"/>
  <c r="F81" i="3"/>
  <c r="G80" i="3"/>
  <c r="H80" i="3"/>
  <c r="F80" i="3"/>
  <c r="G79" i="3"/>
  <c r="H79" i="3"/>
  <c r="F79" i="3"/>
  <c r="G78" i="3"/>
  <c r="H78" i="3"/>
  <c r="F78" i="3"/>
  <c r="G77" i="3"/>
  <c r="H77" i="3"/>
  <c r="F77" i="3"/>
  <c r="G76" i="3"/>
  <c r="H76" i="3"/>
  <c r="F76" i="3"/>
  <c r="G75" i="3"/>
  <c r="H75" i="3"/>
  <c r="F75" i="3"/>
  <c r="G74" i="3"/>
  <c r="H74" i="3"/>
  <c r="F74" i="3"/>
  <c r="G73" i="3"/>
  <c r="H73" i="3"/>
  <c r="F73" i="3"/>
  <c r="G72" i="3"/>
  <c r="H72" i="3"/>
  <c r="F72" i="3"/>
  <c r="G71" i="3"/>
  <c r="H71" i="3"/>
  <c r="F71" i="3"/>
  <c r="G70" i="3"/>
  <c r="H70" i="3"/>
  <c r="F70" i="3"/>
  <c r="G69" i="3"/>
  <c r="H69" i="3"/>
  <c r="F69" i="3"/>
  <c r="G68" i="3"/>
  <c r="H68" i="3"/>
  <c r="F68" i="3"/>
  <c r="G67" i="3"/>
  <c r="H67" i="3"/>
  <c r="F67" i="3"/>
  <c r="G66" i="3"/>
  <c r="H66" i="3"/>
  <c r="F66" i="3"/>
  <c r="G65" i="3"/>
  <c r="H65" i="3"/>
  <c r="F65" i="3"/>
  <c r="G64" i="3"/>
  <c r="H64" i="3"/>
  <c r="F64" i="3"/>
  <c r="G63" i="3"/>
  <c r="H63" i="3"/>
  <c r="F63" i="3"/>
  <c r="G62" i="3"/>
  <c r="H62" i="3"/>
  <c r="F62" i="3"/>
  <c r="G61" i="3"/>
  <c r="H61" i="3"/>
  <c r="F61" i="3"/>
  <c r="G60" i="3"/>
  <c r="H60" i="3"/>
  <c r="F60" i="3"/>
  <c r="G59" i="3"/>
  <c r="H59" i="3"/>
  <c r="F59" i="3"/>
  <c r="G58" i="3"/>
  <c r="H58" i="3"/>
  <c r="F58" i="3"/>
  <c r="G57" i="3"/>
  <c r="H57" i="3"/>
  <c r="F57" i="3"/>
  <c r="G56" i="3"/>
  <c r="H56" i="3"/>
  <c r="F56" i="3"/>
  <c r="G55" i="3"/>
  <c r="H55" i="3"/>
  <c r="F55" i="3"/>
  <c r="G54" i="3"/>
  <c r="H54" i="3"/>
  <c r="F54" i="3"/>
  <c r="G53" i="3"/>
  <c r="H53" i="3"/>
  <c r="F53" i="3"/>
  <c r="G52" i="3"/>
  <c r="H52" i="3"/>
  <c r="F52" i="3"/>
  <c r="G51" i="3"/>
  <c r="H51" i="3"/>
  <c r="F51" i="3"/>
  <c r="G50" i="3"/>
  <c r="H50" i="3"/>
  <c r="F50" i="3"/>
  <c r="G49" i="3"/>
  <c r="H49" i="3"/>
  <c r="F49" i="3"/>
  <c r="G48" i="3"/>
  <c r="H48" i="3"/>
  <c r="F48" i="3"/>
  <c r="G47" i="3"/>
  <c r="H47" i="3"/>
  <c r="F47" i="3"/>
  <c r="G46" i="3"/>
  <c r="H46" i="3"/>
  <c r="F46" i="3"/>
  <c r="G45" i="3"/>
  <c r="H45" i="3"/>
  <c r="F45" i="3"/>
  <c r="G44" i="3"/>
  <c r="H44" i="3"/>
  <c r="F44" i="3"/>
  <c r="G43" i="3"/>
  <c r="H43" i="3"/>
  <c r="F43" i="3"/>
  <c r="G42" i="3"/>
  <c r="H42" i="3"/>
  <c r="F42" i="3"/>
  <c r="G41" i="3"/>
  <c r="H41" i="3"/>
  <c r="F41" i="3"/>
  <c r="G40" i="3"/>
  <c r="H40" i="3"/>
  <c r="F40" i="3"/>
  <c r="G39" i="3"/>
  <c r="H39" i="3"/>
  <c r="F39" i="3"/>
  <c r="G38" i="3"/>
  <c r="H38" i="3"/>
  <c r="F38" i="3"/>
  <c r="G37" i="3"/>
  <c r="H37" i="3"/>
  <c r="F37" i="3"/>
  <c r="G36" i="3"/>
  <c r="H36" i="3"/>
  <c r="F36" i="3"/>
  <c r="G35" i="3"/>
  <c r="H35" i="3"/>
  <c r="F35" i="3"/>
  <c r="G34" i="3"/>
  <c r="H34" i="3"/>
  <c r="F34" i="3"/>
  <c r="G33" i="3"/>
  <c r="H33" i="3"/>
  <c r="F33" i="3"/>
  <c r="G32" i="3"/>
  <c r="H32" i="3"/>
  <c r="F32" i="3"/>
  <c r="G31" i="3"/>
  <c r="H31" i="3"/>
  <c r="F31" i="3"/>
  <c r="G30" i="3"/>
  <c r="H30" i="3"/>
  <c r="F30" i="3"/>
  <c r="G29" i="3"/>
  <c r="H29" i="3"/>
  <c r="F29" i="3"/>
  <c r="G28" i="3"/>
  <c r="H28" i="3"/>
  <c r="F28" i="3"/>
  <c r="G27" i="3"/>
  <c r="H27" i="3"/>
  <c r="F27" i="3"/>
  <c r="G26" i="3"/>
  <c r="H26" i="3"/>
  <c r="F26" i="3"/>
  <c r="G25" i="3"/>
  <c r="H25" i="3"/>
  <c r="F25" i="3"/>
  <c r="G24" i="3"/>
  <c r="H24" i="3"/>
  <c r="F24" i="3"/>
  <c r="G23" i="3"/>
  <c r="H23" i="3"/>
  <c r="F23" i="3"/>
  <c r="G22" i="3"/>
  <c r="H22" i="3"/>
  <c r="F22" i="3"/>
  <c r="G21" i="3"/>
  <c r="H21" i="3"/>
  <c r="F21" i="3"/>
  <c r="G20" i="3"/>
  <c r="H20" i="3"/>
  <c r="F20" i="3"/>
  <c r="G19" i="3"/>
  <c r="H19" i="3"/>
  <c r="F19" i="3"/>
  <c r="G18" i="3"/>
  <c r="H18" i="3"/>
  <c r="F18" i="3"/>
  <c r="G17" i="3"/>
  <c r="H17" i="3"/>
  <c r="F17" i="3"/>
  <c r="G16" i="3"/>
  <c r="H16" i="3"/>
  <c r="F16" i="3"/>
  <c r="G15" i="3"/>
  <c r="H15" i="3"/>
  <c r="F15" i="3"/>
  <c r="G14" i="3"/>
  <c r="H14" i="3"/>
  <c r="F14" i="3"/>
  <c r="G13" i="3"/>
  <c r="H13" i="3"/>
  <c r="F13" i="3"/>
  <c r="G12" i="3"/>
  <c r="H12" i="3"/>
  <c r="F12" i="3"/>
  <c r="G11" i="3"/>
  <c r="H11" i="3"/>
  <c r="F11" i="3"/>
  <c r="G10" i="3"/>
  <c r="H10" i="3"/>
  <c r="F10" i="3"/>
  <c r="G9" i="3"/>
  <c r="H9" i="3"/>
  <c r="F9" i="3"/>
  <c r="G8" i="3"/>
  <c r="H8" i="3"/>
  <c r="F8" i="3"/>
  <c r="G7" i="3"/>
  <c r="H7" i="3"/>
  <c r="F7" i="3"/>
  <c r="G6" i="3"/>
  <c r="H6" i="3"/>
  <c r="F6" i="3"/>
  <c r="H5" i="3"/>
  <c r="F5" i="3"/>
  <c r="G96" i="1"/>
  <c r="H96" i="1"/>
  <c r="F96" i="1"/>
  <c r="G95" i="1"/>
  <c r="H95" i="1"/>
  <c r="F95" i="1"/>
  <c r="G94" i="1"/>
  <c r="H94" i="1"/>
  <c r="F94" i="1"/>
  <c r="G93" i="1"/>
  <c r="H93" i="1"/>
  <c r="F93" i="1"/>
  <c r="G92" i="1"/>
  <c r="H92" i="1"/>
  <c r="F92" i="1"/>
  <c r="G91" i="1"/>
  <c r="H91" i="1"/>
  <c r="F91" i="1"/>
  <c r="G90" i="1"/>
  <c r="H90" i="1"/>
  <c r="F90" i="1"/>
  <c r="G89" i="1"/>
  <c r="H89" i="1"/>
  <c r="F89" i="1"/>
  <c r="G88" i="1"/>
  <c r="H88" i="1"/>
  <c r="F88" i="1"/>
  <c r="G87" i="1"/>
  <c r="H87" i="1"/>
  <c r="F87" i="1"/>
  <c r="G86" i="1"/>
  <c r="H86" i="1"/>
  <c r="F86" i="1"/>
  <c r="G85" i="1"/>
  <c r="H85" i="1"/>
  <c r="F85" i="1"/>
  <c r="G84" i="1"/>
  <c r="H84" i="1"/>
  <c r="F84" i="1"/>
  <c r="G83" i="1"/>
  <c r="H83" i="1"/>
  <c r="F83" i="1"/>
  <c r="G82" i="1"/>
  <c r="H82" i="1"/>
  <c r="F82" i="1"/>
  <c r="G81" i="1"/>
  <c r="H81" i="1"/>
  <c r="F81" i="1"/>
  <c r="G80" i="1"/>
  <c r="H80" i="1"/>
  <c r="F80" i="1"/>
  <c r="G79" i="1"/>
  <c r="H79" i="1"/>
  <c r="F79" i="1"/>
  <c r="G42" i="1"/>
  <c r="H42" i="1"/>
  <c r="G75" i="1"/>
  <c r="H75" i="1"/>
  <c r="F75" i="1"/>
  <c r="G74" i="1"/>
  <c r="H74" i="1"/>
  <c r="F74" i="1"/>
  <c r="G73" i="1"/>
  <c r="H73" i="1"/>
  <c r="F73" i="1"/>
  <c r="G72" i="1"/>
  <c r="H72" i="1"/>
  <c r="F72" i="1"/>
  <c r="G71" i="1"/>
  <c r="H71" i="1"/>
  <c r="F71" i="1"/>
  <c r="G70" i="1"/>
  <c r="H70" i="1"/>
  <c r="F70" i="1"/>
  <c r="G69" i="1"/>
  <c r="H69" i="1"/>
  <c r="F69" i="1"/>
  <c r="G68" i="1"/>
  <c r="H68" i="1"/>
  <c r="F68" i="1"/>
  <c r="G67" i="1"/>
  <c r="H67" i="1"/>
  <c r="F67" i="1"/>
  <c r="G66" i="1"/>
  <c r="H66" i="1"/>
  <c r="F66" i="1"/>
  <c r="G65" i="1"/>
  <c r="H65" i="1"/>
  <c r="F65" i="1"/>
  <c r="G64" i="1"/>
  <c r="H64" i="1"/>
  <c r="F64" i="1"/>
  <c r="G63" i="1"/>
  <c r="H63" i="1"/>
  <c r="F63" i="1"/>
  <c r="G62" i="1"/>
  <c r="H62" i="1"/>
  <c r="F62" i="1"/>
  <c r="G61" i="1"/>
  <c r="H61" i="1"/>
  <c r="F61" i="1"/>
  <c r="G60" i="1"/>
  <c r="H60" i="1"/>
  <c r="F60" i="1"/>
  <c r="G59" i="1"/>
  <c r="H59" i="1"/>
  <c r="F59" i="1"/>
  <c r="G58" i="1"/>
  <c r="H58" i="1"/>
  <c r="F58" i="1"/>
  <c r="G57" i="1"/>
  <c r="H57" i="1"/>
  <c r="F57" i="1"/>
  <c r="G56" i="1"/>
  <c r="H56" i="1"/>
  <c r="F56" i="1"/>
  <c r="G55" i="1"/>
  <c r="H55" i="1"/>
  <c r="F55" i="1"/>
  <c r="G54" i="1"/>
  <c r="H54" i="1"/>
  <c r="F54" i="1"/>
  <c r="G53" i="1"/>
  <c r="H53" i="1"/>
  <c r="F53" i="1"/>
  <c r="G52" i="1"/>
  <c r="H52" i="1"/>
  <c r="F52" i="1"/>
  <c r="G51" i="1"/>
  <c r="H51" i="1"/>
  <c r="F51" i="1"/>
  <c r="G50" i="1"/>
  <c r="H50" i="1"/>
  <c r="F50" i="1"/>
  <c r="G49" i="1"/>
  <c r="H49" i="1"/>
  <c r="F49" i="1"/>
  <c r="G48" i="1"/>
  <c r="H48" i="1"/>
  <c r="F48" i="1"/>
  <c r="G47" i="1"/>
  <c r="H47" i="1"/>
  <c r="F47" i="1"/>
  <c r="G46" i="1"/>
  <c r="H46" i="1"/>
  <c r="F46" i="1"/>
  <c r="G45" i="1"/>
  <c r="H45" i="1"/>
  <c r="F45" i="1"/>
  <c r="G44" i="1"/>
  <c r="H44" i="1"/>
  <c r="F44" i="1"/>
  <c r="G43" i="1"/>
  <c r="H43" i="1"/>
  <c r="F43" i="1"/>
  <c r="F42" i="1"/>
  <c r="G6" i="1"/>
  <c r="H6" i="1"/>
  <c r="G38" i="1"/>
  <c r="H38" i="1"/>
  <c r="F38" i="1"/>
  <c r="G37" i="1"/>
  <c r="H37" i="1"/>
  <c r="F37" i="1"/>
  <c r="G36" i="1"/>
  <c r="H36" i="1"/>
  <c r="F36" i="1"/>
  <c r="G35" i="1"/>
  <c r="H35" i="1"/>
  <c r="F35" i="1"/>
  <c r="G34" i="1"/>
  <c r="H34" i="1"/>
  <c r="F34" i="1"/>
  <c r="G33" i="1"/>
  <c r="H33" i="1"/>
  <c r="F33" i="1"/>
  <c r="G32" i="1"/>
  <c r="H32" i="1"/>
  <c r="F32" i="1"/>
  <c r="G31" i="1"/>
  <c r="H31" i="1"/>
  <c r="F31" i="1"/>
  <c r="G30" i="1"/>
  <c r="H30" i="1"/>
  <c r="F30" i="1"/>
  <c r="G29" i="1"/>
  <c r="H29" i="1"/>
  <c r="F29" i="1"/>
  <c r="G28" i="1"/>
  <c r="H28" i="1"/>
  <c r="F28" i="1"/>
  <c r="G27" i="1"/>
  <c r="H27" i="1"/>
  <c r="F27" i="1"/>
  <c r="G26" i="1"/>
  <c r="H26" i="1"/>
  <c r="F26" i="1"/>
  <c r="G25" i="1"/>
  <c r="H25" i="1"/>
  <c r="F25" i="1"/>
  <c r="G24" i="1"/>
  <c r="H24" i="1"/>
  <c r="F24" i="1"/>
  <c r="G23" i="1"/>
  <c r="H23" i="1"/>
  <c r="F23" i="1"/>
  <c r="G22" i="1"/>
  <c r="H22" i="1"/>
  <c r="F22" i="1"/>
  <c r="G21" i="1"/>
  <c r="H21" i="1"/>
  <c r="F21" i="1"/>
  <c r="G20" i="1"/>
  <c r="H20" i="1"/>
  <c r="F20" i="1"/>
  <c r="G19" i="1"/>
  <c r="H19" i="1"/>
  <c r="F19" i="1"/>
  <c r="G18" i="1"/>
  <c r="H18" i="1"/>
  <c r="F18" i="1"/>
  <c r="G17" i="1"/>
  <c r="H17" i="1"/>
  <c r="F17" i="1"/>
  <c r="G16" i="1"/>
  <c r="H16" i="1"/>
  <c r="F16" i="1"/>
  <c r="G15" i="1"/>
  <c r="H15" i="1"/>
  <c r="F15" i="1"/>
  <c r="G14" i="1"/>
  <c r="H14" i="1"/>
  <c r="F14" i="1"/>
  <c r="G13" i="1"/>
  <c r="H13" i="1"/>
  <c r="F13" i="1"/>
  <c r="G12" i="1"/>
  <c r="H12" i="1"/>
  <c r="F12" i="1"/>
  <c r="G11" i="1"/>
  <c r="H11" i="1"/>
  <c r="F11" i="1"/>
  <c r="G10" i="1"/>
  <c r="H10" i="1"/>
  <c r="F10" i="1"/>
  <c r="G9" i="1"/>
  <c r="H9" i="1"/>
  <c r="F9" i="1"/>
  <c r="G8" i="1"/>
  <c r="H8" i="1"/>
  <c r="F8" i="1"/>
  <c r="G7" i="1"/>
  <c r="H7" i="1"/>
  <c r="F7" i="1"/>
  <c r="F6" i="1"/>
  <c r="G5" i="1"/>
  <c r="H5" i="1"/>
  <c r="F5" i="1"/>
  <c r="I65" i="1"/>
  <c r="I59" i="1"/>
  <c r="I55" i="1"/>
  <c r="I50" i="1"/>
  <c r="I44" i="1"/>
  <c r="I118" i="1"/>
  <c r="I117" i="1"/>
  <c r="I116" i="1"/>
  <c r="I115" i="1"/>
  <c r="I114" i="1"/>
  <c r="I104" i="1"/>
  <c r="I103" i="1"/>
  <c r="I102" i="1"/>
  <c r="I101" i="1"/>
  <c r="I100" i="1"/>
  <c r="I111" i="1"/>
  <c r="I110" i="1"/>
  <c r="I109" i="1"/>
  <c r="I108" i="1"/>
  <c r="I107" i="1"/>
  <c r="G118" i="1"/>
  <c r="H118" i="1"/>
  <c r="F118" i="1"/>
  <c r="G117" i="1"/>
  <c r="F117" i="1"/>
  <c r="G116" i="1"/>
  <c r="H116" i="1"/>
  <c r="F116" i="1"/>
  <c r="G115" i="1"/>
  <c r="H115" i="1"/>
  <c r="F115" i="1"/>
  <c r="G114" i="1"/>
  <c r="H114" i="1"/>
  <c r="F114" i="1"/>
  <c r="G111" i="1"/>
  <c r="H111" i="1"/>
  <c r="F111" i="1"/>
  <c r="G110" i="1"/>
  <c r="H110" i="1"/>
  <c r="F110" i="1"/>
  <c r="G109" i="1"/>
  <c r="H109" i="1"/>
  <c r="F109" i="1"/>
  <c r="G108" i="1"/>
  <c r="H108" i="1"/>
  <c r="F108" i="1"/>
  <c r="G107" i="1"/>
  <c r="H107" i="1"/>
  <c r="F107" i="1"/>
  <c r="G104" i="1"/>
  <c r="H104" i="1"/>
  <c r="F104" i="1"/>
  <c r="G103" i="1"/>
  <c r="H103" i="1"/>
  <c r="F103" i="1"/>
  <c r="G102" i="1"/>
  <c r="H102" i="1"/>
  <c r="F102" i="1"/>
  <c r="G101" i="1"/>
  <c r="H101" i="1"/>
  <c r="F101" i="1"/>
  <c r="G100" i="1"/>
  <c r="H100" i="1"/>
  <c r="F100" i="1"/>
  <c r="H117" i="1"/>
</calcChain>
</file>

<file path=xl/sharedStrings.xml><?xml version="1.0" encoding="utf-8"?>
<sst xmlns="http://schemas.openxmlformats.org/spreadsheetml/2006/main" count="206" uniqueCount="96">
  <si>
    <t>R1</t>
  </si>
  <si>
    <t>R2</t>
  </si>
  <si>
    <t>R3</t>
  </si>
  <si>
    <t>AVE</t>
  </si>
  <si>
    <t>SD</t>
  </si>
  <si>
    <t xml:space="preserve">N </t>
  </si>
  <si>
    <t>EmrE(Cout)</t>
  </si>
  <si>
    <t>EmrE(Cout,E14L)</t>
  </si>
  <si>
    <t>EmrE(Cout) Ec-Sup1</t>
  </si>
  <si>
    <t>*</t>
  </si>
  <si>
    <t>**</t>
  </si>
  <si>
    <t>EmrE(Cout,E14A)</t>
  </si>
  <si>
    <t>EmrE(Cout,E14D)</t>
  </si>
  <si>
    <t>EmrE(Cout,E14Q)</t>
  </si>
  <si>
    <t>t-test</t>
  </si>
  <si>
    <t>BtuC</t>
  </si>
  <si>
    <t>R47R56R59 to QQQ</t>
  </si>
  <si>
    <t>Hydrophobic residue mutations</t>
  </si>
  <si>
    <t>***</t>
  </si>
  <si>
    <t>TMH2</t>
  </si>
  <si>
    <t>101*</t>
  </si>
  <si>
    <t>105*</t>
  </si>
  <si>
    <t>109*</t>
  </si>
  <si>
    <t>115*</t>
  </si>
  <si>
    <t>121*</t>
  </si>
  <si>
    <t>127*</t>
  </si>
  <si>
    <t>133*</t>
  </si>
  <si>
    <t>139*</t>
  </si>
  <si>
    <t>145*</t>
  </si>
  <si>
    <t>TMH6</t>
  </si>
  <si>
    <t>226*</t>
  </si>
  <si>
    <t>230*</t>
  </si>
  <si>
    <t>234*</t>
  </si>
  <si>
    <t>240*</t>
  </si>
  <si>
    <t>246*</t>
  </si>
  <si>
    <t>252*</t>
  </si>
  <si>
    <t>258*</t>
  </si>
  <si>
    <t>264*</t>
  </si>
  <si>
    <t>270*</t>
  </si>
  <si>
    <t>TMH8</t>
  </si>
  <si>
    <t>287*</t>
  </si>
  <si>
    <t>291*</t>
  </si>
  <si>
    <t>293*</t>
  </si>
  <si>
    <t>295*</t>
  </si>
  <si>
    <t>297*</t>
  </si>
  <si>
    <t>301*</t>
  </si>
  <si>
    <t>307*</t>
  </si>
  <si>
    <t>309*</t>
  </si>
  <si>
    <t>313*</t>
  </si>
  <si>
    <t>319*</t>
  </si>
  <si>
    <t>323*</t>
  </si>
  <si>
    <t>325*</t>
  </si>
  <si>
    <t>329*</t>
  </si>
  <si>
    <t>TMH10</t>
  </si>
  <si>
    <t>346*</t>
  </si>
  <si>
    <t>350*</t>
  </si>
  <si>
    <t>354*</t>
  </si>
  <si>
    <t>360*</t>
  </si>
  <si>
    <t>366*</t>
  </si>
  <si>
    <t>372*</t>
  </si>
  <si>
    <t>378*</t>
  </si>
  <si>
    <t>384*</t>
  </si>
  <si>
    <t>390*</t>
  </si>
  <si>
    <t>TMH5-6</t>
  </si>
  <si>
    <t>ΔTMH1-4</t>
  </si>
  <si>
    <t>179*</t>
  </si>
  <si>
    <t>191*</t>
  </si>
  <si>
    <t>203*</t>
  </si>
  <si>
    <t>215*</t>
  </si>
  <si>
    <t>227*</t>
  </si>
  <si>
    <t>231*</t>
  </si>
  <si>
    <t>247*</t>
  </si>
  <si>
    <t>259*</t>
  </si>
  <si>
    <t>277*</t>
  </si>
  <si>
    <t>289*</t>
  </si>
  <si>
    <t>298*</t>
  </si>
  <si>
    <t>306*</t>
  </si>
  <si>
    <t>314*</t>
  </si>
  <si>
    <t>322*</t>
  </si>
  <si>
    <t>336*</t>
  </si>
  <si>
    <t>348*</t>
  </si>
  <si>
    <t>358*</t>
  </si>
  <si>
    <t>374*</t>
  </si>
  <si>
    <t>382*</t>
  </si>
  <si>
    <t>BtuC HA (without N-terminal LepB)</t>
  </si>
  <si>
    <t>LepB-GlpG</t>
  </si>
  <si>
    <t>LepB-GlpG(Ec-Sup1)</t>
  </si>
  <si>
    <t>LepB-GlpG (Ec-Ms)</t>
  </si>
  <si>
    <t>LepB-GlpG (Y138F139L143→NNN; Ec-Ms)</t>
  </si>
  <si>
    <r>
      <t>GlpG(</t>
    </r>
    <r>
      <rPr>
        <b/>
        <i/>
        <sz val="12"/>
        <color theme="1"/>
        <rFont val="Calibri"/>
        <family val="2"/>
        <scheme val="minor"/>
      </rPr>
      <t>Ec</t>
    </r>
    <r>
      <rPr>
        <b/>
        <sz val="12"/>
        <color theme="1"/>
        <rFont val="Calibri"/>
        <family val="2"/>
        <scheme val="minor"/>
      </rPr>
      <t>)</t>
    </r>
  </si>
  <si>
    <t>GlpG (F16E; Ec)</t>
  </si>
  <si>
    <r>
      <t xml:space="preserve">GlpG(Ec) </t>
    </r>
    <r>
      <rPr>
        <b/>
        <i/>
        <sz val="12"/>
        <color theme="1"/>
        <rFont val="Calibri"/>
        <family val="2"/>
        <scheme val="minor"/>
      </rPr>
      <t>in vitro</t>
    </r>
  </si>
  <si>
    <r>
      <t xml:space="preserve">GlpG (F16E; Ec) </t>
    </r>
    <r>
      <rPr>
        <b/>
        <i/>
        <sz val="12"/>
        <color theme="1"/>
        <rFont val="Calibri"/>
        <family val="2"/>
        <scheme val="minor"/>
      </rPr>
      <t>in vitro</t>
    </r>
  </si>
  <si>
    <t>SEM</t>
  </si>
  <si>
    <t>Note that constructs marked LepB-GlpG have 58 residues from LepB fused to the N-terminus (see Fig. 3a)</t>
  </si>
  <si>
    <r>
      <t>GlpG(</t>
    </r>
    <r>
      <rPr>
        <b/>
        <i/>
        <sz val="12"/>
        <color theme="1"/>
        <rFont val="Calibri"/>
        <family val="2"/>
        <scheme val="minor"/>
      </rPr>
      <t>Ec</t>
    </r>
    <r>
      <rPr>
        <b/>
        <sz val="12"/>
        <color theme="1"/>
        <rFont val="Calibri"/>
        <family val="2"/>
        <scheme val="minor"/>
      </rPr>
      <t>) - no LepB</t>
    </r>
    <r>
      <rPr>
        <sz val="12"/>
        <color theme="1"/>
        <rFont val="Calibri"/>
        <family val="2"/>
        <scheme val="minor"/>
      </rPr>
      <t xml:space="preserve"> (see Supplementary Figure S3a)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</si>
</sst>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0"/>
  </numFmts>
  <fonts count="9" x14ac:knownFonts="1">
    <font>
      <sz val="12"/>
      <color theme="1"/>
      <name val="Calibri"/>
      <family val="2"/>
      <scheme val="minor"/>
    </font>
    <font>
      <b/>
      <sz val="12"/>
      <color theme="1"/>
      <name val="Calibri"/>
      <family val="2"/>
      <scheme val="minor"/>
    </font>
    <font>
      <i/>
      <sz val="12"/>
      <color theme="1"/>
      <name val="Calibri"/>
      <family val="2"/>
      <scheme val="minor"/>
    </font>
    <font>
      <sz val="12"/>
      <name val="Calibri"/>
      <family val="2"/>
      <scheme val="minor"/>
    </font>
    <font>
      <sz val="12"/>
      <color rgb="FF000000"/>
      <name val="Calibri"/>
      <family val="2"/>
      <scheme val="minor"/>
    </font>
    <font>
      <sz val="10"/>
      <color theme="1"/>
      <name val="Courier New"/>
      <family val="1"/>
    </font>
    <font>
      <i/>
      <sz val="10"/>
      <color theme="1"/>
      <name val="Courier New"/>
      <family val="1"/>
    </font>
    <font>
      <b/>
      <i/>
      <sz val="12"/>
      <color theme="1"/>
      <name val="Calibri"/>
      <family val="2"/>
      <scheme val="minor"/>
    </font>
    <font>
      <sz val="12"/>
      <color rgb="FFFF0000"/>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9">
    <xf numFmtId="0" fontId="0" fillId="0" borderId="0" xfId="0"/>
    <xf numFmtId="0" fontId="1" fillId="0" borderId="0" xfId="0" applyFont="1"/>
    <xf numFmtId="2" fontId="0" fillId="0" borderId="0" xfId="0" applyNumberFormat="1"/>
    <xf numFmtId="0" fontId="1" fillId="0" borderId="0" xfId="0" applyFont="1" applyAlignment="1">
      <alignment horizontal="center"/>
    </xf>
    <xf numFmtId="0" fontId="2" fillId="0" borderId="0" xfId="0" applyFont="1" applyAlignment="1">
      <alignment horizontal="center"/>
    </xf>
    <xf numFmtId="0" fontId="0" fillId="0" borderId="0" xfId="0" applyFill="1"/>
    <xf numFmtId="2" fontId="3" fillId="0" borderId="0" xfId="0" applyNumberFormat="1" applyFont="1"/>
    <xf numFmtId="164" fontId="0" fillId="0" borderId="0" xfId="0" applyNumberFormat="1"/>
    <xf numFmtId="165" fontId="0" fillId="0" borderId="0" xfId="0" applyNumberFormat="1"/>
    <xf numFmtId="2" fontId="0" fillId="0" borderId="0" xfId="0" applyNumberFormat="1" applyFill="1" applyBorder="1"/>
    <xf numFmtId="2" fontId="4" fillId="0" borderId="0" xfId="0" applyNumberFormat="1" applyFont="1" applyFill="1" applyBorder="1"/>
    <xf numFmtId="0" fontId="0" fillId="0" borderId="0" xfId="0" applyBorder="1"/>
    <xf numFmtId="0" fontId="5" fillId="0" borderId="0" xfId="0" applyFont="1" applyAlignment="1">
      <alignment vertical="center"/>
    </xf>
    <xf numFmtId="0" fontId="6" fillId="0" borderId="0" xfId="0" applyFont="1" applyAlignment="1">
      <alignment vertical="center"/>
    </xf>
    <xf numFmtId="0" fontId="1" fillId="0" borderId="0" xfId="0" applyFont="1" applyAlignment="1">
      <alignment horizontal="left"/>
    </xf>
    <xf numFmtId="164" fontId="2" fillId="0" borderId="0" xfId="0" applyNumberFormat="1" applyFont="1" applyAlignment="1">
      <alignment horizontal="center"/>
    </xf>
    <xf numFmtId="0" fontId="0" fillId="0" borderId="0" xfId="0" applyFont="1"/>
    <xf numFmtId="0" fontId="4" fillId="0" borderId="0" xfId="0" applyFont="1"/>
    <xf numFmtId="0" fontId="0" fillId="0" borderId="0" xfId="0" applyAlignment="1">
      <alignment horizontal="right"/>
    </xf>
    <xf numFmtId="0" fontId="4" fillId="0" borderId="0" xfId="0" applyFont="1" applyFill="1"/>
    <xf numFmtId="0" fontId="0" fillId="0" borderId="0" xfId="0" applyFont="1" applyFill="1"/>
    <xf numFmtId="0" fontId="2" fillId="0" borderId="0" xfId="0" applyFont="1" applyAlignment="1">
      <alignment horizontal="center"/>
    </xf>
    <xf numFmtId="0" fontId="0" fillId="0" borderId="0" xfId="0" applyFill="1" applyBorder="1"/>
    <xf numFmtId="0" fontId="1" fillId="0" borderId="0" xfId="0" applyFont="1" applyFill="1"/>
    <xf numFmtId="0" fontId="2" fillId="0" borderId="0" xfId="0" applyFont="1" applyAlignment="1">
      <alignment horizontal="center"/>
    </xf>
    <xf numFmtId="0" fontId="0" fillId="0" borderId="0" xfId="0" applyFill="1" applyAlignment="1">
      <alignment horizontal="center"/>
    </xf>
    <xf numFmtId="0" fontId="8" fillId="0" borderId="0" xfId="0" applyFont="1" applyFill="1"/>
    <xf numFmtId="0" fontId="2" fillId="0" borderId="0" xfId="0" applyFont="1" applyAlignment="1">
      <alignment horizontal="center"/>
    </xf>
    <xf numFmtId="165" fontId="2" fillId="0" borderId="0" xfId="0" applyNumberFormat="1" applyFont="1" applyAlignment="1">
      <alignment horizontal="center"/>
    </xf>
  </cellXfs>
  <cellStyles count="1">
    <cellStyle name="Normal" xfId="0" builtinId="0"/>
  </cellStyles>
  <dxfs count="0"/>
  <tableStyles count="0" defaultTableStyle="TableStyleMedium2" defaultPivotStyle="PivotStyleLight16"/>
  <colors>
    <mruColors>
      <color rgb="FFD9E1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38100</xdr:colOff>
      <xdr:row>5</xdr:row>
      <xdr:rowOff>38100</xdr:rowOff>
    </xdr:from>
    <xdr:to>
      <xdr:col>14</xdr:col>
      <xdr:colOff>0</xdr:colOff>
      <xdr:row>14</xdr:row>
      <xdr:rowOff>152400</xdr:rowOff>
    </xdr:to>
    <xdr:sp macro="" textlink="">
      <xdr:nvSpPr>
        <xdr:cNvPr id="2" name="TextBox 1">
          <a:extLst>
            <a:ext uri="{FF2B5EF4-FFF2-40B4-BE49-F238E27FC236}">
              <a16:creationId xmlns:a16="http://schemas.microsoft.com/office/drawing/2014/main" id="{C9EBFE20-02DB-784D-A333-BC22C7A9F63F}"/>
            </a:ext>
          </a:extLst>
        </xdr:cNvPr>
        <xdr:cNvSpPr txBox="1"/>
      </xdr:nvSpPr>
      <xdr:spPr>
        <a:xfrm>
          <a:off x="1689100" y="1054100"/>
          <a:ext cx="9867900" cy="1943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t>Supplementary Data</a:t>
          </a:r>
        </a:p>
        <a:p>
          <a:endParaRPr lang="en-US" sz="1600"/>
        </a:p>
        <a:p>
          <a:r>
            <a:rPr lang="en-US" sz="1600"/>
            <a:t>Measured </a:t>
          </a:r>
          <a:r>
            <a:rPr lang="en-US" sz="1600" i="1"/>
            <a:t>f</a:t>
          </a:r>
          <a:r>
            <a:rPr lang="en-US" sz="1100" i="1"/>
            <a:t>FL</a:t>
          </a:r>
          <a:r>
            <a:rPr lang="en-US" sz="1600"/>
            <a:t> values (repeat</a:t>
          </a:r>
          <a:r>
            <a:rPr lang="en-US" sz="1600" baseline="0"/>
            <a:t> measurements</a:t>
          </a:r>
          <a:r>
            <a:rPr lang="en-US" sz="1600"/>
            <a:t> R1-R3), together with averages (AVE), standard deviations (SD), and standard errors of the mean (SEM), are given for all EmrE, GlpG, and BtuC constucts reported in Figs. 2, 3 and 4 (and the corresponding Supplementary Figures and Supplementary File 1).</a:t>
          </a:r>
          <a:r>
            <a:rPr lang="en-US" sz="1600" baseline="0"/>
            <a:t> When relevant, </a:t>
          </a:r>
          <a:r>
            <a:rPr lang="en-US" sz="1600" i="1" baseline="0"/>
            <a:t>p</a:t>
          </a:r>
          <a:r>
            <a:rPr lang="en-US" sz="1600" baseline="0"/>
            <a:t>-values from a two-sided t-test are also given (see Figure legends).</a:t>
          </a:r>
          <a:endParaRPr lang="en-US" sz="16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0</xdr:colOff>
      <xdr:row>20</xdr:row>
      <xdr:rowOff>0</xdr:rowOff>
    </xdr:from>
    <xdr:to>
      <xdr:col>13</xdr:col>
      <xdr:colOff>815418</xdr:colOff>
      <xdr:row>24</xdr:row>
      <xdr:rowOff>26185</xdr:rowOff>
    </xdr:to>
    <xdr:sp macro="" textlink="">
      <xdr:nvSpPr>
        <xdr:cNvPr id="2" name="TextBox 1">
          <a:extLst>
            <a:ext uri="{FF2B5EF4-FFF2-40B4-BE49-F238E27FC236}">
              <a16:creationId xmlns:a16="http://schemas.microsoft.com/office/drawing/2014/main" id="{8C59C463-7C58-5548-A8C7-B43C534107F9}"/>
            </a:ext>
          </a:extLst>
        </xdr:cNvPr>
        <xdr:cNvSpPr txBox="1"/>
      </xdr:nvSpPr>
      <xdr:spPr>
        <a:xfrm>
          <a:off x="7423608" y="4189691"/>
          <a:ext cx="4114800" cy="8641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Note: For all LepB-GlpG constructs the indicated N value refers to the corresponding GlpG construct, i.e., the N value has not been changed even though the LepB part is two residues shorter than the NTD that it replaces (see Supplementary Table S1 for sequences).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0</xdr:colOff>
      <xdr:row>111</xdr:row>
      <xdr:rowOff>190500</xdr:rowOff>
    </xdr:from>
    <xdr:to>
      <xdr:col>13</xdr:col>
      <xdr:colOff>812800</xdr:colOff>
      <xdr:row>116</xdr:row>
      <xdr:rowOff>190500</xdr:rowOff>
    </xdr:to>
    <xdr:sp macro="" textlink="">
      <xdr:nvSpPr>
        <xdr:cNvPr id="2" name="TextBox 1">
          <a:extLst>
            <a:ext uri="{FF2B5EF4-FFF2-40B4-BE49-F238E27FC236}">
              <a16:creationId xmlns:a16="http://schemas.microsoft.com/office/drawing/2014/main" id="{4CEAB364-43A4-7E41-8FED-A3ADFCE095B7}"/>
            </a:ext>
          </a:extLst>
        </xdr:cNvPr>
        <xdr:cNvSpPr txBox="1"/>
      </xdr:nvSpPr>
      <xdr:spPr>
        <a:xfrm>
          <a:off x="7429500" y="22745700"/>
          <a:ext cx="4114800" cy="1016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note: A * in column B indicates that the N value is the same as for the corresponding BtuC construct in which the TMH in question is the same number of residues away from the end of the AP (see Supplementary Table S1 for sequences).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123460-BC1F-2540-9413-6DC96D347606}">
  <dimension ref="A1"/>
  <sheetViews>
    <sheetView tabSelected="1" workbookViewId="0">
      <selection activeCell="I30" sqref="I30"/>
    </sheetView>
  </sheetViews>
  <sheetFormatPr baseColWidth="10" defaultColWidth="10.83203125" defaultRowHeight="16" x14ac:dyDescent="0.2"/>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M118"/>
  <sheetViews>
    <sheetView topLeftCell="A83" zoomScaleNormal="100" workbookViewId="0">
      <selection activeCell="E121" sqref="E121"/>
    </sheetView>
  </sheetViews>
  <sheetFormatPr baseColWidth="10" defaultColWidth="10.83203125" defaultRowHeight="16" x14ac:dyDescent="0.2"/>
  <sheetData>
    <row r="3" spans="2:12" x14ac:dyDescent="0.2">
      <c r="B3" s="3" t="s">
        <v>6</v>
      </c>
    </row>
    <row r="4" spans="2:12" x14ac:dyDescent="0.2">
      <c r="B4" s="4" t="s">
        <v>5</v>
      </c>
      <c r="C4" s="4" t="s">
        <v>0</v>
      </c>
      <c r="D4" s="4" t="s">
        <v>1</v>
      </c>
      <c r="E4" s="4" t="s">
        <v>2</v>
      </c>
      <c r="F4" s="4" t="s">
        <v>3</v>
      </c>
      <c r="G4" s="4" t="s">
        <v>4</v>
      </c>
      <c r="H4" s="4" t="s">
        <v>93</v>
      </c>
      <c r="I4" s="27" t="s">
        <v>14</v>
      </c>
      <c r="J4" s="27"/>
    </row>
    <row r="5" spans="2:12" x14ac:dyDescent="0.2">
      <c r="B5">
        <v>45</v>
      </c>
      <c r="C5" s="2">
        <v>2.6483600999999999E-2</v>
      </c>
      <c r="D5" s="2">
        <v>4.0046757000000002E-2</v>
      </c>
      <c r="E5" s="2">
        <v>3.157232937286867E-2</v>
      </c>
      <c r="F5" s="2">
        <f>AVERAGE(C5:E5)</f>
        <v>3.2700895790956225E-2</v>
      </c>
      <c r="G5" s="2">
        <f>STDEV(C5:E5)</f>
        <v>6.8516455534499187E-3</v>
      </c>
      <c r="H5" s="2">
        <f>G5/SQRT(3)</f>
        <v>3.955799404676213E-3</v>
      </c>
      <c r="J5" s="8"/>
      <c r="K5" s="8"/>
      <c r="L5" s="8"/>
    </row>
    <row r="6" spans="2:12" x14ac:dyDescent="0.2">
      <c r="B6">
        <v>50</v>
      </c>
      <c r="C6" s="2">
        <v>6.1032936000000003E-2</v>
      </c>
      <c r="D6" s="2">
        <v>0.117032528</v>
      </c>
      <c r="E6" s="2"/>
      <c r="F6" s="2">
        <f t="shared" ref="F6:F38" si="0">AVERAGE(C6:E6)</f>
        <v>8.9032732000000003E-2</v>
      </c>
      <c r="G6" s="2">
        <f t="shared" ref="G6:G38" si="1">STDEV(C6:E6)</f>
        <v>3.959769124687991E-2</v>
      </c>
      <c r="H6" s="2">
        <f>G6/SQRT(2)</f>
        <v>2.799979599999998E-2</v>
      </c>
      <c r="J6" s="8"/>
      <c r="K6" s="8"/>
      <c r="L6" s="8"/>
    </row>
    <row r="7" spans="2:12" x14ac:dyDescent="0.2">
      <c r="B7">
        <v>55</v>
      </c>
      <c r="C7" s="2">
        <v>6.1202030999999997E-2</v>
      </c>
      <c r="D7" s="2">
        <v>9.0210775000000007E-2</v>
      </c>
      <c r="E7" s="2">
        <v>0.10319629499999999</v>
      </c>
      <c r="F7" s="2">
        <f t="shared" si="0"/>
        <v>8.4869700333333339E-2</v>
      </c>
      <c r="G7" s="2">
        <f t="shared" si="1"/>
        <v>2.1500578159007838E-2</v>
      </c>
      <c r="H7" s="2">
        <f t="shared" ref="H7:H38" si="2">G7/SQRT(3)</f>
        <v>1.2413364587835764E-2</v>
      </c>
      <c r="J7" s="8"/>
      <c r="K7" s="8"/>
      <c r="L7" s="8"/>
    </row>
    <row r="8" spans="2:12" x14ac:dyDescent="0.2">
      <c r="B8">
        <v>60</v>
      </c>
      <c r="C8" s="2">
        <v>3.3262869999999998E-3</v>
      </c>
      <c r="D8" s="2">
        <v>2.9978674E-2</v>
      </c>
      <c r="E8" s="2">
        <v>3.1214055000000001E-2</v>
      </c>
      <c r="F8" s="2">
        <f t="shared" si="0"/>
        <v>2.1506338666666666E-2</v>
      </c>
      <c r="G8" s="2">
        <f t="shared" si="1"/>
        <v>1.5756498675333692E-2</v>
      </c>
      <c r="H8" s="2">
        <f t="shared" si="2"/>
        <v>9.0970187516898893E-3</v>
      </c>
      <c r="J8" s="8"/>
      <c r="K8" s="8"/>
      <c r="L8" s="8"/>
    </row>
    <row r="9" spans="2:12" x14ac:dyDescent="0.2">
      <c r="B9">
        <v>65</v>
      </c>
      <c r="C9" s="2">
        <v>3.4659171000000003E-2</v>
      </c>
      <c r="D9" s="2">
        <v>8.5372108000000002E-2</v>
      </c>
      <c r="E9" s="2">
        <v>4.1931176000000001E-2</v>
      </c>
      <c r="F9" s="2">
        <f t="shared" si="0"/>
        <v>5.3987485000000002E-2</v>
      </c>
      <c r="G9" s="2">
        <f t="shared" si="1"/>
        <v>2.7422006396671691E-2</v>
      </c>
      <c r="H9" s="2">
        <f t="shared" si="2"/>
        <v>1.5832102774838042E-2</v>
      </c>
      <c r="J9" s="8"/>
      <c r="K9" s="8"/>
      <c r="L9" s="8"/>
    </row>
    <row r="10" spans="2:12" x14ac:dyDescent="0.2">
      <c r="B10">
        <v>70</v>
      </c>
      <c r="C10" s="2">
        <v>6.4308878999999999E-2</v>
      </c>
      <c r="D10" s="2">
        <v>5.9128871E-2</v>
      </c>
      <c r="E10" s="2">
        <v>0.202075906</v>
      </c>
      <c r="F10" s="2">
        <f t="shared" si="0"/>
        <v>0.10850455199999999</v>
      </c>
      <c r="G10" s="2">
        <f t="shared" si="1"/>
        <v>8.1076549246776694E-2</v>
      </c>
      <c r="H10" s="2">
        <f t="shared" si="2"/>
        <v>4.680956753259248E-2</v>
      </c>
      <c r="J10" s="8"/>
      <c r="K10" s="8"/>
      <c r="L10" s="8"/>
    </row>
    <row r="11" spans="2:12" x14ac:dyDescent="0.2">
      <c r="B11">
        <v>75</v>
      </c>
      <c r="C11" s="2">
        <v>0.16834938699999999</v>
      </c>
      <c r="D11" s="2">
        <v>0.25472155899999999</v>
      </c>
      <c r="E11" s="2">
        <v>0.146626019</v>
      </c>
      <c r="F11" s="2">
        <f t="shared" si="0"/>
        <v>0.1898989883333333</v>
      </c>
      <c r="G11" s="2">
        <f t="shared" si="1"/>
        <v>5.717910833680525E-2</v>
      </c>
      <c r="H11" s="2">
        <f t="shared" si="2"/>
        <v>3.301237359027729E-2</v>
      </c>
      <c r="J11" s="8"/>
      <c r="K11" s="8"/>
      <c r="L11" s="8"/>
    </row>
    <row r="12" spans="2:12" x14ac:dyDescent="0.2">
      <c r="B12">
        <v>80</v>
      </c>
      <c r="C12" s="2">
        <v>0.46176983999999999</v>
      </c>
      <c r="D12" s="2">
        <v>0.47214211099999998</v>
      </c>
      <c r="E12" s="2">
        <v>0.50000108200000004</v>
      </c>
      <c r="F12" s="2">
        <f t="shared" si="0"/>
        <v>0.477971011</v>
      </c>
      <c r="G12" s="2">
        <f t="shared" si="1"/>
        <v>1.9770913550545464E-2</v>
      </c>
      <c r="H12" s="2">
        <f t="shared" si="2"/>
        <v>1.1414742260532244E-2</v>
      </c>
      <c r="J12" s="8"/>
      <c r="K12" s="8"/>
      <c r="L12" s="8"/>
    </row>
    <row r="13" spans="2:12" x14ac:dyDescent="0.2">
      <c r="B13">
        <v>85</v>
      </c>
      <c r="C13" s="2">
        <v>0.50112700899999996</v>
      </c>
      <c r="D13" s="2">
        <v>0.48051138100000002</v>
      </c>
      <c r="E13" s="2">
        <v>0.50104107399999998</v>
      </c>
      <c r="F13" s="2">
        <f t="shared" si="0"/>
        <v>0.49422648799999996</v>
      </c>
      <c r="G13" s="2">
        <f t="shared" si="1"/>
        <v>1.187770879513984E-2</v>
      </c>
      <c r="H13" s="2">
        <f t="shared" si="2"/>
        <v>6.8575983702299729E-3</v>
      </c>
      <c r="J13" s="8"/>
      <c r="K13" s="8"/>
      <c r="L13" s="8"/>
    </row>
    <row r="14" spans="2:12" x14ac:dyDescent="0.2">
      <c r="B14">
        <v>90</v>
      </c>
      <c r="C14" s="2">
        <v>0.37979865200000001</v>
      </c>
      <c r="D14" s="2">
        <v>0.35368988099999998</v>
      </c>
      <c r="E14" s="2">
        <v>0.44216370599999999</v>
      </c>
      <c r="F14" s="2">
        <f t="shared" si="0"/>
        <v>0.39188407966666672</v>
      </c>
      <c r="G14" s="2">
        <f t="shared" si="1"/>
        <v>4.5458196169088479E-2</v>
      </c>
      <c r="H14" s="2">
        <f t="shared" si="2"/>
        <v>2.6245301795098049E-2</v>
      </c>
      <c r="J14" s="8"/>
      <c r="K14" s="8"/>
      <c r="L14" s="8"/>
    </row>
    <row r="15" spans="2:12" x14ac:dyDescent="0.2">
      <c r="B15">
        <v>95</v>
      </c>
      <c r="C15" s="2">
        <v>0.34159574399999998</v>
      </c>
      <c r="D15" s="2">
        <v>0.383160585</v>
      </c>
      <c r="E15" s="2">
        <v>0.15544967400000001</v>
      </c>
      <c r="F15" s="2">
        <f t="shared" si="0"/>
        <v>0.29340200099999997</v>
      </c>
      <c r="G15" s="2">
        <f t="shared" si="1"/>
        <v>0.12126434923494626</v>
      </c>
      <c r="H15" s="2">
        <f t="shared" si="2"/>
        <v>7.0012004673901021E-2</v>
      </c>
      <c r="J15" s="8"/>
      <c r="K15" s="8"/>
      <c r="L15" s="8"/>
    </row>
    <row r="16" spans="2:12" x14ac:dyDescent="0.2">
      <c r="B16">
        <v>100</v>
      </c>
      <c r="C16" s="2">
        <v>0.35864248599999998</v>
      </c>
      <c r="D16" s="2">
        <v>0.43663965700000001</v>
      </c>
      <c r="E16" s="2">
        <v>0.36230761299999997</v>
      </c>
      <c r="F16" s="2">
        <f t="shared" si="0"/>
        <v>0.38586325199999999</v>
      </c>
      <c r="G16" s="2">
        <f t="shared" si="1"/>
        <v>4.4011825314619168E-2</v>
      </c>
      <c r="H16" s="2">
        <f t="shared" si="2"/>
        <v>2.5410239192922165E-2</v>
      </c>
      <c r="J16" s="8"/>
      <c r="K16" s="8"/>
      <c r="L16" s="8"/>
    </row>
    <row r="17" spans="2:12" x14ac:dyDescent="0.2">
      <c r="B17">
        <v>102</v>
      </c>
      <c r="C17" s="2">
        <v>0.40641234700000001</v>
      </c>
      <c r="D17" s="2">
        <v>0.52049287099999997</v>
      </c>
      <c r="E17" s="2">
        <v>0.41311318815520598</v>
      </c>
      <c r="F17" s="2">
        <f t="shared" si="0"/>
        <v>0.44667280205173526</v>
      </c>
      <c r="G17" s="2">
        <f t="shared" si="1"/>
        <v>6.4017788564521616E-2</v>
      </c>
      <c r="H17" s="2">
        <f t="shared" si="2"/>
        <v>3.6960687460651107E-2</v>
      </c>
      <c r="J17" s="8"/>
      <c r="K17" s="8"/>
      <c r="L17" s="8"/>
    </row>
    <row r="18" spans="2:12" x14ac:dyDescent="0.2">
      <c r="B18">
        <v>105</v>
      </c>
      <c r="C18" s="2">
        <v>0.83956268000000001</v>
      </c>
      <c r="D18" s="2">
        <v>0.82476726099999997</v>
      </c>
      <c r="E18" s="2">
        <v>0.77291633199999998</v>
      </c>
      <c r="F18" s="2">
        <f t="shared" si="0"/>
        <v>0.81241542433333336</v>
      </c>
      <c r="G18" s="2">
        <f t="shared" si="1"/>
        <v>3.4997997474345365E-2</v>
      </c>
      <c r="H18" s="2">
        <f t="shared" si="2"/>
        <v>2.020610326291114E-2</v>
      </c>
      <c r="J18" s="8"/>
      <c r="K18" s="8"/>
      <c r="L18" s="8"/>
    </row>
    <row r="19" spans="2:12" x14ac:dyDescent="0.2">
      <c r="B19">
        <v>107</v>
      </c>
      <c r="C19" s="2">
        <v>0.90763578899999997</v>
      </c>
      <c r="D19" s="2">
        <v>0.93831848299999998</v>
      </c>
      <c r="E19" s="2">
        <v>0.87013439999999997</v>
      </c>
      <c r="F19" s="2">
        <f t="shared" si="0"/>
        <v>0.90536289066666653</v>
      </c>
      <c r="G19" s="2">
        <f t="shared" si="1"/>
        <v>3.4148819068351023E-2</v>
      </c>
      <c r="H19" s="2">
        <f t="shared" si="2"/>
        <v>1.9715829881620291E-2</v>
      </c>
      <c r="J19" s="8"/>
      <c r="K19" s="8"/>
      <c r="L19" s="8"/>
    </row>
    <row r="20" spans="2:12" x14ac:dyDescent="0.2">
      <c r="B20">
        <v>110</v>
      </c>
      <c r="C20" s="2">
        <v>0.93721019999999999</v>
      </c>
      <c r="D20" s="2">
        <v>0.892649472</v>
      </c>
      <c r="E20" s="2">
        <v>0.88699829500000005</v>
      </c>
      <c r="F20" s="2">
        <f t="shared" si="0"/>
        <v>0.90561932233333342</v>
      </c>
      <c r="G20" s="2">
        <f t="shared" si="1"/>
        <v>2.750402905365058E-2</v>
      </c>
      <c r="H20" s="2">
        <f t="shared" si="2"/>
        <v>1.587945857792445E-2</v>
      </c>
      <c r="J20" s="8"/>
      <c r="K20" s="8"/>
      <c r="L20" s="8"/>
    </row>
    <row r="21" spans="2:12" x14ac:dyDescent="0.2">
      <c r="B21">
        <v>112</v>
      </c>
      <c r="C21" s="2">
        <v>0.85034305200000004</v>
      </c>
      <c r="D21" s="2">
        <v>0.88947104799999999</v>
      </c>
      <c r="E21" s="2">
        <v>0.95442727699999996</v>
      </c>
      <c r="F21" s="2">
        <f t="shared" si="0"/>
        <v>0.898080459</v>
      </c>
      <c r="G21" s="2">
        <f t="shared" si="1"/>
        <v>5.257350037602445E-2</v>
      </c>
      <c r="H21" s="2">
        <f t="shared" si="2"/>
        <v>3.0353324594338611E-2</v>
      </c>
      <c r="J21" s="8"/>
      <c r="K21" s="8"/>
      <c r="L21" s="8"/>
    </row>
    <row r="22" spans="2:12" x14ac:dyDescent="0.2">
      <c r="B22">
        <v>115</v>
      </c>
      <c r="C22" s="2">
        <v>0.68657329199999995</v>
      </c>
      <c r="D22" s="2">
        <v>0.71132665699999997</v>
      </c>
      <c r="E22" s="2">
        <v>0.72529801199999999</v>
      </c>
      <c r="F22" s="2">
        <f t="shared" si="0"/>
        <v>0.7077326536666666</v>
      </c>
      <c r="G22" s="2">
        <f t="shared" si="1"/>
        <v>1.9610931383787188E-2</v>
      </c>
      <c r="H22" s="2">
        <f t="shared" si="2"/>
        <v>1.1322376513488814E-2</v>
      </c>
      <c r="J22" s="8"/>
      <c r="K22" s="8"/>
      <c r="L22" s="8"/>
    </row>
    <row r="23" spans="2:12" x14ac:dyDescent="0.2">
      <c r="B23">
        <v>117</v>
      </c>
      <c r="C23" s="2">
        <v>0.69506716899999998</v>
      </c>
      <c r="D23" s="2">
        <v>0.87843338199999998</v>
      </c>
      <c r="E23" s="2">
        <v>0.78812695399999999</v>
      </c>
      <c r="F23" s="2">
        <f t="shared" si="0"/>
        <v>0.78720916833333332</v>
      </c>
      <c r="G23" s="2">
        <f t="shared" si="1"/>
        <v>9.1686551715002326E-2</v>
      </c>
      <c r="H23" s="2">
        <f t="shared" si="2"/>
        <v>5.2935255313725137E-2</v>
      </c>
      <c r="J23" s="8"/>
      <c r="K23" s="8"/>
      <c r="L23" s="8"/>
    </row>
    <row r="24" spans="2:12" x14ac:dyDescent="0.2">
      <c r="B24">
        <v>120</v>
      </c>
      <c r="C24" s="2">
        <v>0.90454732299999996</v>
      </c>
      <c r="D24" s="2">
        <v>0.89369570399999998</v>
      </c>
      <c r="E24" s="2">
        <v>0.87986091200000005</v>
      </c>
      <c r="F24" s="2">
        <f t="shared" si="0"/>
        <v>0.89270131299999989</v>
      </c>
      <c r="G24" s="2">
        <f t="shared" si="1"/>
        <v>1.2373210258897642E-2</v>
      </c>
      <c r="H24" s="2">
        <f t="shared" si="2"/>
        <v>7.143676273714393E-3</v>
      </c>
      <c r="J24" s="8"/>
      <c r="K24" s="8"/>
      <c r="L24" s="8"/>
    </row>
    <row r="25" spans="2:12" x14ac:dyDescent="0.2">
      <c r="B25">
        <v>122</v>
      </c>
      <c r="C25" s="2">
        <v>0.94291437499999997</v>
      </c>
      <c r="D25" s="2">
        <v>0.95515015199999997</v>
      </c>
      <c r="E25" s="2">
        <v>0.88755601299999998</v>
      </c>
      <c r="F25" s="2">
        <f t="shared" si="0"/>
        <v>0.92854018000000005</v>
      </c>
      <c r="G25" s="2">
        <f t="shared" si="1"/>
        <v>3.6016732475494619E-2</v>
      </c>
      <c r="H25" s="2">
        <f t="shared" si="2"/>
        <v>2.0794270190057557E-2</v>
      </c>
      <c r="J25" s="8"/>
      <c r="K25" s="8"/>
      <c r="L25" s="8"/>
    </row>
    <row r="26" spans="2:12" x14ac:dyDescent="0.2">
      <c r="B26">
        <v>125</v>
      </c>
      <c r="C26" s="2">
        <v>0.724293572</v>
      </c>
      <c r="D26" s="2">
        <v>0.63982014700000001</v>
      </c>
      <c r="E26" s="2">
        <v>0.75948119000000003</v>
      </c>
      <c r="F26" s="2">
        <f t="shared" si="0"/>
        <v>0.70786496966666679</v>
      </c>
      <c r="G26" s="2">
        <f t="shared" si="1"/>
        <v>6.1498906770218825E-2</v>
      </c>
      <c r="H26" s="2">
        <f t="shared" si="2"/>
        <v>3.5506410378653541E-2</v>
      </c>
      <c r="J26" s="8"/>
      <c r="K26" s="8"/>
      <c r="L26" s="8"/>
    </row>
    <row r="27" spans="2:12" x14ac:dyDescent="0.2">
      <c r="B27">
        <v>127</v>
      </c>
      <c r="C27" s="2">
        <v>0.72642213</v>
      </c>
      <c r="D27" s="2">
        <v>0.92111116000000004</v>
      </c>
      <c r="E27" s="2">
        <v>0.81469342099999997</v>
      </c>
      <c r="F27" s="2">
        <f t="shared" si="0"/>
        <v>0.82074223700000004</v>
      </c>
      <c r="G27" s="2">
        <f t="shared" si="1"/>
        <v>9.7485361628485645E-2</v>
      </c>
      <c r="H27" s="2">
        <f t="shared" si="2"/>
        <v>5.6283199778254203E-2</v>
      </c>
      <c r="J27" s="8"/>
      <c r="K27" s="8"/>
      <c r="L27" s="8"/>
    </row>
    <row r="28" spans="2:12" x14ac:dyDescent="0.2">
      <c r="B28">
        <v>130</v>
      </c>
      <c r="C28" s="2">
        <v>0.76779722800000005</v>
      </c>
      <c r="D28" s="2">
        <v>0.65631392300000002</v>
      </c>
      <c r="E28" s="2">
        <v>0.71630090300000004</v>
      </c>
      <c r="F28" s="2">
        <f t="shared" si="0"/>
        <v>0.71347068466666663</v>
      </c>
      <c r="G28" s="2">
        <f t="shared" si="1"/>
        <v>5.579551438325047E-2</v>
      </c>
      <c r="H28" s="2">
        <f t="shared" si="2"/>
        <v>3.2213555248743295E-2</v>
      </c>
      <c r="J28" s="8"/>
      <c r="K28" s="8"/>
      <c r="L28" s="8"/>
    </row>
    <row r="29" spans="2:12" x14ac:dyDescent="0.2">
      <c r="B29">
        <v>132</v>
      </c>
      <c r="C29" s="2">
        <v>0.73526526800000003</v>
      </c>
      <c r="D29" s="2">
        <v>0.81317622300000003</v>
      </c>
      <c r="E29" s="2">
        <v>0.88008090299999997</v>
      </c>
      <c r="F29" s="2">
        <f t="shared" si="0"/>
        <v>0.80950746466666679</v>
      </c>
      <c r="G29" s="2">
        <f t="shared" si="1"/>
        <v>7.2477492202025068E-2</v>
      </c>
      <c r="H29" s="2">
        <f t="shared" si="2"/>
        <v>4.1844899633028176E-2</v>
      </c>
      <c r="J29" s="8"/>
      <c r="K29" s="8"/>
      <c r="L29" s="8"/>
    </row>
    <row r="30" spans="2:12" x14ac:dyDescent="0.2">
      <c r="B30">
        <v>135</v>
      </c>
      <c r="C30" s="2">
        <v>0.73889218499999998</v>
      </c>
      <c r="D30" s="2">
        <v>0.76103748000000004</v>
      </c>
      <c r="E30" s="2">
        <v>0.74576964899999998</v>
      </c>
      <c r="F30" s="2">
        <f t="shared" si="0"/>
        <v>0.748566438</v>
      </c>
      <c r="G30" s="2">
        <f t="shared" si="1"/>
        <v>1.1334462677698833E-2</v>
      </c>
      <c r="H30" s="2">
        <f t="shared" si="2"/>
        <v>6.5439550780891876E-3</v>
      </c>
      <c r="J30" s="8"/>
      <c r="K30" s="8"/>
      <c r="L30" s="8"/>
    </row>
    <row r="31" spans="2:12" x14ac:dyDescent="0.2">
      <c r="B31">
        <v>137</v>
      </c>
      <c r="C31" s="2">
        <v>0.80969568199999997</v>
      </c>
      <c r="D31" s="2">
        <v>0.81744449600000002</v>
      </c>
      <c r="E31" s="2">
        <v>0.87763928099999999</v>
      </c>
      <c r="F31" s="2">
        <f t="shared" si="0"/>
        <v>0.83492648633333333</v>
      </c>
      <c r="G31" s="2">
        <f t="shared" si="1"/>
        <v>3.7192716367311363E-2</v>
      </c>
      <c r="H31" s="2">
        <f t="shared" si="2"/>
        <v>2.1473224806560616E-2</v>
      </c>
      <c r="J31" s="8"/>
      <c r="K31" s="8"/>
      <c r="L31" s="8"/>
    </row>
    <row r="32" spans="2:12" x14ac:dyDescent="0.2">
      <c r="B32">
        <v>140</v>
      </c>
      <c r="C32" s="2">
        <v>0.59471604899999997</v>
      </c>
      <c r="D32" s="2">
        <v>0.51249284299999998</v>
      </c>
      <c r="E32" s="2">
        <v>0.49631573800000001</v>
      </c>
      <c r="F32" s="2">
        <f t="shared" si="0"/>
        <v>0.53450821000000004</v>
      </c>
      <c r="G32" s="2">
        <f t="shared" si="1"/>
        <v>5.2765164543784902E-2</v>
      </c>
      <c r="H32" s="2">
        <f t="shared" si="2"/>
        <v>3.0463981953189112E-2</v>
      </c>
      <c r="J32" s="8"/>
      <c r="K32" s="8"/>
      <c r="L32" s="8"/>
    </row>
    <row r="33" spans="2:13" x14ac:dyDescent="0.2">
      <c r="B33">
        <v>145</v>
      </c>
      <c r="C33" s="2">
        <v>0.31739781700000003</v>
      </c>
      <c r="D33" s="2">
        <v>0.24093282699999999</v>
      </c>
      <c r="E33" s="2">
        <v>0.28672873599999998</v>
      </c>
      <c r="F33" s="2">
        <f t="shared" si="0"/>
        <v>0.28168645999999997</v>
      </c>
      <c r="G33" s="2">
        <f t="shared" si="1"/>
        <v>3.8481061372708861E-2</v>
      </c>
      <c r="H33" s="2">
        <f t="shared" si="2"/>
        <v>2.2217051142235971E-2</v>
      </c>
      <c r="J33" s="8"/>
      <c r="K33" s="8"/>
      <c r="L33" s="8"/>
    </row>
    <row r="34" spans="2:13" x14ac:dyDescent="0.2">
      <c r="B34">
        <v>150</v>
      </c>
      <c r="C34" s="2">
        <v>0.46413041199999999</v>
      </c>
      <c r="D34" s="2">
        <v>0.39607910899999998</v>
      </c>
      <c r="E34" s="2">
        <v>0.35119668100000001</v>
      </c>
      <c r="F34" s="2">
        <f t="shared" si="0"/>
        <v>0.40380206733333335</v>
      </c>
      <c r="G34" s="2">
        <f t="shared" si="1"/>
        <v>5.6861586008999425E-2</v>
      </c>
      <c r="H34" s="2">
        <f t="shared" si="2"/>
        <v>3.2829051988844879E-2</v>
      </c>
      <c r="J34" s="8"/>
      <c r="K34" s="8"/>
      <c r="L34" s="8"/>
    </row>
    <row r="35" spans="2:13" x14ac:dyDescent="0.2">
      <c r="B35">
        <v>155</v>
      </c>
      <c r="C35" s="2">
        <v>0.207461436</v>
      </c>
      <c r="D35" s="2">
        <v>0.23449878699999999</v>
      </c>
      <c r="E35" s="2">
        <v>0.31574387799999998</v>
      </c>
      <c r="F35" s="2">
        <f t="shared" si="0"/>
        <v>0.25256803366666664</v>
      </c>
      <c r="G35" s="2">
        <f t="shared" si="1"/>
        <v>5.6357298264701074E-2</v>
      </c>
      <c r="H35" s="2">
        <f t="shared" si="2"/>
        <v>3.2537901323925193E-2</v>
      </c>
      <c r="J35" s="8"/>
      <c r="K35" s="8"/>
      <c r="L35" s="8"/>
    </row>
    <row r="36" spans="2:13" x14ac:dyDescent="0.2">
      <c r="B36">
        <v>160</v>
      </c>
      <c r="C36" s="2">
        <v>0.12609310800000001</v>
      </c>
      <c r="D36" s="2">
        <v>0.17293028099999999</v>
      </c>
      <c r="E36" s="2">
        <v>0.13846138699999999</v>
      </c>
      <c r="F36" s="2">
        <f t="shared" si="0"/>
        <v>0.14582825866666668</v>
      </c>
      <c r="G36" s="2">
        <f t="shared" si="1"/>
        <v>2.4272068149888457E-2</v>
      </c>
      <c r="H36" s="2">
        <f t="shared" si="2"/>
        <v>1.4013485080127043E-2</v>
      </c>
      <c r="J36" s="8"/>
      <c r="K36" s="8"/>
      <c r="L36" s="8"/>
    </row>
    <row r="37" spans="2:13" x14ac:dyDescent="0.2">
      <c r="B37">
        <v>165</v>
      </c>
      <c r="C37" s="2">
        <v>0.15612200300000001</v>
      </c>
      <c r="D37" s="2">
        <v>0.14788006300000001</v>
      </c>
      <c r="E37" s="2">
        <v>0.14872787900000001</v>
      </c>
      <c r="F37" s="2">
        <f t="shared" si="0"/>
        <v>0.15090998166666666</v>
      </c>
      <c r="G37" s="2">
        <f t="shared" si="1"/>
        <v>4.5336048324490464E-3</v>
      </c>
      <c r="H37" s="2">
        <f t="shared" si="2"/>
        <v>2.6174779704138452E-3</v>
      </c>
      <c r="J37" s="8"/>
      <c r="K37" s="8"/>
      <c r="L37" s="8"/>
    </row>
    <row r="38" spans="2:13" x14ac:dyDescent="0.2">
      <c r="B38">
        <v>170</v>
      </c>
      <c r="C38" s="2">
        <v>0.133803218</v>
      </c>
      <c r="D38" s="2">
        <v>0.14765534599999999</v>
      </c>
      <c r="E38" s="2">
        <v>0.116111302</v>
      </c>
      <c r="F38" s="2">
        <f t="shared" si="0"/>
        <v>0.13252328866666666</v>
      </c>
      <c r="G38" s="2">
        <f t="shared" si="1"/>
        <v>1.5810924776629268E-2</v>
      </c>
      <c r="H38" s="2">
        <f t="shared" si="2"/>
        <v>9.1284416759238318E-3</v>
      </c>
      <c r="J38" s="8"/>
      <c r="K38" s="8"/>
      <c r="L38" s="8"/>
    </row>
    <row r="39" spans="2:13" x14ac:dyDescent="0.2">
      <c r="C39" s="2"/>
      <c r="D39" s="2"/>
      <c r="E39" s="2"/>
      <c r="F39" s="2"/>
      <c r="G39" s="2"/>
      <c r="H39" s="2"/>
    </row>
    <row r="40" spans="2:13" x14ac:dyDescent="0.2">
      <c r="B40" s="1" t="s">
        <v>7</v>
      </c>
    </row>
    <row r="41" spans="2:13" ht="25" customHeight="1" x14ac:dyDescent="0.2">
      <c r="B41" s="1"/>
    </row>
    <row r="42" spans="2:13" x14ac:dyDescent="0.2">
      <c r="B42">
        <v>45</v>
      </c>
      <c r="C42" s="2">
        <v>0.12081807897738935</v>
      </c>
      <c r="D42" s="2">
        <v>0.10113001146252774</v>
      </c>
      <c r="E42" s="2">
        <v>5.5750102958978635E-2</v>
      </c>
      <c r="F42" s="2">
        <f t="shared" ref="F42:F75" si="3">AVERAGE(C42:E42)</f>
        <v>9.2566064466298573E-2</v>
      </c>
      <c r="G42" s="2">
        <f t="shared" ref="G42:G75" si="4">STDEV(C42:E42)</f>
        <v>3.3368641969651461E-2</v>
      </c>
      <c r="H42" s="2">
        <f>G42/SQRT(3)</f>
        <v>1.9265394423670517E-2</v>
      </c>
      <c r="K42" s="2"/>
      <c r="L42" s="2"/>
      <c r="M42" s="2"/>
    </row>
    <row r="43" spans="2:13" x14ac:dyDescent="0.2">
      <c r="B43">
        <v>50</v>
      </c>
      <c r="C43" s="2">
        <v>0.33615808668294089</v>
      </c>
      <c r="D43" s="2">
        <v>0.16457618822408826</v>
      </c>
      <c r="E43" s="2">
        <v>0.20281551329373024</v>
      </c>
      <c r="F43" s="2">
        <f t="shared" si="3"/>
        <v>0.2345165960669198</v>
      </c>
      <c r="G43" s="2">
        <f t="shared" si="4"/>
        <v>9.0076667103254127E-2</v>
      </c>
      <c r="H43" s="2">
        <f t="shared" ref="H43:H75" si="5">G43/SQRT(3)</f>
        <v>5.2005787999768079E-2</v>
      </c>
      <c r="K43" s="2"/>
      <c r="L43" s="2"/>
      <c r="M43" s="2"/>
    </row>
    <row r="44" spans="2:13" x14ac:dyDescent="0.2">
      <c r="B44">
        <v>55</v>
      </c>
      <c r="C44" s="2">
        <v>0.48960614146285247</v>
      </c>
      <c r="D44" s="2">
        <v>0.32902630858111198</v>
      </c>
      <c r="E44" s="2">
        <v>0.426039600791983</v>
      </c>
      <c r="F44" s="2">
        <f t="shared" si="3"/>
        <v>0.4148906836119825</v>
      </c>
      <c r="G44" s="2">
        <f t="shared" si="4"/>
        <v>8.0868377304090772E-2</v>
      </c>
      <c r="H44" s="2">
        <f t="shared" si="5"/>
        <v>4.6689379405445035E-2</v>
      </c>
      <c r="I44" s="8">
        <f>_xlfn.T.TEST($C$7:$E$7,C44:E44,2,2)</f>
        <v>2.401882039810926E-3</v>
      </c>
      <c r="J44" t="s">
        <v>10</v>
      </c>
      <c r="K44" s="2"/>
      <c r="L44" s="2"/>
      <c r="M44" s="2"/>
    </row>
    <row r="45" spans="2:13" x14ac:dyDescent="0.2">
      <c r="B45">
        <v>60</v>
      </c>
      <c r="C45" s="2">
        <v>0.2160144018852643</v>
      </c>
      <c r="D45" s="2">
        <v>0.1232538487044223</v>
      </c>
      <c r="E45" s="2">
        <v>0.20521687796779697</v>
      </c>
      <c r="F45" s="2">
        <f t="shared" si="3"/>
        <v>0.18149504285249451</v>
      </c>
      <c r="G45" s="2">
        <f t="shared" si="4"/>
        <v>5.0726464025517864E-2</v>
      </c>
      <c r="H45" s="2">
        <f t="shared" si="5"/>
        <v>2.9286937660170608E-2</v>
      </c>
      <c r="I45" s="8"/>
      <c r="K45" s="2"/>
      <c r="L45" s="2"/>
      <c r="M45" s="2"/>
    </row>
    <row r="46" spans="2:13" x14ac:dyDescent="0.2">
      <c r="B46">
        <v>65</v>
      </c>
      <c r="C46" s="2">
        <v>0.1382829681275129</v>
      </c>
      <c r="D46" s="2">
        <v>0.18902423771321841</v>
      </c>
      <c r="E46" s="2">
        <v>0.17954553736274415</v>
      </c>
      <c r="F46" s="2">
        <f t="shared" si="3"/>
        <v>0.1689509144011585</v>
      </c>
      <c r="G46" s="2">
        <f t="shared" si="4"/>
        <v>2.6978762695237E-2</v>
      </c>
      <c r="H46" s="2">
        <f t="shared" si="5"/>
        <v>1.5576195904498116E-2</v>
      </c>
      <c r="I46" s="8"/>
      <c r="K46" s="2"/>
      <c r="L46" s="2"/>
      <c r="M46" s="2"/>
    </row>
    <row r="47" spans="2:13" x14ac:dyDescent="0.2">
      <c r="B47">
        <v>70</v>
      </c>
      <c r="C47" s="2">
        <v>0.24716331752990417</v>
      </c>
      <c r="D47" s="2">
        <v>0.22680814574892205</v>
      </c>
      <c r="E47" s="2">
        <v>0.23368307965197432</v>
      </c>
      <c r="F47" s="2">
        <f t="shared" si="3"/>
        <v>0.23588484764360018</v>
      </c>
      <c r="G47" s="2">
        <f t="shared" si="4"/>
        <v>1.035466519376816E-2</v>
      </c>
      <c r="H47" s="2">
        <f t="shared" si="5"/>
        <v>5.9782687369904957E-3</v>
      </c>
      <c r="I47" s="8"/>
      <c r="K47" s="2"/>
      <c r="L47" s="2"/>
      <c r="M47" s="2"/>
    </row>
    <row r="48" spans="2:13" x14ac:dyDescent="0.2">
      <c r="B48">
        <v>75</v>
      </c>
      <c r="C48" s="2">
        <v>0.38200075708133835</v>
      </c>
      <c r="D48" s="2">
        <v>0.33991647734235808</v>
      </c>
      <c r="E48" s="2">
        <v>0.37035709980309955</v>
      </c>
      <c r="F48" s="2">
        <f t="shared" si="3"/>
        <v>0.36409144474226535</v>
      </c>
      <c r="G48" s="2">
        <f t="shared" si="4"/>
        <v>2.1730519443704157E-2</v>
      </c>
      <c r="H48" s="2">
        <f t="shared" si="5"/>
        <v>1.2546121250452992E-2</v>
      </c>
      <c r="I48" s="8"/>
      <c r="K48" s="2"/>
      <c r="L48" s="2"/>
      <c r="M48" s="2"/>
    </row>
    <row r="49" spans="2:13" x14ac:dyDescent="0.2">
      <c r="B49">
        <v>80</v>
      </c>
      <c r="C49" s="2">
        <v>0.43763116232833843</v>
      </c>
      <c r="D49" s="2">
        <v>0.47400274100615492</v>
      </c>
      <c r="E49" s="2">
        <v>0.44167148575677234</v>
      </c>
      <c r="F49" s="2">
        <f t="shared" si="3"/>
        <v>0.45110179636375519</v>
      </c>
      <c r="G49" s="2">
        <f t="shared" si="4"/>
        <v>1.9935420800356315E-2</v>
      </c>
      <c r="H49" s="2">
        <f t="shared" si="5"/>
        <v>1.1509720565494184E-2</v>
      </c>
      <c r="I49" s="8"/>
      <c r="K49" s="2"/>
      <c r="L49" s="2"/>
      <c r="M49" s="2"/>
    </row>
    <row r="50" spans="2:13" x14ac:dyDescent="0.2">
      <c r="B50">
        <v>85</v>
      </c>
      <c r="C50" s="2">
        <v>0.78947533384759239</v>
      </c>
      <c r="D50" s="2">
        <v>0.60752621250201944</v>
      </c>
      <c r="E50" s="2">
        <v>0.70565344680232023</v>
      </c>
      <c r="F50" s="2">
        <f t="shared" si="3"/>
        <v>0.70088499771731072</v>
      </c>
      <c r="G50" s="2">
        <f t="shared" si="4"/>
        <v>9.1068239631683714E-2</v>
      </c>
      <c r="H50" s="2">
        <f t="shared" si="5"/>
        <v>5.2578272665977942E-2</v>
      </c>
      <c r="I50" s="8">
        <f>_xlfn.T.TEST($C$13:$E$13,C50:E50,2,2)</f>
        <v>1.7578877132305798E-2</v>
      </c>
      <c r="J50" t="s">
        <v>9</v>
      </c>
      <c r="K50" s="2"/>
      <c r="L50" s="2"/>
      <c r="M50" s="2"/>
    </row>
    <row r="51" spans="2:13" x14ac:dyDescent="0.2">
      <c r="B51">
        <v>90</v>
      </c>
      <c r="C51" s="2">
        <v>0.53065748043769678</v>
      </c>
      <c r="D51" s="2">
        <v>0.34285915837156505</v>
      </c>
      <c r="E51" s="2">
        <v>0.4140197414273859</v>
      </c>
      <c r="F51" s="2">
        <f t="shared" si="3"/>
        <v>0.42917879341221593</v>
      </c>
      <c r="G51" s="2">
        <f t="shared" si="4"/>
        <v>9.4812446891337721E-2</v>
      </c>
      <c r="H51" s="2">
        <f t="shared" si="5"/>
        <v>5.4739991735240932E-2</v>
      </c>
      <c r="I51" s="8"/>
      <c r="K51" s="2"/>
      <c r="L51" s="2"/>
      <c r="M51" s="2"/>
    </row>
    <row r="52" spans="2:13" x14ac:dyDescent="0.2">
      <c r="B52">
        <v>95</v>
      </c>
      <c r="C52" s="2">
        <v>0.37684384917862634</v>
      </c>
      <c r="D52" s="2">
        <v>0.37878764063046461</v>
      </c>
      <c r="E52" s="2">
        <v>0.44000107522546139</v>
      </c>
      <c r="F52" s="2">
        <f t="shared" si="3"/>
        <v>0.39854418834485078</v>
      </c>
      <c r="G52" s="2">
        <f t="shared" si="4"/>
        <v>3.5915869524151406E-2</v>
      </c>
      <c r="H52" s="2">
        <f t="shared" si="5"/>
        <v>2.0736036937948291E-2</v>
      </c>
      <c r="I52" s="8"/>
      <c r="K52" s="2"/>
      <c r="L52" s="2"/>
      <c r="M52" s="2"/>
    </row>
    <row r="53" spans="2:13" x14ac:dyDescent="0.2">
      <c r="B53">
        <v>100</v>
      </c>
      <c r="C53" s="2">
        <v>0.3088436402343383</v>
      </c>
      <c r="D53" s="2">
        <v>0.34285915837156505</v>
      </c>
      <c r="E53" s="2">
        <v>0.4140197414273859</v>
      </c>
      <c r="F53" s="2">
        <f t="shared" si="3"/>
        <v>0.35524084667776307</v>
      </c>
      <c r="G53" s="2">
        <f t="shared" si="4"/>
        <v>5.3670128745200787E-2</v>
      </c>
      <c r="H53" s="2">
        <f t="shared" si="5"/>
        <v>3.0986463278483548E-2</v>
      </c>
      <c r="I53" s="8"/>
      <c r="K53" s="2"/>
      <c r="L53" s="2"/>
      <c r="M53" s="2"/>
    </row>
    <row r="54" spans="2:13" x14ac:dyDescent="0.2">
      <c r="B54">
        <v>102</v>
      </c>
      <c r="C54" s="2">
        <v>0.49992197101223101</v>
      </c>
      <c r="D54" s="2">
        <v>0.51910549609329948</v>
      </c>
      <c r="E54" s="2">
        <v>0.54921460160171387</v>
      </c>
      <c r="F54" s="2">
        <f t="shared" si="3"/>
        <v>0.5227473562357482</v>
      </c>
      <c r="G54" s="2">
        <f t="shared" si="4"/>
        <v>2.4847297973435104E-2</v>
      </c>
      <c r="H54" s="2">
        <f t="shared" si="5"/>
        <v>1.4345594173597601E-2</v>
      </c>
      <c r="I54" s="8"/>
      <c r="K54" s="2"/>
      <c r="L54" s="2"/>
      <c r="M54" s="2"/>
    </row>
    <row r="55" spans="2:13" x14ac:dyDescent="0.2">
      <c r="B55">
        <v>105</v>
      </c>
      <c r="C55" s="2">
        <v>0.78911682321579424</v>
      </c>
      <c r="D55" s="2">
        <v>0.83136403195835062</v>
      </c>
      <c r="E55" s="2">
        <v>0.80855641681094215</v>
      </c>
      <c r="F55" s="2">
        <f t="shared" si="3"/>
        <v>0.80967909066169563</v>
      </c>
      <c r="G55" s="2">
        <f t="shared" si="4"/>
        <v>2.114596791508153E-2</v>
      </c>
      <c r="H55" s="2">
        <f t="shared" si="5"/>
        <v>1.2208630268047511E-2</v>
      </c>
      <c r="I55" s="8">
        <f>_xlfn.T.TEST($C$18:$E$18,C55:E55,2,2)</f>
        <v>0.91331212954971241</v>
      </c>
      <c r="K55" s="2"/>
      <c r="L55" s="2"/>
      <c r="M55" s="2"/>
    </row>
    <row r="56" spans="2:13" x14ac:dyDescent="0.2">
      <c r="B56">
        <v>107</v>
      </c>
      <c r="C56" s="2">
        <v>0.76659416801650015</v>
      </c>
      <c r="D56" s="2">
        <v>0.87619270453336418</v>
      </c>
      <c r="E56" s="2">
        <v>0.89430418570114134</v>
      </c>
      <c r="F56" s="2">
        <f t="shared" si="3"/>
        <v>0.84569701941700204</v>
      </c>
      <c r="G56" s="2">
        <f t="shared" si="4"/>
        <v>6.9101029386616816E-2</v>
      </c>
      <c r="H56" s="2">
        <f t="shared" si="5"/>
        <v>3.9895497917643463E-2</v>
      </c>
      <c r="I56" s="8"/>
      <c r="K56" s="2"/>
      <c r="L56" s="2"/>
      <c r="M56" s="2"/>
    </row>
    <row r="57" spans="2:13" x14ac:dyDescent="0.2">
      <c r="B57">
        <v>110</v>
      </c>
      <c r="C57" s="2">
        <v>0.91611026128109474</v>
      </c>
      <c r="D57" s="2">
        <v>0.9087248349988597</v>
      </c>
      <c r="E57" s="2">
        <v>0.92681096838987254</v>
      </c>
      <c r="F57" s="2">
        <f t="shared" si="3"/>
        <v>0.91721535488994232</v>
      </c>
      <c r="G57" s="2">
        <f t="shared" si="4"/>
        <v>9.093568011106213E-3</v>
      </c>
      <c r="H57" s="2">
        <f t="shared" si="5"/>
        <v>5.2501739391063425E-3</v>
      </c>
      <c r="I57" s="8"/>
      <c r="K57" s="2"/>
      <c r="L57" s="2"/>
      <c r="M57" s="2"/>
    </row>
    <row r="58" spans="2:13" x14ac:dyDescent="0.2">
      <c r="B58">
        <v>112</v>
      </c>
      <c r="C58" s="2">
        <v>0.9199638803598823</v>
      </c>
      <c r="D58" s="2">
        <v>0.92779616671849086</v>
      </c>
      <c r="E58" s="2">
        <v>0.94028825755854784</v>
      </c>
      <c r="F58" s="2">
        <f t="shared" si="3"/>
        <v>0.92934943487897359</v>
      </c>
      <c r="G58" s="2">
        <f t="shared" si="4"/>
        <v>1.0250832093649085E-2</v>
      </c>
      <c r="H58" s="2">
        <f t="shared" si="5"/>
        <v>5.9183206686859542E-3</v>
      </c>
      <c r="I58" s="8"/>
      <c r="K58" s="2"/>
      <c r="L58" s="2"/>
      <c r="M58" s="2"/>
    </row>
    <row r="59" spans="2:13" x14ac:dyDescent="0.2">
      <c r="B59">
        <v>115</v>
      </c>
      <c r="C59" s="2">
        <v>0.86721229133804023</v>
      </c>
      <c r="D59" s="2">
        <v>0.847085436839637</v>
      </c>
      <c r="E59" s="2">
        <v>0.90998589902324944</v>
      </c>
      <c r="F59" s="2">
        <f t="shared" si="3"/>
        <v>0.87476120906697563</v>
      </c>
      <c r="G59" s="2">
        <f t="shared" si="4"/>
        <v>3.2122525661701797E-2</v>
      </c>
      <c r="H59" s="2">
        <f t="shared" si="5"/>
        <v>1.8545948837834194E-2</v>
      </c>
      <c r="I59" s="8">
        <f>_xlfn.T.TEST($C$22:$E$22,C59:E59,2,2)</f>
        <v>1.5405240933072284E-3</v>
      </c>
      <c r="J59" t="s">
        <v>10</v>
      </c>
      <c r="K59" s="2"/>
      <c r="L59" s="2"/>
      <c r="M59" s="2"/>
    </row>
    <row r="60" spans="2:13" x14ac:dyDescent="0.2">
      <c r="B60">
        <v>117</v>
      </c>
      <c r="C60" s="2">
        <v>0.71330216472396568</v>
      </c>
      <c r="D60" s="2">
        <v>0.88835621081946248</v>
      </c>
      <c r="E60" s="2">
        <v>0.78863468055527264</v>
      </c>
      <c r="F60" s="2">
        <f t="shared" si="3"/>
        <v>0.79676435203290019</v>
      </c>
      <c r="G60" s="2">
        <f t="shared" si="4"/>
        <v>8.7809728574638549E-2</v>
      </c>
      <c r="H60" s="2">
        <f t="shared" si="5"/>
        <v>5.0696970430035543E-2</v>
      </c>
      <c r="I60" s="8"/>
      <c r="K60" s="2"/>
      <c r="L60" s="2"/>
      <c r="M60" s="2"/>
    </row>
    <row r="61" spans="2:13" x14ac:dyDescent="0.2">
      <c r="B61">
        <v>120</v>
      </c>
      <c r="C61" s="2">
        <v>0.83212955720064563</v>
      </c>
      <c r="D61" s="2">
        <v>0.86994342240530265</v>
      </c>
      <c r="E61" s="2">
        <v>0.88591255603040098</v>
      </c>
      <c r="F61" s="2">
        <f t="shared" si="3"/>
        <v>0.86266184521211642</v>
      </c>
      <c r="G61" s="2">
        <f t="shared" si="4"/>
        <v>2.7620984153277624E-2</v>
      </c>
      <c r="H61" s="2">
        <f t="shared" si="5"/>
        <v>1.5946982636177224E-2</v>
      </c>
      <c r="I61" s="8"/>
      <c r="K61" s="2"/>
      <c r="L61" s="2"/>
      <c r="M61" s="2"/>
    </row>
    <row r="62" spans="2:13" x14ac:dyDescent="0.2">
      <c r="B62">
        <v>122</v>
      </c>
      <c r="C62" s="2">
        <v>0.9199638803598823</v>
      </c>
      <c r="D62" s="2">
        <v>0.88607166204258947</v>
      </c>
      <c r="E62" s="2">
        <v>0.78684303733810945</v>
      </c>
      <c r="F62" s="2">
        <f t="shared" si="3"/>
        <v>0.86429285991352722</v>
      </c>
      <c r="G62" s="2">
        <f t="shared" si="4"/>
        <v>6.918111648665054E-2</v>
      </c>
      <c r="H62" s="2">
        <f t="shared" si="5"/>
        <v>3.9941736226406552E-2</v>
      </c>
      <c r="I62" s="8"/>
      <c r="K62" s="2"/>
      <c r="L62" s="2"/>
      <c r="M62" s="2"/>
    </row>
    <row r="63" spans="2:13" x14ac:dyDescent="0.2">
      <c r="B63">
        <v>125</v>
      </c>
      <c r="C63" s="2">
        <v>0.65825607779578599</v>
      </c>
      <c r="D63" s="2">
        <v>0.71394364347272599</v>
      </c>
      <c r="E63" s="2">
        <v>0.77293251466635349</v>
      </c>
      <c r="F63" s="2">
        <f t="shared" si="3"/>
        <v>0.71504407864495523</v>
      </c>
      <c r="G63" s="2">
        <f t="shared" si="4"/>
        <v>5.7346137720935685E-2</v>
      </c>
      <c r="H63" s="2">
        <f t="shared" si="5"/>
        <v>3.3108808050167575E-2</v>
      </c>
      <c r="I63" s="8"/>
      <c r="K63" s="2"/>
      <c r="L63" s="2"/>
      <c r="M63" s="2"/>
    </row>
    <row r="64" spans="2:13" x14ac:dyDescent="0.2">
      <c r="B64">
        <v>127</v>
      </c>
      <c r="C64" s="2">
        <v>0.75100896576426157</v>
      </c>
      <c r="D64" s="2">
        <v>0.84409348288382091</v>
      </c>
      <c r="E64" s="2">
        <v>0.67789492103766569</v>
      </c>
      <c r="F64" s="2">
        <f t="shared" si="3"/>
        <v>0.75766578989524935</v>
      </c>
      <c r="G64" s="2">
        <f t="shared" si="4"/>
        <v>8.3299012422511629E-2</v>
      </c>
      <c r="H64" s="2">
        <f t="shared" si="5"/>
        <v>4.8092707245367072E-2</v>
      </c>
      <c r="I64" s="8"/>
      <c r="K64" s="2"/>
      <c r="L64" s="2"/>
      <c r="M64" s="2"/>
    </row>
    <row r="65" spans="2:13" x14ac:dyDescent="0.2">
      <c r="B65">
        <v>130</v>
      </c>
      <c r="C65" s="2">
        <v>0.53822839027529423</v>
      </c>
      <c r="D65" s="2">
        <v>0.56807216790978432</v>
      </c>
      <c r="E65" s="2">
        <v>0.64002897324277996</v>
      </c>
      <c r="F65" s="2">
        <f t="shared" si="3"/>
        <v>0.58210984380928621</v>
      </c>
      <c r="G65" s="2">
        <f t="shared" si="4"/>
        <v>5.2331939880197235E-2</v>
      </c>
      <c r="H65" s="2">
        <f t="shared" si="5"/>
        <v>3.0213859577047187E-2</v>
      </c>
      <c r="I65" s="8">
        <f>_xlfn.T.TEST($C$28:$E$28,C65:E65,2,2)</f>
        <v>4.0969916173664696E-2</v>
      </c>
      <c r="J65" t="s">
        <v>9</v>
      </c>
      <c r="K65" s="2"/>
      <c r="L65" s="2"/>
      <c r="M65" s="2"/>
    </row>
    <row r="66" spans="2:13" x14ac:dyDescent="0.2">
      <c r="B66">
        <v>132</v>
      </c>
      <c r="C66" s="2">
        <v>0.75836142770308157</v>
      </c>
      <c r="D66" s="2">
        <v>0.79138083787783819</v>
      </c>
      <c r="E66" s="2">
        <v>0.80777066554201127</v>
      </c>
      <c r="F66" s="2">
        <f t="shared" si="3"/>
        <v>0.78583764370764364</v>
      </c>
      <c r="G66" s="2">
        <f t="shared" si="4"/>
        <v>2.5166713078237681E-2</v>
      </c>
      <c r="H66" s="2">
        <f t="shared" si="5"/>
        <v>1.4530008570338602E-2</v>
      </c>
      <c r="I66" s="8"/>
      <c r="K66" s="2"/>
      <c r="L66" s="2"/>
      <c r="M66" s="2"/>
    </row>
    <row r="67" spans="2:13" x14ac:dyDescent="0.2">
      <c r="B67">
        <v>135</v>
      </c>
      <c r="C67" s="2">
        <v>0.76093406371645245</v>
      </c>
      <c r="D67" s="2">
        <v>0.79633949962688033</v>
      </c>
      <c r="E67" s="2">
        <v>0.89969763248291035</v>
      </c>
      <c r="F67" s="2">
        <f t="shared" si="3"/>
        <v>0.81899039860874767</v>
      </c>
      <c r="G67" s="2">
        <f t="shared" si="4"/>
        <v>7.2101521639393595E-2</v>
      </c>
      <c r="H67" s="2">
        <f t="shared" si="5"/>
        <v>4.1627832927485522E-2</v>
      </c>
      <c r="I67" s="8"/>
      <c r="K67" s="2"/>
      <c r="L67" s="2"/>
      <c r="M67" s="2"/>
    </row>
    <row r="68" spans="2:13" x14ac:dyDescent="0.2">
      <c r="B68">
        <v>137</v>
      </c>
      <c r="C68" s="2">
        <v>0.65501719436101591</v>
      </c>
      <c r="D68" s="2">
        <v>0.69921441100930348</v>
      </c>
      <c r="E68" s="2">
        <v>0.72368819411240259</v>
      </c>
      <c r="F68" s="2">
        <f t="shared" si="3"/>
        <v>0.69263993316090733</v>
      </c>
      <c r="G68" s="2">
        <f t="shared" si="4"/>
        <v>3.4804372871063576E-2</v>
      </c>
      <c r="H68" s="2">
        <f t="shared" si="5"/>
        <v>2.0094314046084666E-2</v>
      </c>
      <c r="I68" s="8"/>
      <c r="K68" s="2"/>
      <c r="L68" s="2"/>
      <c r="M68" s="2"/>
    </row>
    <row r="69" spans="2:13" x14ac:dyDescent="0.2">
      <c r="B69">
        <v>140</v>
      </c>
      <c r="C69" s="2">
        <v>0.56658676898667293</v>
      </c>
      <c r="D69" s="2">
        <v>0.56438387737304541</v>
      </c>
      <c r="E69" s="2">
        <v>0.74239455142441579</v>
      </c>
      <c r="F69" s="2">
        <f t="shared" si="3"/>
        <v>0.62445506592804467</v>
      </c>
      <c r="G69" s="2">
        <f t="shared" si="4"/>
        <v>0.10214452928192888</v>
      </c>
      <c r="H69" s="2">
        <f t="shared" si="5"/>
        <v>5.8973171477169253E-2</v>
      </c>
      <c r="I69" s="8"/>
      <c r="K69" s="2"/>
      <c r="L69" s="2"/>
      <c r="M69" s="2"/>
    </row>
    <row r="70" spans="2:13" x14ac:dyDescent="0.2">
      <c r="B70">
        <v>145</v>
      </c>
      <c r="C70" s="2">
        <v>0.30630301999999998</v>
      </c>
      <c r="D70" s="2">
        <v>0.29210420883940619</v>
      </c>
      <c r="E70" s="2">
        <v>0.4441818658305019</v>
      </c>
      <c r="F70" s="2">
        <f t="shared" si="3"/>
        <v>0.34752969822330271</v>
      </c>
      <c r="G70" s="2">
        <f t="shared" si="4"/>
        <v>8.4003765909458641E-2</v>
      </c>
      <c r="H70" s="2">
        <f t="shared" si="5"/>
        <v>4.8499596860768254E-2</v>
      </c>
      <c r="I70" s="8"/>
      <c r="K70" s="2"/>
      <c r="L70" s="2"/>
      <c r="M70" s="2"/>
    </row>
    <row r="71" spans="2:13" x14ac:dyDescent="0.2">
      <c r="B71">
        <v>150</v>
      </c>
      <c r="C71" s="2">
        <v>0.39969572772210499</v>
      </c>
      <c r="D71" s="2">
        <v>0.3839636865793008</v>
      </c>
      <c r="E71" s="2">
        <v>0.46479269062393497</v>
      </c>
      <c r="F71" s="2">
        <f t="shared" si="3"/>
        <v>0.41615070164178025</v>
      </c>
      <c r="G71" s="2">
        <f t="shared" si="4"/>
        <v>4.2853314909523238E-2</v>
      </c>
      <c r="H71" s="2">
        <f t="shared" si="5"/>
        <v>2.4741372898681047E-2</v>
      </c>
      <c r="I71" s="8"/>
      <c r="K71" s="2"/>
      <c r="L71" s="2"/>
      <c r="M71" s="2"/>
    </row>
    <row r="72" spans="2:13" x14ac:dyDescent="0.2">
      <c r="B72">
        <v>155</v>
      </c>
      <c r="C72" s="2">
        <v>0.27007089077333291</v>
      </c>
      <c r="D72" s="2">
        <v>0.24463778057034455</v>
      </c>
      <c r="E72" s="2">
        <v>0.36694089095471183</v>
      </c>
      <c r="F72" s="2">
        <f t="shared" si="3"/>
        <v>0.29388318743279646</v>
      </c>
      <c r="G72" s="2">
        <f t="shared" si="4"/>
        <v>6.4535120721754283E-2</v>
      </c>
      <c r="H72" s="2">
        <f t="shared" si="5"/>
        <v>3.7259369320889836E-2</v>
      </c>
      <c r="I72" s="8"/>
      <c r="K72" s="2"/>
      <c r="L72" s="2"/>
      <c r="M72" s="2"/>
    </row>
    <row r="73" spans="2:13" x14ac:dyDescent="0.2">
      <c r="B73">
        <v>160</v>
      </c>
      <c r="C73" s="2">
        <v>0.217462761</v>
      </c>
      <c r="D73" s="2">
        <v>0.15580911141214507</v>
      </c>
      <c r="E73" s="2">
        <v>0.23684778722846958</v>
      </c>
      <c r="F73" s="2">
        <f t="shared" si="3"/>
        <v>0.20337321988020488</v>
      </c>
      <c r="G73" s="2">
        <f t="shared" si="4"/>
        <v>4.2316700264087535E-2</v>
      </c>
      <c r="H73" s="2">
        <f t="shared" si="5"/>
        <v>2.4431558288687649E-2</v>
      </c>
      <c r="I73" s="8"/>
      <c r="K73" s="2"/>
      <c r="L73" s="2"/>
      <c r="M73" s="2"/>
    </row>
    <row r="74" spans="2:13" x14ac:dyDescent="0.2">
      <c r="B74">
        <v>165</v>
      </c>
      <c r="C74" s="2">
        <v>0.137181837</v>
      </c>
      <c r="D74" s="2">
        <v>0.11886838009768039</v>
      </c>
      <c r="E74" s="2">
        <v>0.17689294286347695</v>
      </c>
      <c r="F74" s="2">
        <f t="shared" si="3"/>
        <v>0.14431438665371912</v>
      </c>
      <c r="G74" s="2">
        <f t="shared" si="4"/>
        <v>2.9662559219705641E-2</v>
      </c>
      <c r="H74" s="2">
        <f t="shared" si="5"/>
        <v>1.712568655035027E-2</v>
      </c>
      <c r="I74" s="8"/>
      <c r="K74" s="2"/>
      <c r="L74" s="2"/>
      <c r="M74" s="2"/>
    </row>
    <row r="75" spans="2:13" x14ac:dyDescent="0.2">
      <c r="B75">
        <v>170</v>
      </c>
      <c r="C75" s="2">
        <v>0.23829979206383073</v>
      </c>
      <c r="D75" s="2">
        <v>0.25065329392937447</v>
      </c>
      <c r="E75" s="2">
        <v>0.18665892106033274</v>
      </c>
      <c r="F75" s="2">
        <f t="shared" si="3"/>
        <v>0.22520400235117932</v>
      </c>
      <c r="G75" s="2">
        <f t="shared" si="4"/>
        <v>3.3947676222003183E-2</v>
      </c>
      <c r="H75" s="2">
        <f t="shared" si="5"/>
        <v>1.9599700005135796E-2</v>
      </c>
      <c r="I75" s="8"/>
      <c r="K75" s="2"/>
      <c r="L75" s="2"/>
      <c r="M75" s="2"/>
    </row>
    <row r="76" spans="2:13" x14ac:dyDescent="0.2">
      <c r="I76" s="8"/>
    </row>
    <row r="77" spans="2:13" x14ac:dyDescent="0.2">
      <c r="I77" s="8"/>
    </row>
    <row r="78" spans="2:13" x14ac:dyDescent="0.2">
      <c r="B78" s="1" t="s">
        <v>8</v>
      </c>
      <c r="I78" s="8"/>
    </row>
    <row r="79" spans="2:13" x14ac:dyDescent="0.2">
      <c r="B79" s="11">
        <v>100</v>
      </c>
      <c r="C79" s="9">
        <v>5.2218965009719079E-2</v>
      </c>
      <c r="D79" s="9">
        <v>9.3999305902295868E-2</v>
      </c>
      <c r="E79" s="9">
        <v>6.468590972563136E-2</v>
      </c>
      <c r="F79" s="2">
        <f t="shared" ref="F79:F96" si="6">AVERAGE(C79:E79)</f>
        <v>7.0301393545882107E-2</v>
      </c>
      <c r="G79" s="2">
        <f t="shared" ref="G79:G96" si="7">STDEV(C79:E79)</f>
        <v>2.1448763721403679E-2</v>
      </c>
      <c r="H79" s="2">
        <f t="shared" ref="H79:H96" si="8">G79/SQRT(3)</f>
        <v>1.2383449508337094E-2</v>
      </c>
      <c r="I79" s="8"/>
    </row>
    <row r="80" spans="2:13" x14ac:dyDescent="0.2">
      <c r="B80" s="11">
        <v>102</v>
      </c>
      <c r="C80" s="9">
        <v>0.1030809611224742</v>
      </c>
      <c r="D80" s="9">
        <v>9.2134126758088256E-2</v>
      </c>
      <c r="E80" s="9">
        <v>0.12863868962075245</v>
      </c>
      <c r="F80" s="2">
        <f t="shared" si="6"/>
        <v>0.10795125916710498</v>
      </c>
      <c r="G80" s="2">
        <f t="shared" si="7"/>
        <v>1.8733276001041421E-2</v>
      </c>
      <c r="H80" s="2">
        <f t="shared" si="8"/>
        <v>1.081566194200482E-2</v>
      </c>
      <c r="I80" s="8"/>
    </row>
    <row r="81" spans="2:9" x14ac:dyDescent="0.2">
      <c r="B81" s="11">
        <v>105</v>
      </c>
      <c r="C81" s="9">
        <v>0.14353045873041592</v>
      </c>
      <c r="D81" s="9">
        <v>5.5743465321684248E-2</v>
      </c>
      <c r="E81" s="9">
        <v>0.12841500166089245</v>
      </c>
      <c r="F81" s="2">
        <f t="shared" si="6"/>
        <v>0.10922964190433088</v>
      </c>
      <c r="G81" s="2">
        <f t="shared" si="7"/>
        <v>4.6932905031307093E-2</v>
      </c>
      <c r="H81" s="2">
        <f t="shared" si="8"/>
        <v>2.7096725353676292E-2</v>
      </c>
      <c r="I81" s="8"/>
    </row>
    <row r="82" spans="2:9" x14ac:dyDescent="0.2">
      <c r="B82" s="11">
        <v>107</v>
      </c>
      <c r="C82" s="9">
        <v>0.10005183326199416</v>
      </c>
      <c r="D82" s="9">
        <v>6.4460867971069646E-2</v>
      </c>
      <c r="E82" s="9">
        <v>0.13927527956444463</v>
      </c>
      <c r="F82" s="2">
        <f t="shared" si="6"/>
        <v>0.10126266026583615</v>
      </c>
      <c r="G82" s="2">
        <f t="shared" si="7"/>
        <v>3.7421900299699558E-2</v>
      </c>
      <c r="H82" s="2">
        <f t="shared" si="8"/>
        <v>2.160554421161888E-2</v>
      </c>
      <c r="I82" s="8"/>
    </row>
    <row r="83" spans="2:9" x14ac:dyDescent="0.2">
      <c r="B83" s="11">
        <v>110</v>
      </c>
      <c r="C83" s="9">
        <v>8.2299149594505377E-2</v>
      </c>
      <c r="D83" s="9">
        <v>0.15961310529647807</v>
      </c>
      <c r="E83" s="9">
        <v>0.15283759532248042</v>
      </c>
      <c r="F83" s="2">
        <f t="shared" si="6"/>
        <v>0.13158328340448797</v>
      </c>
      <c r="G83" s="2">
        <f t="shared" si="7"/>
        <v>4.2815549370551535E-2</v>
      </c>
      <c r="H83" s="2">
        <f t="shared" si="8"/>
        <v>2.4719568954589641E-2</v>
      </c>
      <c r="I83" s="8"/>
    </row>
    <row r="84" spans="2:9" x14ac:dyDescent="0.2">
      <c r="B84" s="11">
        <v>112</v>
      </c>
      <c r="C84" s="9">
        <v>5.1237780329622291E-2</v>
      </c>
      <c r="D84" s="9">
        <v>9.2713891820515371E-2</v>
      </c>
      <c r="E84" s="9">
        <v>9.631037235868109E-2</v>
      </c>
      <c r="F84" s="2">
        <f t="shared" si="6"/>
        <v>8.0087348169606248E-2</v>
      </c>
      <c r="G84" s="2">
        <f t="shared" si="7"/>
        <v>2.5049088635731423E-2</v>
      </c>
      <c r="H84" s="2">
        <f t="shared" si="8"/>
        <v>1.4462098066794334E-2</v>
      </c>
      <c r="I84" s="8"/>
    </row>
    <row r="85" spans="2:9" x14ac:dyDescent="0.2">
      <c r="B85" s="11">
        <v>115</v>
      </c>
      <c r="C85" s="9">
        <v>7.8729415684705442E-2</v>
      </c>
      <c r="D85" s="9">
        <v>6.0469268466292171E-2</v>
      </c>
      <c r="E85" s="9">
        <v>0.10052961815642007</v>
      </c>
      <c r="F85" s="2">
        <f t="shared" si="6"/>
        <v>7.9909434102472574E-2</v>
      </c>
      <c r="G85" s="2">
        <f t="shared" si="7"/>
        <v>2.0056226886519143E-2</v>
      </c>
      <c r="H85" s="2">
        <f t="shared" si="8"/>
        <v>1.1579467991860038E-2</v>
      </c>
      <c r="I85" s="8"/>
    </row>
    <row r="86" spans="2:9" x14ac:dyDescent="0.2">
      <c r="B86" s="11">
        <v>117</v>
      </c>
      <c r="C86" s="9">
        <v>4.1628952106810696E-2</v>
      </c>
      <c r="D86" s="9">
        <v>8.6255646714074916E-2</v>
      </c>
      <c r="E86" s="9">
        <v>0.122467510292789</v>
      </c>
      <c r="F86" s="2">
        <f t="shared" si="6"/>
        <v>8.3450703037891538E-2</v>
      </c>
      <c r="G86" s="2">
        <f t="shared" si="7"/>
        <v>4.0492207943836185E-2</v>
      </c>
      <c r="H86" s="2">
        <f t="shared" si="8"/>
        <v>2.3378187156456124E-2</v>
      </c>
      <c r="I86" s="8"/>
    </row>
    <row r="87" spans="2:9" x14ac:dyDescent="0.2">
      <c r="B87" s="11">
        <v>120</v>
      </c>
      <c r="C87" s="9">
        <v>6.2853933775044335E-2</v>
      </c>
      <c r="D87" s="9">
        <v>6.5121518823371333E-2</v>
      </c>
      <c r="E87" s="9">
        <v>0.16503036828397177</v>
      </c>
      <c r="F87" s="2">
        <f t="shared" si="6"/>
        <v>9.7668606960795823E-2</v>
      </c>
      <c r="G87" s="2">
        <f t="shared" si="7"/>
        <v>5.8348013264448349E-2</v>
      </c>
      <c r="H87" s="2">
        <f t="shared" si="8"/>
        <v>3.3687241164909114E-2</v>
      </c>
      <c r="I87" s="8"/>
    </row>
    <row r="88" spans="2:9" x14ac:dyDescent="0.2">
      <c r="B88" s="11">
        <v>122</v>
      </c>
      <c r="C88" s="9">
        <v>4.1628952106810696E-2</v>
      </c>
      <c r="D88" s="9">
        <v>9.2020185517099937E-2</v>
      </c>
      <c r="E88" s="9">
        <v>6.0605966322758886E-2</v>
      </c>
      <c r="F88" s="2">
        <f t="shared" si="6"/>
        <v>6.4751701315556506E-2</v>
      </c>
      <c r="G88" s="2">
        <f t="shared" si="7"/>
        <v>2.5450136347875303E-2</v>
      </c>
      <c r="H88" s="2">
        <f t="shared" si="8"/>
        <v>1.4693643071358486E-2</v>
      </c>
      <c r="I88" s="8"/>
    </row>
    <row r="89" spans="2:9" x14ac:dyDescent="0.2">
      <c r="B89" s="11">
        <v>125</v>
      </c>
      <c r="C89" s="9">
        <v>5.7879123624801777E-2</v>
      </c>
      <c r="D89" s="9">
        <v>6.0573246009563063E-2</v>
      </c>
      <c r="E89" s="9">
        <v>8.1912990728021717E-2</v>
      </c>
      <c r="F89" s="2">
        <f t="shared" si="6"/>
        <v>6.6788453454128857E-2</v>
      </c>
      <c r="G89" s="2">
        <f t="shared" si="7"/>
        <v>1.316731919063439E-2</v>
      </c>
      <c r="H89" s="2">
        <f t="shared" si="8"/>
        <v>7.6021552792184914E-3</v>
      </c>
      <c r="I89" s="8"/>
    </row>
    <row r="90" spans="2:9" x14ac:dyDescent="0.2">
      <c r="B90" s="11">
        <v>127</v>
      </c>
      <c r="C90" s="9">
        <v>7.4982049730720271E-2</v>
      </c>
      <c r="D90" s="9">
        <v>3.9271775295349892E-2</v>
      </c>
      <c r="E90" s="9">
        <v>7.0502562993392068E-2</v>
      </c>
      <c r="F90" s="2">
        <f t="shared" si="6"/>
        <v>6.1585462673154075E-2</v>
      </c>
      <c r="G90" s="2">
        <f t="shared" si="7"/>
        <v>1.9453584082457891E-2</v>
      </c>
      <c r="H90" s="2">
        <f t="shared" si="8"/>
        <v>1.1231532006710083E-2</v>
      </c>
      <c r="I90" s="8"/>
    </row>
    <row r="91" spans="2:9" x14ac:dyDescent="0.2">
      <c r="B91" s="11">
        <v>130</v>
      </c>
      <c r="C91" s="9">
        <v>5.3709389747887117E-2</v>
      </c>
      <c r="D91" s="9">
        <v>0.10086306895708295</v>
      </c>
      <c r="E91" s="9">
        <v>0.15962966494233888</v>
      </c>
      <c r="F91" s="2">
        <f t="shared" si="6"/>
        <v>0.10473404121576964</v>
      </c>
      <c r="G91" s="2">
        <f t="shared" si="7"/>
        <v>5.3066133211189803E-2</v>
      </c>
      <c r="H91" s="2">
        <f t="shared" si="8"/>
        <v>3.0637746294332975E-2</v>
      </c>
      <c r="I91" s="8"/>
    </row>
    <row r="92" spans="2:9" x14ac:dyDescent="0.2">
      <c r="B92" s="11">
        <v>132</v>
      </c>
      <c r="C92" s="9">
        <v>0.12616755876780072</v>
      </c>
      <c r="D92" s="9">
        <v>0.13415391831879867</v>
      </c>
      <c r="E92" s="9">
        <v>0.13917148723095243</v>
      </c>
      <c r="F92" s="2">
        <f t="shared" si="6"/>
        <v>0.13316432143918391</v>
      </c>
      <c r="G92" s="2">
        <f t="shared" si="7"/>
        <v>6.5582021436365618E-3</v>
      </c>
      <c r="H92" s="2">
        <f t="shared" si="8"/>
        <v>3.7863797730285499E-3</v>
      </c>
      <c r="I92" s="8"/>
    </row>
    <row r="93" spans="2:9" x14ac:dyDescent="0.2">
      <c r="B93" s="11">
        <v>135</v>
      </c>
      <c r="C93" s="9">
        <v>0.18131601057672553</v>
      </c>
      <c r="D93" s="9">
        <v>0.10341101708028538</v>
      </c>
      <c r="E93" s="9">
        <v>0.15834068206548366</v>
      </c>
      <c r="F93" s="2">
        <f t="shared" si="6"/>
        <v>0.14768923657416486</v>
      </c>
      <c r="G93" s="2">
        <f t="shared" si="7"/>
        <v>4.0029826020243839E-2</v>
      </c>
      <c r="H93" s="2">
        <f t="shared" si="8"/>
        <v>2.3111230828401667E-2</v>
      </c>
      <c r="I93" s="8"/>
    </row>
    <row r="94" spans="2:9" x14ac:dyDescent="0.2">
      <c r="B94" s="11">
        <v>137</v>
      </c>
      <c r="C94" s="9">
        <v>0.20086675359770598</v>
      </c>
      <c r="D94" s="9">
        <v>0.18159702630302565</v>
      </c>
      <c r="E94" s="9">
        <v>0.15927593909890128</v>
      </c>
      <c r="F94" s="2">
        <f t="shared" si="6"/>
        <v>0.18057990633321097</v>
      </c>
      <c r="G94" s="2">
        <f t="shared" si="7"/>
        <v>2.0814054445091722E-2</v>
      </c>
      <c r="H94" s="2">
        <f t="shared" si="8"/>
        <v>1.2016999936801233E-2</v>
      </c>
      <c r="I94" s="8"/>
    </row>
    <row r="95" spans="2:9" x14ac:dyDescent="0.2">
      <c r="B95" s="11">
        <v>140</v>
      </c>
      <c r="C95" s="9">
        <v>0.18976080462082787</v>
      </c>
      <c r="D95" s="9">
        <v>0.15547170730009588</v>
      </c>
      <c r="E95" s="9">
        <v>0.24796421436740593</v>
      </c>
      <c r="F95" s="2">
        <f t="shared" si="6"/>
        <v>0.19773224209610987</v>
      </c>
      <c r="G95" s="2">
        <f t="shared" si="7"/>
        <v>4.6758676493949776E-2</v>
      </c>
      <c r="H95" s="2">
        <f t="shared" si="8"/>
        <v>2.699613446073253E-2</v>
      </c>
      <c r="I95" s="8"/>
    </row>
    <row r="96" spans="2:9" x14ac:dyDescent="0.2">
      <c r="B96" s="11">
        <v>145</v>
      </c>
      <c r="C96" s="9">
        <v>0.1254387213464189</v>
      </c>
      <c r="D96" s="10">
        <v>0.11715612</v>
      </c>
      <c r="E96" s="9">
        <v>0.17904158434745382</v>
      </c>
      <c r="F96" s="2">
        <f t="shared" si="6"/>
        <v>0.14054547523129091</v>
      </c>
      <c r="G96" s="2">
        <f t="shared" si="7"/>
        <v>3.3594838652366905E-2</v>
      </c>
      <c r="H96" s="2">
        <f t="shared" si="8"/>
        <v>1.9395989139326077E-2</v>
      </c>
      <c r="I96" s="8"/>
    </row>
    <row r="97" spans="2:13" x14ac:dyDescent="0.2">
      <c r="I97" s="8"/>
    </row>
    <row r="98" spans="2:13" x14ac:dyDescent="0.2">
      <c r="I98" s="8"/>
    </row>
    <row r="99" spans="2:13" x14ac:dyDescent="0.2">
      <c r="B99" s="1" t="s">
        <v>11</v>
      </c>
      <c r="I99" s="8"/>
    </row>
    <row r="100" spans="2:13" x14ac:dyDescent="0.2">
      <c r="B100">
        <v>130</v>
      </c>
      <c r="C100" s="2">
        <v>0.56909440125988953</v>
      </c>
      <c r="D100" s="2">
        <v>0.57285021570158212</v>
      </c>
      <c r="E100" s="2">
        <v>0.62917484534856061</v>
      </c>
      <c r="F100" s="2">
        <f>(C100+D100+E100)/3</f>
        <v>0.59037315410334412</v>
      </c>
      <c r="G100" s="2">
        <f>STDEV(C100:E100)</f>
        <v>3.3655682553573936E-2</v>
      </c>
      <c r="H100" s="2">
        <f>(G100/(SQRT(3)))</f>
        <v>1.9431117382066505E-2</v>
      </c>
      <c r="I100" s="8">
        <f>_xlfn.T.TEST($C$28:$E$28,C100:E100,2,2)</f>
        <v>3.072803346425567E-2</v>
      </c>
      <c r="J100" t="s">
        <v>9</v>
      </c>
      <c r="L100" s="5"/>
      <c r="M100" s="5"/>
    </row>
    <row r="101" spans="2:13" x14ac:dyDescent="0.2">
      <c r="B101">
        <v>115</v>
      </c>
      <c r="C101" s="2">
        <v>0.83081107886533978</v>
      </c>
      <c r="D101" s="2">
        <v>0.84176271771231381</v>
      </c>
      <c r="E101" s="2">
        <v>0.86102965868897552</v>
      </c>
      <c r="F101" s="2">
        <f>(C101+D101+E101)/3</f>
        <v>0.84453448508887641</v>
      </c>
      <c r="G101" s="2">
        <f>STDEV(C101:E101)</f>
        <v>1.5298779769370288E-2</v>
      </c>
      <c r="H101" s="2">
        <f>(G101/(SQRT(3)))</f>
        <v>8.8327546181187367E-3</v>
      </c>
      <c r="I101" s="8">
        <f>_xlfn.T.TEST($C$22:$E$22,C101:E101,2,2)</f>
        <v>6.7790868404555573E-4</v>
      </c>
      <c r="J101" t="s">
        <v>18</v>
      </c>
      <c r="L101" s="5"/>
      <c r="M101" s="5"/>
    </row>
    <row r="102" spans="2:13" x14ac:dyDescent="0.2">
      <c r="B102">
        <v>105</v>
      </c>
      <c r="C102" s="2">
        <v>0.8283682117253478</v>
      </c>
      <c r="D102" s="2">
        <v>0.81628722909932561</v>
      </c>
      <c r="E102" s="2">
        <v>0.77054826739141791</v>
      </c>
      <c r="F102" s="2">
        <f>(C102+D102+E102)/3</f>
        <v>0.80506790273869699</v>
      </c>
      <c r="G102" s="2">
        <f>STDEV(C102:E102)</f>
        <v>3.0499040209232949E-2</v>
      </c>
      <c r="H102" s="2">
        <f>(G102/(SQRT(3)))</f>
        <v>1.7608629074825865E-2</v>
      </c>
      <c r="I102" s="8">
        <f>_xlfn.T.TEST($C$18:$E$18,C102:E102,2,2)</f>
        <v>0.7975517392586895</v>
      </c>
      <c r="L102" s="5"/>
      <c r="M102" s="5"/>
    </row>
    <row r="103" spans="2:13" x14ac:dyDescent="0.2">
      <c r="B103">
        <v>85</v>
      </c>
      <c r="C103" s="6">
        <v>0.69506131772115398</v>
      </c>
      <c r="D103" s="6">
        <v>0.75752706980614903</v>
      </c>
      <c r="E103" s="2">
        <v>0.71211485151050369</v>
      </c>
      <c r="F103" s="2">
        <f>(C103+D103+E103)/3</f>
        <v>0.72156774634593557</v>
      </c>
      <c r="G103" s="2">
        <f>STDEV(C103:E103)</f>
        <v>3.228793058502382E-2</v>
      </c>
      <c r="H103" s="2">
        <f>(G103/(SQRT(3)))</f>
        <v>1.8641445414839454E-2</v>
      </c>
      <c r="I103" s="8">
        <f>_xlfn.T.TEST($C$13:$E$13,C103:E103,2,2)</f>
        <v>3.3251741228025746E-4</v>
      </c>
      <c r="J103" t="s">
        <v>18</v>
      </c>
      <c r="L103" s="5"/>
      <c r="M103" s="5"/>
    </row>
    <row r="104" spans="2:13" x14ac:dyDescent="0.2">
      <c r="B104">
        <v>55</v>
      </c>
      <c r="C104" s="2">
        <v>0.24988907586887882</v>
      </c>
      <c r="D104" s="2">
        <v>0.27591381604978238</v>
      </c>
      <c r="E104" s="2">
        <v>0.29554811407498022</v>
      </c>
      <c r="F104" s="2">
        <f>(C104+D104+E104)/3</f>
        <v>0.27378366866454718</v>
      </c>
      <c r="G104" s="2">
        <f>STDEV(C104:E104)</f>
        <v>2.2903931723367393E-2</v>
      </c>
      <c r="H104" s="2">
        <f>(G104/(SQRT(3)))</f>
        <v>1.3223591145986974E-2</v>
      </c>
      <c r="I104" s="8">
        <f>_xlfn.T.TEST($C$7:$E$7,C104:E104,2,2)</f>
        <v>4.7988945908717599E-4</v>
      </c>
      <c r="J104" t="s">
        <v>18</v>
      </c>
      <c r="L104" s="5"/>
      <c r="M104" s="5"/>
    </row>
    <row r="105" spans="2:13" x14ac:dyDescent="0.2">
      <c r="C105" s="2"/>
      <c r="D105" s="2"/>
      <c r="E105" s="2"/>
      <c r="F105" s="2"/>
      <c r="G105" s="2"/>
      <c r="H105" s="2"/>
      <c r="I105" s="8"/>
      <c r="L105" s="5"/>
      <c r="M105" s="5"/>
    </row>
    <row r="106" spans="2:13" x14ac:dyDescent="0.2">
      <c r="B106" s="1" t="s">
        <v>12</v>
      </c>
      <c r="C106" s="2"/>
      <c r="D106" s="2"/>
      <c r="E106" s="2"/>
      <c r="F106" s="2"/>
      <c r="G106" s="2"/>
      <c r="H106" s="2"/>
      <c r="I106" s="8"/>
    </row>
    <row r="107" spans="2:13" x14ac:dyDescent="0.2">
      <c r="B107">
        <v>130</v>
      </c>
      <c r="C107" s="2">
        <v>0.93400097291221384</v>
      </c>
      <c r="D107" s="2">
        <v>0.71583151932709177</v>
      </c>
      <c r="E107" s="2">
        <v>0.87573857318478299</v>
      </c>
      <c r="F107" s="2">
        <f>(C107+D107+E107)/3</f>
        <v>0.84185702180802957</v>
      </c>
      <c r="G107" s="2">
        <f>STDEV(C107:E107)</f>
        <v>0.11296214968820041</v>
      </c>
      <c r="H107" s="2">
        <f>(G107/(SQRT(3)))</f>
        <v>6.5218727530721304E-2</v>
      </c>
      <c r="I107" s="8">
        <f>_xlfn.T.TEST($C$28:$E$28,C107:E107,2,2)</f>
        <v>0.15232747503745811</v>
      </c>
    </row>
    <row r="108" spans="2:13" x14ac:dyDescent="0.2">
      <c r="B108">
        <v>115</v>
      </c>
      <c r="C108" s="2">
        <v>0.85154718496915249</v>
      </c>
      <c r="D108" s="2">
        <v>0.81059094910683438</v>
      </c>
      <c r="E108" s="2">
        <v>0.83550579597625063</v>
      </c>
      <c r="F108" s="2">
        <f>(C108+D108+E108)/3</f>
        <v>0.83254797668407921</v>
      </c>
      <c r="G108" s="2">
        <f>STDEV(C108:E108)</f>
        <v>2.0637704214042665E-2</v>
      </c>
      <c r="H108" s="2">
        <f>(G108/(SQRT(3)))</f>
        <v>1.1915184083433408E-2</v>
      </c>
      <c r="I108" s="8">
        <f>_xlfn.T.TEST($C$22:$E$22,C108:E108,2,2)</f>
        <v>1.6133689206091761E-3</v>
      </c>
      <c r="J108" t="s">
        <v>10</v>
      </c>
      <c r="L108" s="5"/>
      <c r="M108" s="5"/>
    </row>
    <row r="109" spans="2:13" x14ac:dyDescent="0.2">
      <c r="B109">
        <v>105</v>
      </c>
      <c r="C109" s="2">
        <v>0.87377935986179056</v>
      </c>
      <c r="D109" s="2">
        <v>0.8286528663677345</v>
      </c>
      <c r="E109" s="2">
        <v>0.86333705943447081</v>
      </c>
      <c r="F109" s="2">
        <f t="shared" ref="F109:F111" si="9">(C109+D109+E109)/3</f>
        <v>0.85525642855466533</v>
      </c>
      <c r="G109" s="2">
        <f t="shared" ref="G109:G111" si="10">STDEV(C109:E109)</f>
        <v>2.3623559222289536E-2</v>
      </c>
      <c r="H109" s="2">
        <f t="shared" ref="H109:H111" si="11">(G109/(SQRT(3)))</f>
        <v>1.363906827620593E-2</v>
      </c>
      <c r="I109" s="8">
        <f>_xlfn.T.TEST($C$18:$E$18,C109:E109,2,2)</f>
        <v>0.15369542825457946</v>
      </c>
      <c r="L109" s="5"/>
      <c r="M109" s="5"/>
    </row>
    <row r="110" spans="2:13" x14ac:dyDescent="0.2">
      <c r="B110">
        <v>85</v>
      </c>
      <c r="C110" s="2">
        <v>0.49569541835036846</v>
      </c>
      <c r="D110" s="2">
        <v>0.57501164513859149</v>
      </c>
      <c r="E110" s="2">
        <v>0.66416087074338359</v>
      </c>
      <c r="F110" s="2">
        <f t="shared" si="9"/>
        <v>0.5782893114107811</v>
      </c>
      <c r="G110" s="2">
        <f t="shared" si="10"/>
        <v>8.4280540367511383E-2</v>
      </c>
      <c r="H110" s="2">
        <f t="shared" si="11"/>
        <v>4.8659392668629821E-2</v>
      </c>
      <c r="I110" s="8">
        <f>_xlfn.T.TEST($C$13:$E$13,C110:E110,2,2)</f>
        <v>0.16231299072435454</v>
      </c>
      <c r="L110" s="5"/>
      <c r="M110" s="5"/>
    </row>
    <row r="111" spans="2:13" x14ac:dyDescent="0.2">
      <c r="B111">
        <v>55</v>
      </c>
      <c r="C111" s="2">
        <v>8.1900006164848035E-2</v>
      </c>
      <c r="D111" s="2">
        <v>9.6537687082734913E-2</v>
      </c>
      <c r="E111" s="2">
        <v>9.9812491695006167E-2</v>
      </c>
      <c r="F111" s="2">
        <f t="shared" si="9"/>
        <v>9.2750061647529705E-2</v>
      </c>
      <c r="G111" s="2">
        <f t="shared" si="10"/>
        <v>9.5380220326381701E-3</v>
      </c>
      <c r="H111" s="2">
        <f t="shared" si="11"/>
        <v>5.5067795880802293E-3</v>
      </c>
      <c r="I111" s="8">
        <f>_xlfn.T.TEST($C$7:$E$7,C111:E111,2,2)</f>
        <v>0.59283779426385808</v>
      </c>
      <c r="L111" s="5"/>
      <c r="M111" s="5"/>
    </row>
    <row r="112" spans="2:13" x14ac:dyDescent="0.2">
      <c r="C112" s="2"/>
      <c r="D112" s="2"/>
      <c r="E112" s="2"/>
      <c r="F112" s="2"/>
      <c r="G112" s="2"/>
      <c r="H112" s="2"/>
      <c r="I112" s="8"/>
      <c r="L112" s="5"/>
      <c r="M112" s="5"/>
    </row>
    <row r="113" spans="2:13" x14ac:dyDescent="0.2">
      <c r="B113" s="1" t="s">
        <v>13</v>
      </c>
      <c r="C113" s="2"/>
      <c r="D113" s="2"/>
      <c r="E113" s="2"/>
      <c r="F113" s="2"/>
      <c r="G113" s="2"/>
      <c r="H113" s="2"/>
      <c r="I113" s="8"/>
      <c r="L113" s="5"/>
      <c r="M113" s="5"/>
    </row>
    <row r="114" spans="2:13" x14ac:dyDescent="0.2">
      <c r="B114">
        <v>130</v>
      </c>
      <c r="C114" s="2">
        <v>0.66870151301521863</v>
      </c>
      <c r="D114" s="2">
        <v>0.83414993882442323</v>
      </c>
      <c r="E114" s="2">
        <v>0.62372444185148967</v>
      </c>
      <c r="F114" s="2">
        <f t="shared" ref="F114" si="12">(C114+D114+E114)/3</f>
        <v>0.70885863123037718</v>
      </c>
      <c r="G114" s="2">
        <f>STDEV(C114:E114)</f>
        <v>0.11081140758778413</v>
      </c>
      <c r="H114" s="2">
        <f>(G114/(SQRT(3)))</f>
        <v>6.3976996000088507E-2</v>
      </c>
      <c r="I114" s="8">
        <f>_xlfn.T.TEST($C$28:$E$28,C114:E114,2,2)</f>
        <v>0.95175086850717772</v>
      </c>
      <c r="L114" s="5"/>
      <c r="M114" s="5"/>
    </row>
    <row r="115" spans="2:13" x14ac:dyDescent="0.2">
      <c r="B115">
        <v>115</v>
      </c>
      <c r="C115" s="2">
        <v>0.86601149063508542</v>
      </c>
      <c r="D115" s="2">
        <v>0.86859469179551818</v>
      </c>
      <c r="E115" s="2">
        <v>0.85423285434327312</v>
      </c>
      <c r="F115" s="2">
        <f>(C115+D115+E115)/3</f>
        <v>0.86294634559129213</v>
      </c>
      <c r="G115" s="2">
        <f>STDEV(C115:E115)</f>
        <v>7.6558428246532514E-3</v>
      </c>
      <c r="H115" s="2">
        <f>(G115/(SQRT(3)))</f>
        <v>4.4201029156870197E-3</v>
      </c>
      <c r="I115" s="8">
        <f>_xlfn.T.TEST($C$22:$E$22,C115:E115,2,2)</f>
        <v>2.1669054732381508E-4</v>
      </c>
      <c r="J115" t="s">
        <v>18</v>
      </c>
      <c r="L115" s="5"/>
      <c r="M115" s="5"/>
    </row>
    <row r="116" spans="2:13" x14ac:dyDescent="0.2">
      <c r="B116">
        <v>105</v>
      </c>
      <c r="C116" s="2">
        <v>0.8306800510423582</v>
      </c>
      <c r="D116" s="2">
        <v>0.78657272157576352</v>
      </c>
      <c r="E116" s="2">
        <v>0.83694168354288478</v>
      </c>
      <c r="F116" s="2">
        <f>(C116+D116+E116)/3</f>
        <v>0.81806481872033554</v>
      </c>
      <c r="G116" s="2">
        <f>STDEV(C116:E116)</f>
        <v>2.7452070000553358E-2</v>
      </c>
      <c r="H116" s="2">
        <f t="shared" ref="H116:H118" si="13">(G116/(SQRT(3)))</f>
        <v>1.5849460004631933E-2</v>
      </c>
      <c r="I116" s="8">
        <f>_xlfn.T.TEST($C$18:$E$18,C116:E116,2,2)</f>
        <v>0.83665230183491368</v>
      </c>
      <c r="L116" s="5"/>
      <c r="M116" s="5"/>
    </row>
    <row r="117" spans="2:13" x14ac:dyDescent="0.2">
      <c r="B117">
        <v>85</v>
      </c>
      <c r="C117" s="2">
        <v>0.6858970880503571</v>
      </c>
      <c r="D117" s="2">
        <v>0.74401297551706469</v>
      </c>
      <c r="E117" s="2">
        <v>0.7192834786588107</v>
      </c>
      <c r="F117" s="2">
        <f>(C117+D117+E117)/3</f>
        <v>0.71639784740874413</v>
      </c>
      <c r="G117" s="2">
        <f t="shared" ref="G117:G118" si="14">STDEV(C117:E117)</f>
        <v>2.9165206064663347E-2</v>
      </c>
      <c r="H117" s="2">
        <f t="shared" si="13"/>
        <v>1.683853957240429E-2</v>
      </c>
      <c r="I117" s="8">
        <f>_xlfn.T.TEST($C$13:$E$13,C117:E117,2,2)</f>
        <v>2.5749128160521044E-4</v>
      </c>
      <c r="J117" t="s">
        <v>18</v>
      </c>
      <c r="L117" s="5"/>
      <c r="M117" s="5"/>
    </row>
    <row r="118" spans="2:13" x14ac:dyDescent="0.2">
      <c r="B118">
        <v>55</v>
      </c>
      <c r="C118" s="2">
        <v>9.6156638036010031E-2</v>
      </c>
      <c r="D118" s="2">
        <v>0.11620150097608789</v>
      </c>
      <c r="E118" s="2">
        <v>9.0094354171574589E-2</v>
      </c>
      <c r="F118" s="2">
        <f>(C118+D118+E118)/3</f>
        <v>0.10081749772789084</v>
      </c>
      <c r="G118" s="2">
        <f t="shared" si="14"/>
        <v>1.3663399590462475E-2</v>
      </c>
      <c r="H118" s="2">
        <f t="shared" si="13"/>
        <v>7.8885674315989328E-3</v>
      </c>
      <c r="I118" s="8">
        <f>_xlfn.T.TEST($C$7:$E$7,C118:E118,2,2)</f>
        <v>0.33921401447677479</v>
      </c>
    </row>
  </sheetData>
  <mergeCells count="1">
    <mergeCell ref="I4:J4"/>
  </mergeCells>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U247"/>
  <sheetViews>
    <sheetView topLeftCell="A8" zoomScale="97" zoomScaleNormal="97" workbookViewId="0">
      <selection activeCell="P25" sqref="P25"/>
    </sheetView>
  </sheetViews>
  <sheetFormatPr baseColWidth="10" defaultColWidth="10.83203125" defaultRowHeight="16" x14ac:dyDescent="0.2"/>
  <sheetData>
    <row r="2" spans="1:11" x14ac:dyDescent="0.2">
      <c r="K2" s="12"/>
    </row>
    <row r="3" spans="1:11" x14ac:dyDescent="0.2">
      <c r="B3" s="3" t="s">
        <v>89</v>
      </c>
      <c r="C3" t="s">
        <v>94</v>
      </c>
      <c r="K3" s="12"/>
    </row>
    <row r="4" spans="1:11" x14ac:dyDescent="0.2">
      <c r="B4" s="4" t="s">
        <v>5</v>
      </c>
      <c r="C4" s="4" t="s">
        <v>0</v>
      </c>
      <c r="D4" s="4" t="s">
        <v>1</v>
      </c>
      <c r="E4" s="4" t="s">
        <v>2</v>
      </c>
      <c r="F4" s="4" t="s">
        <v>3</v>
      </c>
      <c r="G4" s="4" t="s">
        <v>4</v>
      </c>
      <c r="H4" s="21" t="s">
        <v>93</v>
      </c>
      <c r="K4" s="12"/>
    </row>
    <row r="5" spans="1:11" x14ac:dyDescent="0.2">
      <c r="B5">
        <v>46</v>
      </c>
      <c r="C5" s="5">
        <v>1.7686977986549449E-2</v>
      </c>
      <c r="D5" s="5">
        <v>3.21190109659776E-2</v>
      </c>
      <c r="E5" s="5"/>
      <c r="F5" s="5">
        <f>AVERAGE(C5:D5)</f>
        <v>2.4902994476263526E-2</v>
      </c>
      <c r="G5" s="5">
        <f>STDEV(C5:D5)</f>
        <v>1.0204988386061532E-2</v>
      </c>
      <c r="H5" s="5">
        <f>G5/(SQRT(2))</f>
        <v>7.2160164897140701E-3</v>
      </c>
      <c r="K5" s="12"/>
    </row>
    <row r="6" spans="1:11" x14ac:dyDescent="0.2">
      <c r="B6">
        <v>51</v>
      </c>
      <c r="C6" s="5">
        <v>2.8748853131933722E-2</v>
      </c>
      <c r="D6" s="5">
        <v>1.8259204805728266E-2</v>
      </c>
      <c r="E6" s="5"/>
      <c r="F6" s="5">
        <f t="shared" ref="F6:F12" si="0">AVERAGE(C6:D6)</f>
        <v>2.3504028968830994E-2</v>
      </c>
      <c r="G6" s="5">
        <f t="shared" ref="G6:G12" si="1">STDEV(C6:D6)</f>
        <v>7.4173014637219994E-3</v>
      </c>
      <c r="H6" s="5">
        <f t="shared" ref="H6:H12" si="2">G6/(SQRT(2))</f>
        <v>5.2448241631027305E-3</v>
      </c>
      <c r="K6" s="12"/>
    </row>
    <row r="7" spans="1:11" x14ac:dyDescent="0.2">
      <c r="B7">
        <v>56</v>
      </c>
      <c r="C7" s="5">
        <v>4.2332549168629753E-2</v>
      </c>
      <c r="D7" s="5">
        <v>4.2059827976688231E-2</v>
      </c>
      <c r="E7" s="5"/>
      <c r="F7" s="5">
        <f t="shared" si="0"/>
        <v>4.2196188572658992E-2</v>
      </c>
      <c r="G7" s="5">
        <f t="shared" si="1"/>
        <v>1.9284300419512807E-4</v>
      </c>
      <c r="H7" s="5">
        <f t="shared" si="2"/>
        <v>1.3636059597076089E-4</v>
      </c>
      <c r="K7" s="13"/>
    </row>
    <row r="8" spans="1:11" x14ac:dyDescent="0.2">
      <c r="B8">
        <v>61</v>
      </c>
      <c r="C8" s="5">
        <v>0.25364953180786992</v>
      </c>
      <c r="D8" s="5">
        <v>0.22911504767009649</v>
      </c>
      <c r="E8" s="5"/>
      <c r="F8" s="5">
        <f t="shared" si="0"/>
        <v>0.24138228973898321</v>
      </c>
      <c r="G8" s="5">
        <f t="shared" si="1"/>
        <v>1.7348500106733375E-2</v>
      </c>
      <c r="H8" s="5">
        <f t="shared" si="2"/>
        <v>1.2267242068886712E-2</v>
      </c>
      <c r="K8" s="13"/>
    </row>
    <row r="9" spans="1:11" x14ac:dyDescent="0.2">
      <c r="B9">
        <v>66</v>
      </c>
      <c r="C9" s="5">
        <v>0.17214095103279842</v>
      </c>
      <c r="D9" s="5">
        <v>0.17814109907329576</v>
      </c>
      <c r="E9" s="5"/>
      <c r="F9" s="5">
        <f t="shared" si="0"/>
        <v>0.17514102505304707</v>
      </c>
      <c r="G9" s="5">
        <f t="shared" si="1"/>
        <v>4.2427453675588436E-3</v>
      </c>
      <c r="H9" s="5">
        <f t="shared" si="2"/>
        <v>3.0000740202486692E-3</v>
      </c>
    </row>
    <row r="10" spans="1:11" x14ac:dyDescent="0.2">
      <c r="B10">
        <v>71</v>
      </c>
      <c r="C10" s="5">
        <v>4.5661445030764539E-2</v>
      </c>
      <c r="D10" s="5">
        <v>6.0525373994772654E-2</v>
      </c>
      <c r="E10" s="5"/>
      <c r="F10" s="5">
        <f t="shared" si="0"/>
        <v>5.30934095127686E-2</v>
      </c>
      <c r="G10" s="5">
        <f t="shared" si="1"/>
        <v>1.0510384965525206E-2</v>
      </c>
      <c r="H10" s="5">
        <f t="shared" si="2"/>
        <v>7.4319644820040106E-3</v>
      </c>
    </row>
    <row r="11" spans="1:11" x14ac:dyDescent="0.2">
      <c r="B11">
        <v>76</v>
      </c>
      <c r="C11" s="5">
        <v>0.10399481627202649</v>
      </c>
      <c r="D11" s="5">
        <v>0.13118482100105289</v>
      </c>
      <c r="E11" s="5"/>
      <c r="F11" s="5">
        <f t="shared" si="0"/>
        <v>0.11758981863653969</v>
      </c>
      <c r="G11" s="5">
        <f t="shared" si="1"/>
        <v>1.9226236724388786E-2</v>
      </c>
      <c r="H11" s="5">
        <f t="shared" si="2"/>
        <v>1.3595002364513144E-2</v>
      </c>
    </row>
    <row r="12" spans="1:11" x14ac:dyDescent="0.2">
      <c r="B12">
        <v>81</v>
      </c>
      <c r="C12" s="5">
        <v>6.8538611351565262E-2</v>
      </c>
      <c r="D12" s="5">
        <v>7.5667734095213712E-2</v>
      </c>
      <c r="E12" s="5"/>
      <c r="F12" s="5">
        <f t="shared" si="0"/>
        <v>7.210317272338948E-2</v>
      </c>
      <c r="G12" s="5">
        <f t="shared" si="1"/>
        <v>5.0410510359450642E-3</v>
      </c>
      <c r="H12" s="5">
        <f t="shared" si="2"/>
        <v>3.564561371824225E-3</v>
      </c>
    </row>
    <row r="13" spans="1:11" x14ac:dyDescent="0.2">
      <c r="B13">
        <v>86</v>
      </c>
      <c r="C13" s="5">
        <v>0.66075781608184858</v>
      </c>
      <c r="D13" s="5">
        <v>0.68561206297648747</v>
      </c>
      <c r="E13" s="5">
        <v>0.74517047595251973</v>
      </c>
      <c r="F13" s="5">
        <f>AVERAGE(C13:D13:E13)</f>
        <v>0.69718011833695182</v>
      </c>
      <c r="G13" s="5">
        <f>STDEV(C13:D13:E13)</f>
        <v>4.3379018145037369E-2</v>
      </c>
      <c r="H13" s="5">
        <f t="shared" ref="H13:H18" si="3">G13/(SQRT(3))</f>
        <v>2.5044887803218986E-2</v>
      </c>
    </row>
    <row r="14" spans="1:11" x14ac:dyDescent="0.2">
      <c r="B14">
        <v>91</v>
      </c>
      <c r="C14" s="5">
        <v>0.9175207436101489</v>
      </c>
      <c r="D14" s="5">
        <v>0.91565319874084339</v>
      </c>
      <c r="E14" s="5">
        <v>0.90438348623389875</v>
      </c>
      <c r="F14" s="5">
        <f>AVERAGE(C14:D14:E14)</f>
        <v>0.91251914286163027</v>
      </c>
      <c r="G14" s="5">
        <f>STDEV(C14:D14:E14)</f>
        <v>7.1072929117197746E-3</v>
      </c>
      <c r="H14" s="5">
        <f t="shared" si="3"/>
        <v>4.1033974757909309E-3</v>
      </c>
    </row>
    <row r="15" spans="1:11" x14ac:dyDescent="0.2">
      <c r="A15" s="5"/>
      <c r="B15" s="5">
        <v>96</v>
      </c>
      <c r="C15" s="5">
        <v>0.77721259432893164</v>
      </c>
      <c r="D15" s="5">
        <v>0.80770857605057911</v>
      </c>
      <c r="E15" s="5">
        <v>0.86731216345337325</v>
      </c>
      <c r="F15" s="5">
        <f>AVERAGE(C15:D15:E15)</f>
        <v>0.817411111277628</v>
      </c>
      <c r="G15" s="5">
        <f>STDEV(C15:D15:E15)</f>
        <v>4.5826711440780932E-2</v>
      </c>
      <c r="H15" s="5">
        <f t="shared" si="3"/>
        <v>2.6458064186410175E-2</v>
      </c>
    </row>
    <row r="16" spans="1:11" x14ac:dyDescent="0.2">
      <c r="A16" s="5"/>
      <c r="B16" s="5">
        <v>101</v>
      </c>
      <c r="C16" s="5">
        <v>0.28444030817802701</v>
      </c>
      <c r="D16" s="5">
        <v>0.26799456331393651</v>
      </c>
      <c r="E16" s="5">
        <v>0.54769284480044556</v>
      </c>
      <c r="F16" s="5">
        <f>AVERAGE(C16:D16:E16)</f>
        <v>0.36670923876413636</v>
      </c>
      <c r="G16" s="5">
        <f>STDEV(C16:D16:E16)</f>
        <v>0.15695195083675509</v>
      </c>
      <c r="H16" s="5">
        <f t="shared" si="3"/>
        <v>9.061625106543747E-2</v>
      </c>
    </row>
    <row r="17" spans="1:21" x14ac:dyDescent="0.2">
      <c r="A17" s="5"/>
      <c r="B17" s="5">
        <v>106</v>
      </c>
      <c r="C17" s="5">
        <v>0.1508903433330952</v>
      </c>
      <c r="D17" s="5">
        <v>0.16717331790738493</v>
      </c>
      <c r="E17" s="5">
        <v>0.32558898808536374</v>
      </c>
      <c r="F17" s="5">
        <f>AVERAGE(C17:D17:E17)</f>
        <v>0.21455088310861462</v>
      </c>
      <c r="G17" s="5">
        <f>STDEV(C17:D17:E17)</f>
        <v>9.6505851547289093E-2</v>
      </c>
      <c r="H17" s="5">
        <f t="shared" si="3"/>
        <v>5.5717679369201425E-2</v>
      </c>
    </row>
    <row r="18" spans="1:21" x14ac:dyDescent="0.2">
      <c r="A18" s="5"/>
      <c r="B18" s="5">
        <v>111</v>
      </c>
      <c r="C18" s="5">
        <v>0.15967128329041519</v>
      </c>
      <c r="D18" s="5">
        <v>0.1748025452744226</v>
      </c>
      <c r="E18" s="5">
        <v>0.33454903138033887</v>
      </c>
      <c r="F18" s="5">
        <f>AVERAGE(C18:D18:E18)</f>
        <v>0.22300761998172555</v>
      </c>
      <c r="G18" s="5">
        <f>STDEV(C18:D18:E18)</f>
        <v>9.6893516887886846E-2</v>
      </c>
      <c r="H18" s="5">
        <f t="shared" si="3"/>
        <v>5.5941498057951025E-2</v>
      </c>
    </row>
    <row r="19" spans="1:21" x14ac:dyDescent="0.2">
      <c r="A19" s="5"/>
      <c r="B19" s="5">
        <v>116</v>
      </c>
      <c r="C19" s="5">
        <v>0.11228718340836152</v>
      </c>
      <c r="D19" s="5">
        <v>9.8267492116559052E-2</v>
      </c>
      <c r="E19" s="5"/>
      <c r="F19" s="5">
        <f>AVERAGE(C19:D19:E19)</f>
        <v>0.10527733776246029</v>
      </c>
      <c r="G19" s="5">
        <f>STDEV(C19:D19:E19)</f>
        <v>9.9134187825755168E-3</v>
      </c>
      <c r="H19" s="5">
        <f t="shared" ref="H19:H22" si="4">G19/(SQRT(2))</f>
        <v>7.0098456459012359E-3</v>
      </c>
    </row>
    <row r="20" spans="1:21" x14ac:dyDescent="0.2">
      <c r="A20" s="5"/>
      <c r="B20" s="5">
        <v>121</v>
      </c>
      <c r="C20" s="5">
        <v>0.15967128329041519</v>
      </c>
      <c r="D20" s="5">
        <v>0.1748025452744226</v>
      </c>
      <c r="E20" s="5"/>
      <c r="F20" s="5">
        <f>AVERAGE(C20:D20:E20)</f>
        <v>0.16723691428241888</v>
      </c>
      <c r="G20" s="5">
        <f>STDEV(C20:D20:E20)</f>
        <v>1.0699417956801852E-2</v>
      </c>
      <c r="H20" s="5">
        <f t="shared" si="4"/>
        <v>7.5656309920037043E-3</v>
      </c>
    </row>
    <row r="21" spans="1:21" x14ac:dyDescent="0.2">
      <c r="A21" s="5"/>
      <c r="B21" s="5">
        <v>126</v>
      </c>
      <c r="C21" s="5">
        <v>6.8586458597110975E-2</v>
      </c>
      <c r="D21" s="5">
        <v>7.8615086117615682E-2</v>
      </c>
      <c r="E21" s="5"/>
      <c r="F21" s="5">
        <f>AVERAGE(C21:D21:E21)</f>
        <v>7.3600772357363328E-2</v>
      </c>
      <c r="G21" s="5">
        <f>STDEV(C21:D21:E21)</f>
        <v>7.091310525742911E-3</v>
      </c>
      <c r="H21" s="5">
        <f t="shared" si="4"/>
        <v>5.0143137602523535E-3</v>
      </c>
    </row>
    <row r="22" spans="1:21" x14ac:dyDescent="0.2">
      <c r="A22" s="5" t="s">
        <v>85</v>
      </c>
      <c r="B22" s="5">
        <v>131</v>
      </c>
      <c r="C22" s="5">
        <v>5.1723086804126218E-2</v>
      </c>
      <c r="D22" s="5">
        <v>7.1093211952583363E-2</v>
      </c>
      <c r="E22" s="5"/>
      <c r="F22" s="5">
        <f>AVERAGE(C22:D22:E22)</f>
        <v>6.1408149378354787E-2</v>
      </c>
      <c r="G22" s="5">
        <f>STDEV(C22:D22:E22)</f>
        <v>1.3696746844906151E-2</v>
      </c>
      <c r="H22" s="5">
        <f t="shared" si="4"/>
        <v>9.6850625742285878E-3</v>
      </c>
    </row>
    <row r="23" spans="1:21" x14ac:dyDescent="0.2">
      <c r="A23" s="5" t="s">
        <v>85</v>
      </c>
      <c r="B23" s="5">
        <v>136</v>
      </c>
      <c r="C23" s="5">
        <v>6.90417923706447E-2</v>
      </c>
      <c r="D23" s="5">
        <v>7.3826899109198624E-2</v>
      </c>
      <c r="E23" s="5"/>
      <c r="F23" s="5">
        <f>AVERAGE(C23:D23:E23)</f>
        <v>7.1434345739921662E-2</v>
      </c>
      <c r="G23" s="5">
        <f>STDEV(C23:D23:E23)</f>
        <v>3.3835814235329232E-3</v>
      </c>
      <c r="H23" s="5">
        <f>G23/(SQRT(2))</f>
        <v>2.3925533692769614E-3</v>
      </c>
    </row>
    <row r="24" spans="1:21" x14ac:dyDescent="0.2">
      <c r="A24" s="5" t="s">
        <v>85</v>
      </c>
      <c r="B24" s="5">
        <v>141</v>
      </c>
      <c r="C24" s="5">
        <v>0.14345427819992501</v>
      </c>
      <c r="D24" s="5">
        <v>0.23982062064135895</v>
      </c>
      <c r="E24" s="22">
        <v>0.17912191976048716</v>
      </c>
      <c r="F24" s="22">
        <f>AVERAGE(C24:D24:E24)</f>
        <v>0.18746560620059038</v>
      </c>
      <c r="G24" s="22">
        <f t="shared" ref="G24:G27" si="5">STDEV(C24:E24)</f>
        <v>4.8721974677172007E-2</v>
      </c>
      <c r="H24" s="5">
        <f t="shared" ref="H24:H27" si="6">(G24/(SQRT(3)))</f>
        <v>2.8129645195315391E-2</v>
      </c>
      <c r="J24" s="5"/>
      <c r="K24" s="5"/>
      <c r="L24" s="5"/>
      <c r="M24" s="5"/>
      <c r="N24" s="5"/>
      <c r="O24" s="5"/>
      <c r="P24" s="5"/>
      <c r="Q24" s="5"/>
      <c r="R24" s="19"/>
      <c r="S24" s="5"/>
      <c r="T24" s="5"/>
      <c r="U24" s="5"/>
    </row>
    <row r="25" spans="1:21" x14ac:dyDescent="0.2">
      <c r="A25" s="5" t="s">
        <v>85</v>
      </c>
      <c r="B25" s="5">
        <v>146</v>
      </c>
      <c r="C25" s="5">
        <v>0.47226341936389793</v>
      </c>
      <c r="D25" s="5">
        <v>0.4596844128169707</v>
      </c>
      <c r="E25" s="22">
        <v>0.47337672355204946</v>
      </c>
      <c r="F25" s="22">
        <f>AVERAGE(C25:D25:E25)</f>
        <v>0.46844151857763938</v>
      </c>
      <c r="G25" s="22">
        <f t="shared" si="5"/>
        <v>7.6042775811704265E-3</v>
      </c>
      <c r="H25" s="5">
        <f t="shared" si="6"/>
        <v>4.390331708481382E-3</v>
      </c>
      <c r="J25" s="5"/>
      <c r="K25" s="5"/>
      <c r="L25" s="5"/>
      <c r="M25" s="5"/>
      <c r="N25" s="5"/>
      <c r="O25" s="5"/>
      <c r="P25" s="5"/>
      <c r="Q25" s="5"/>
      <c r="R25" s="19"/>
      <c r="S25" s="5"/>
      <c r="T25" s="5"/>
      <c r="U25" s="5"/>
    </row>
    <row r="26" spans="1:21" x14ac:dyDescent="0.2">
      <c r="A26" s="5" t="s">
        <v>85</v>
      </c>
      <c r="B26" s="5">
        <v>151</v>
      </c>
      <c r="C26" s="5">
        <v>0.86288429924084264</v>
      </c>
      <c r="D26" s="5">
        <v>0.85793434298539972</v>
      </c>
      <c r="E26" s="22">
        <v>0.8538451877386134</v>
      </c>
      <c r="F26" s="22">
        <f>AVERAGE(C26:D26:E26)</f>
        <v>0.85822127665495185</v>
      </c>
      <c r="G26" s="22">
        <f t="shared" si="5"/>
        <v>4.5263818205577054E-3</v>
      </c>
      <c r="H26" s="5">
        <f t="shared" si="6"/>
        <v>2.6133077625540195E-3</v>
      </c>
      <c r="J26" s="5"/>
      <c r="K26" s="5"/>
      <c r="L26" s="5"/>
      <c r="M26" s="5"/>
      <c r="N26" s="5"/>
      <c r="O26" s="5"/>
      <c r="P26" s="5"/>
      <c r="Q26" s="5"/>
      <c r="R26" s="5"/>
      <c r="S26" s="5"/>
      <c r="T26" s="5"/>
      <c r="U26" s="5"/>
    </row>
    <row r="27" spans="1:21" x14ac:dyDescent="0.2">
      <c r="A27" s="5" t="s">
        <v>85</v>
      </c>
      <c r="B27" s="5">
        <v>156</v>
      </c>
      <c r="C27" s="5">
        <v>0.55994930056500469</v>
      </c>
      <c r="D27" s="5">
        <v>0.54866987777939535</v>
      </c>
      <c r="E27" s="22">
        <v>0.56944734084918958</v>
      </c>
      <c r="F27" s="22">
        <f>AVERAGE(C27:D27:E27)</f>
        <v>0.55935550639786324</v>
      </c>
      <c r="G27" s="22">
        <f t="shared" si="5"/>
        <v>1.0401451174661357E-2</v>
      </c>
      <c r="H27" s="5">
        <f t="shared" si="6"/>
        <v>6.0052806356534838E-3</v>
      </c>
      <c r="J27" s="23" t="s">
        <v>95</v>
      </c>
      <c r="K27" s="5"/>
      <c r="L27" s="5"/>
      <c r="M27" s="5"/>
      <c r="N27" s="5"/>
      <c r="O27" s="5"/>
      <c r="P27" s="5"/>
      <c r="Q27" s="5"/>
      <c r="R27" s="5"/>
      <c r="S27" s="5"/>
      <c r="T27" s="5"/>
      <c r="U27" s="5"/>
    </row>
    <row r="28" spans="1:21" x14ac:dyDescent="0.2">
      <c r="A28" s="5" t="s">
        <v>85</v>
      </c>
      <c r="B28" s="5">
        <v>161</v>
      </c>
      <c r="C28" s="5">
        <v>0.64588865442886301</v>
      </c>
      <c r="D28" s="19">
        <v>0.63157171000000001</v>
      </c>
      <c r="E28" s="5"/>
      <c r="F28" s="5">
        <f t="shared" ref="F28:F49" si="7">AVERAGE(C28:D28)</f>
        <v>0.63873018221443156</v>
      </c>
      <c r="G28" s="5">
        <f t="shared" ref="G28:G49" si="8">STDEV(C28:D28)</f>
        <v>1.0123608491519989E-2</v>
      </c>
      <c r="H28" s="5">
        <f t="shared" ref="H28:H49" si="9">G28/(SQRT(2))</f>
        <v>7.1584722144314985E-3</v>
      </c>
      <c r="J28" s="25" t="s">
        <v>0</v>
      </c>
      <c r="K28" s="25" t="s">
        <v>1</v>
      </c>
      <c r="L28" s="25" t="s">
        <v>2</v>
      </c>
      <c r="M28" s="24" t="s">
        <v>3</v>
      </c>
      <c r="N28" s="24" t="s">
        <v>4</v>
      </c>
      <c r="O28" s="24" t="s">
        <v>93</v>
      </c>
      <c r="P28" s="5"/>
      <c r="Q28" s="5"/>
      <c r="R28" s="5"/>
      <c r="S28" s="5"/>
      <c r="T28" s="5"/>
      <c r="U28" s="5"/>
    </row>
    <row r="29" spans="1:21" x14ac:dyDescent="0.2">
      <c r="A29" s="5" t="s">
        <v>85</v>
      </c>
      <c r="B29" s="5">
        <v>166</v>
      </c>
      <c r="C29" s="5">
        <v>0.19377831600000001</v>
      </c>
      <c r="D29" s="19">
        <v>0.21605843699999999</v>
      </c>
      <c r="E29" s="5"/>
      <c r="F29" s="5">
        <f t="shared" si="7"/>
        <v>0.2049183765</v>
      </c>
      <c r="G29" s="5">
        <f t="shared" si="8"/>
        <v>1.5754424644756793E-2</v>
      </c>
      <c r="H29" s="5">
        <f t="shared" si="9"/>
        <v>1.1140060499999993E-2</v>
      </c>
      <c r="J29" s="5">
        <v>0.18655898816817612</v>
      </c>
      <c r="K29">
        <v>0.17737140611832342</v>
      </c>
      <c r="L29">
        <v>0.14348805331382253</v>
      </c>
      <c r="M29" s="5">
        <f>AVERAGE(J29:L29)</f>
        <v>0.16913948253344069</v>
      </c>
      <c r="N29" s="5">
        <f>STDEV(J29:L29)</f>
        <v>2.2684791860131878E-2</v>
      </c>
      <c r="O29" s="5">
        <f>N29/(SQRT(3))</f>
        <v>1.3097070686957773E-2</v>
      </c>
      <c r="P29" s="5"/>
      <c r="Q29" s="5"/>
      <c r="R29" s="5"/>
      <c r="S29" s="5"/>
      <c r="T29" s="5"/>
      <c r="U29" s="5"/>
    </row>
    <row r="30" spans="1:21" x14ac:dyDescent="0.2">
      <c r="A30" s="5" t="s">
        <v>85</v>
      </c>
      <c r="B30" s="20">
        <v>168</v>
      </c>
      <c r="C30" s="20">
        <v>0.33389346456118146</v>
      </c>
      <c r="D30" s="20">
        <v>0.30781999999999998</v>
      </c>
      <c r="E30" s="20"/>
      <c r="F30" s="20">
        <f t="shared" si="7"/>
        <v>0.32085673228059075</v>
      </c>
      <c r="G30" s="20">
        <f t="shared" si="8"/>
        <v>1.8436723600238555E-2</v>
      </c>
      <c r="H30" s="20">
        <f t="shared" si="9"/>
        <v>1.303673228059074E-2</v>
      </c>
      <c r="J30" s="5"/>
      <c r="K30" s="5"/>
      <c r="L30" s="5"/>
      <c r="M30" s="5"/>
      <c r="N30" s="5"/>
      <c r="O30" s="5"/>
      <c r="P30" s="5"/>
      <c r="Q30" s="5"/>
      <c r="R30" s="5"/>
      <c r="S30" s="5"/>
      <c r="T30" s="5"/>
      <c r="U30" s="5"/>
    </row>
    <row r="31" spans="1:21" x14ac:dyDescent="0.2">
      <c r="A31" s="5" t="s">
        <v>85</v>
      </c>
      <c r="B31" s="20">
        <v>169</v>
      </c>
      <c r="C31" s="20">
        <v>0.24958091129656576</v>
      </c>
      <c r="D31" s="20">
        <v>0.25505990000000001</v>
      </c>
      <c r="E31" s="20"/>
      <c r="F31" s="20">
        <f t="shared" si="7"/>
        <v>0.2523204056482829</v>
      </c>
      <c r="G31" s="20">
        <f t="shared" si="8"/>
        <v>3.8742300662428448E-3</v>
      </c>
      <c r="H31" s="20">
        <f t="shared" si="9"/>
        <v>2.7394943517171227E-3</v>
      </c>
      <c r="J31" s="5"/>
      <c r="K31" s="5"/>
      <c r="L31" s="5"/>
      <c r="M31" s="5"/>
      <c r="N31" s="5"/>
      <c r="O31" s="5"/>
      <c r="P31" s="5"/>
      <c r="Q31" s="5"/>
      <c r="R31" s="5"/>
      <c r="S31" s="5"/>
      <c r="T31" s="5"/>
      <c r="U31" s="5"/>
    </row>
    <row r="32" spans="1:21" x14ac:dyDescent="0.2">
      <c r="A32" s="5" t="s">
        <v>85</v>
      </c>
      <c r="B32" s="20">
        <v>170</v>
      </c>
      <c r="C32" s="20">
        <v>0.29122957474805972</v>
      </c>
      <c r="D32" s="20">
        <v>0.30790980000000001</v>
      </c>
      <c r="E32" s="20"/>
      <c r="F32" s="20">
        <f t="shared" si="7"/>
        <v>0.29956968737402989</v>
      </c>
      <c r="G32" s="20">
        <f t="shared" si="8"/>
        <v>1.1794700387366071E-2</v>
      </c>
      <c r="H32" s="20">
        <f t="shared" si="9"/>
        <v>8.3401126259701475E-3</v>
      </c>
      <c r="J32" s="5"/>
      <c r="K32" s="5"/>
      <c r="L32" s="5"/>
      <c r="M32" s="5"/>
      <c r="N32" s="5"/>
      <c r="O32" s="5"/>
      <c r="P32" s="5"/>
      <c r="Q32" s="5"/>
      <c r="R32" s="5"/>
      <c r="S32" s="5"/>
      <c r="T32" s="5"/>
      <c r="U32" s="5"/>
    </row>
    <row r="33" spans="1:21" x14ac:dyDescent="0.2">
      <c r="A33" s="5" t="s">
        <v>85</v>
      </c>
      <c r="B33" s="20">
        <v>171</v>
      </c>
      <c r="C33" s="20">
        <v>0.344547037</v>
      </c>
      <c r="D33" s="20">
        <v>0.37214393000000001</v>
      </c>
      <c r="E33" s="20"/>
      <c r="F33" s="20">
        <f t="shared" si="7"/>
        <v>0.35834548350000001</v>
      </c>
      <c r="G33" s="20">
        <f t="shared" si="8"/>
        <v>1.9513950179979575E-2</v>
      </c>
      <c r="H33" s="20">
        <f t="shared" si="9"/>
        <v>1.3798446500000006E-2</v>
      </c>
      <c r="J33" s="5">
        <v>0.36353246446155596</v>
      </c>
      <c r="K33">
        <v>0.33300702286030931</v>
      </c>
      <c r="L33">
        <v>0.26552756328508997</v>
      </c>
      <c r="M33" s="5">
        <f t="shared" ref="M33:M79" si="10">AVERAGE(J33:L33)</f>
        <v>0.3206890168689851</v>
      </c>
      <c r="N33" s="5">
        <f t="shared" ref="N33:N79" si="11">STDEV(J33:L33)</f>
        <v>5.0150175646291893E-2</v>
      </c>
      <c r="O33" s="5">
        <f t="shared" ref="O33:O79" si="12">N33/(SQRT(3))</f>
        <v>2.8954217409293641E-2</v>
      </c>
      <c r="P33" s="5"/>
      <c r="Q33" s="5"/>
      <c r="R33" s="5"/>
      <c r="S33" s="5"/>
      <c r="T33" s="5"/>
      <c r="U33" s="5"/>
    </row>
    <row r="34" spans="1:21" x14ac:dyDescent="0.2">
      <c r="A34" s="5" t="s">
        <v>85</v>
      </c>
      <c r="B34" s="20">
        <v>172</v>
      </c>
      <c r="C34" s="20">
        <v>0.30404351509489236</v>
      </c>
      <c r="D34" s="20">
        <v>0.31570100000000001</v>
      </c>
      <c r="E34" s="20"/>
      <c r="F34" s="20">
        <f t="shared" si="7"/>
        <v>0.30987225754744618</v>
      </c>
      <c r="G34" s="20">
        <f t="shared" si="8"/>
        <v>8.2430866279814361E-3</v>
      </c>
      <c r="H34" s="20">
        <f t="shared" si="9"/>
        <v>5.8287424525538247E-3</v>
      </c>
      <c r="J34" s="5"/>
      <c r="K34" s="5"/>
      <c r="L34" s="5"/>
      <c r="M34" s="5"/>
      <c r="N34" s="5"/>
      <c r="O34" s="5"/>
      <c r="P34" s="5"/>
      <c r="Q34" s="5"/>
      <c r="R34" s="19"/>
      <c r="S34" s="5"/>
      <c r="T34" s="5"/>
      <c r="U34" s="5"/>
    </row>
    <row r="35" spans="1:21" x14ac:dyDescent="0.2">
      <c r="A35" s="5" t="s">
        <v>85</v>
      </c>
      <c r="B35" s="20">
        <v>173</v>
      </c>
      <c r="C35" s="20">
        <v>0.26816547382448558</v>
      </c>
      <c r="D35" s="20">
        <v>0.24581149999999999</v>
      </c>
      <c r="E35" s="20"/>
      <c r="F35" s="20">
        <f t="shared" si="7"/>
        <v>0.2569884869122428</v>
      </c>
      <c r="G35" s="20">
        <f t="shared" si="8"/>
        <v>1.5806646477760342E-2</v>
      </c>
      <c r="H35" s="20">
        <f t="shared" si="9"/>
        <v>1.1176986912242793E-2</v>
      </c>
      <c r="J35" s="5"/>
      <c r="K35" s="5"/>
      <c r="L35" s="5"/>
      <c r="M35" s="5"/>
      <c r="N35" s="5"/>
      <c r="O35" s="5"/>
      <c r="P35" s="5"/>
      <c r="Q35" s="5"/>
      <c r="R35" s="5"/>
      <c r="S35" s="5"/>
      <c r="T35" s="5"/>
      <c r="U35" s="5"/>
    </row>
    <row r="36" spans="1:21" x14ac:dyDescent="0.2">
      <c r="A36" s="5" t="s">
        <v>85</v>
      </c>
      <c r="B36" s="20">
        <v>174</v>
      </c>
      <c r="C36" s="20">
        <v>0.27129136147291016</v>
      </c>
      <c r="D36" s="20">
        <v>0.26560719999999999</v>
      </c>
      <c r="E36" s="20"/>
      <c r="F36" s="20">
        <f t="shared" si="7"/>
        <v>0.26844928073645508</v>
      </c>
      <c r="G36" s="20">
        <f t="shared" si="8"/>
        <v>4.0193091228540997E-3</v>
      </c>
      <c r="H36" s="20">
        <f t="shared" si="9"/>
        <v>2.8420807364550878E-3</v>
      </c>
      <c r="J36" s="5"/>
      <c r="K36" s="5"/>
      <c r="L36" s="5"/>
      <c r="M36" s="5"/>
      <c r="N36" s="5"/>
      <c r="O36" s="5"/>
      <c r="P36" s="5"/>
      <c r="Q36" s="5"/>
      <c r="R36" s="5"/>
      <c r="S36" s="5"/>
      <c r="T36" s="5"/>
      <c r="U36" s="5"/>
    </row>
    <row r="37" spans="1:21" x14ac:dyDescent="0.2">
      <c r="A37" s="5" t="s">
        <v>85</v>
      </c>
      <c r="B37" s="20">
        <v>175</v>
      </c>
      <c r="C37" s="20">
        <v>0.27493654026372683</v>
      </c>
      <c r="D37" s="20">
        <v>0.25788220000000001</v>
      </c>
      <c r="E37" s="20"/>
      <c r="F37" s="20">
        <f t="shared" si="7"/>
        <v>0.26640937013186339</v>
      </c>
      <c r="G37" s="20">
        <f t="shared" si="8"/>
        <v>1.2059239649144007E-2</v>
      </c>
      <c r="H37" s="20">
        <f t="shared" si="9"/>
        <v>8.5271701318634097E-3</v>
      </c>
      <c r="J37" s="5"/>
      <c r="K37" s="5"/>
      <c r="L37" s="5"/>
      <c r="M37" s="5"/>
      <c r="N37" s="5"/>
      <c r="O37" s="5"/>
      <c r="P37" s="5"/>
      <c r="Q37" s="5"/>
      <c r="R37" s="5"/>
      <c r="S37" s="5"/>
      <c r="T37" s="5"/>
      <c r="U37" s="5"/>
    </row>
    <row r="38" spans="1:21" x14ac:dyDescent="0.2">
      <c r="A38" s="5" t="s">
        <v>85</v>
      </c>
      <c r="B38" s="20">
        <v>176</v>
      </c>
      <c r="C38" s="20">
        <v>0.188241135</v>
      </c>
      <c r="D38" s="20">
        <v>0.27728664200000003</v>
      </c>
      <c r="E38" s="20"/>
      <c r="F38" s="20">
        <f t="shared" si="7"/>
        <v>0.23276388850000002</v>
      </c>
      <c r="G38" s="20">
        <f t="shared" si="8"/>
        <v>6.2964681833894143E-2</v>
      </c>
      <c r="H38" s="20">
        <f t="shared" si="9"/>
        <v>4.4522753499999963E-2</v>
      </c>
      <c r="J38" s="5">
        <v>0.15175478759260938</v>
      </c>
      <c r="K38">
        <v>0.270382561519313</v>
      </c>
      <c r="L38">
        <v>0.22006844043862581</v>
      </c>
      <c r="M38" s="5">
        <f t="shared" si="10"/>
        <v>0.2140685965168494</v>
      </c>
      <c r="N38" s="5">
        <f t="shared" si="11"/>
        <v>5.9541042836144045E-2</v>
      </c>
      <c r="O38" s="5">
        <f t="shared" si="12"/>
        <v>3.4376037109278806E-2</v>
      </c>
      <c r="P38" s="5"/>
      <c r="Q38" s="5"/>
      <c r="R38" s="19"/>
      <c r="S38" s="5"/>
      <c r="T38" s="5"/>
      <c r="U38" s="5"/>
    </row>
    <row r="39" spans="1:21" x14ac:dyDescent="0.2">
      <c r="A39" s="5" t="s">
        <v>85</v>
      </c>
      <c r="B39" s="20">
        <v>178</v>
      </c>
      <c r="C39" s="20">
        <v>0.23789905497297784</v>
      </c>
      <c r="D39" s="20">
        <v>0.2144972</v>
      </c>
      <c r="E39" s="20"/>
      <c r="F39" s="20">
        <f t="shared" si="7"/>
        <v>0.22619812748648893</v>
      </c>
      <c r="G39" s="20">
        <f t="shared" si="8"/>
        <v>1.6547610343736759E-2</v>
      </c>
      <c r="H39" s="20">
        <f t="shared" si="9"/>
        <v>1.1700927486488918E-2</v>
      </c>
      <c r="J39" s="5"/>
      <c r="K39" s="5"/>
      <c r="L39" s="5"/>
      <c r="M39" s="5"/>
      <c r="N39" s="5"/>
      <c r="O39" s="5"/>
      <c r="P39" s="5"/>
      <c r="Q39" s="5"/>
      <c r="R39" s="5"/>
      <c r="S39" s="5"/>
      <c r="T39" s="5"/>
      <c r="U39" s="5"/>
    </row>
    <row r="40" spans="1:21" x14ac:dyDescent="0.2">
      <c r="A40" s="5" t="s">
        <v>85</v>
      </c>
      <c r="B40" s="20">
        <v>179</v>
      </c>
      <c r="C40" s="20">
        <v>0.29618682336934204</v>
      </c>
      <c r="D40" s="20">
        <v>0.32445639999999998</v>
      </c>
      <c r="E40" s="20"/>
      <c r="F40" s="20">
        <f t="shared" si="7"/>
        <v>0.31032161168467098</v>
      </c>
      <c r="G40" s="20">
        <f t="shared" si="8"/>
        <v>1.9989609336810977E-2</v>
      </c>
      <c r="H40" s="20">
        <f t="shared" si="9"/>
        <v>1.4134788315328967E-2</v>
      </c>
      <c r="J40" s="5"/>
      <c r="K40" s="5"/>
      <c r="L40" s="5"/>
      <c r="M40" s="5"/>
      <c r="N40" s="5"/>
      <c r="O40" s="5"/>
      <c r="P40" s="5"/>
      <c r="Q40" s="5"/>
      <c r="R40" s="5"/>
      <c r="S40" s="5"/>
      <c r="T40" s="5"/>
      <c r="U40" s="5"/>
    </row>
    <row r="41" spans="1:21" x14ac:dyDescent="0.2">
      <c r="A41" s="5" t="s">
        <v>85</v>
      </c>
      <c r="B41" s="20">
        <v>180</v>
      </c>
      <c r="C41" s="20">
        <v>0.2226255855023864</v>
      </c>
      <c r="D41" s="20">
        <v>0.24369740000000001</v>
      </c>
      <c r="E41" s="20"/>
      <c r="F41" s="20">
        <f t="shared" si="7"/>
        <v>0.23316149275119319</v>
      </c>
      <c r="G41" s="20">
        <f t="shared" si="8"/>
        <v>1.4900022923167588E-2</v>
      </c>
      <c r="H41" s="20">
        <f t="shared" si="9"/>
        <v>1.0535907248806806E-2</v>
      </c>
      <c r="J41" s="5"/>
      <c r="K41" s="5"/>
      <c r="L41" s="5"/>
      <c r="M41" s="5"/>
      <c r="N41" s="5"/>
      <c r="O41" s="5"/>
      <c r="P41" s="5"/>
      <c r="Q41" s="5"/>
      <c r="R41" s="5"/>
      <c r="S41" s="5"/>
      <c r="T41" s="5"/>
      <c r="U41" s="5"/>
    </row>
    <row r="42" spans="1:21" x14ac:dyDescent="0.2">
      <c r="A42" s="5" t="s">
        <v>85</v>
      </c>
      <c r="B42" s="20">
        <v>181</v>
      </c>
      <c r="C42" s="20">
        <v>0.27689156713513685</v>
      </c>
      <c r="D42" s="20">
        <v>0.30159743</v>
      </c>
      <c r="E42" s="20"/>
      <c r="F42" s="20">
        <f t="shared" si="7"/>
        <v>0.2892444985675684</v>
      </c>
      <c r="G42" s="20">
        <f t="shared" si="8"/>
        <v>1.7469683166809635E-2</v>
      </c>
      <c r="H42" s="20">
        <f t="shared" si="9"/>
        <v>1.2352931432431572E-2</v>
      </c>
      <c r="J42" s="5">
        <v>0.38678479451704406</v>
      </c>
      <c r="K42">
        <v>0.4653724353352372</v>
      </c>
      <c r="L42">
        <v>0.34740691817620295</v>
      </c>
      <c r="M42" s="5">
        <f t="shared" si="10"/>
        <v>0.39985471600949474</v>
      </c>
      <c r="N42" s="5">
        <f t="shared" si="11"/>
        <v>6.0058995541997756E-2</v>
      </c>
      <c r="O42" s="5">
        <f t="shared" si="12"/>
        <v>3.4675077243430941E-2</v>
      </c>
      <c r="P42" s="5"/>
      <c r="Q42" s="5"/>
      <c r="R42" s="5"/>
      <c r="S42" s="5"/>
      <c r="T42" s="5"/>
      <c r="U42" s="5"/>
    </row>
    <row r="43" spans="1:21" x14ac:dyDescent="0.2">
      <c r="A43" s="5" t="s">
        <v>85</v>
      </c>
      <c r="B43" s="20">
        <v>182</v>
      </c>
      <c r="C43" s="20">
        <v>0.33142340066290121</v>
      </c>
      <c r="D43" s="20">
        <v>0.31588830000000001</v>
      </c>
      <c r="E43" s="20"/>
      <c r="F43" s="20">
        <f t="shared" si="7"/>
        <v>0.32365585033145061</v>
      </c>
      <c r="G43" s="20">
        <f t="shared" si="8"/>
        <v>1.098497502515307E-2</v>
      </c>
      <c r="H43" s="20">
        <f t="shared" si="9"/>
        <v>7.7675503314506003E-3</v>
      </c>
      <c r="J43" s="5"/>
      <c r="K43" s="5"/>
      <c r="L43" s="5"/>
      <c r="M43" s="5"/>
      <c r="N43" s="5"/>
      <c r="O43" s="5"/>
      <c r="P43" s="5"/>
      <c r="Q43" s="5"/>
      <c r="R43" s="19"/>
      <c r="S43" s="5"/>
      <c r="T43" s="5"/>
      <c r="U43" s="5"/>
    </row>
    <row r="44" spans="1:21" x14ac:dyDescent="0.2">
      <c r="A44" s="5" t="s">
        <v>85</v>
      </c>
      <c r="B44" s="20">
        <v>183</v>
      </c>
      <c r="C44" s="20">
        <v>0.47578922188494999</v>
      </c>
      <c r="D44" s="20">
        <v>0.44577660000000002</v>
      </c>
      <c r="E44" s="20"/>
      <c r="F44" s="20">
        <f t="shared" si="7"/>
        <v>0.46078291094247503</v>
      </c>
      <c r="G44" s="20">
        <f t="shared" si="8"/>
        <v>2.12221284560359E-2</v>
      </c>
      <c r="H44" s="20">
        <f t="shared" si="9"/>
        <v>1.500631094247498E-2</v>
      </c>
      <c r="J44" s="5"/>
      <c r="K44" s="5"/>
      <c r="L44" s="5"/>
      <c r="M44" s="5"/>
      <c r="N44" s="5"/>
      <c r="O44" s="5"/>
      <c r="P44" s="5"/>
      <c r="Q44" s="5"/>
      <c r="R44" s="5"/>
      <c r="S44" s="5"/>
      <c r="T44" s="5"/>
      <c r="U44" s="5"/>
    </row>
    <row r="45" spans="1:21" x14ac:dyDescent="0.2">
      <c r="A45" s="5" t="s">
        <v>85</v>
      </c>
      <c r="B45" s="20">
        <v>184</v>
      </c>
      <c r="C45" s="20">
        <v>0.49254481404738742</v>
      </c>
      <c r="D45" s="20">
        <v>0.41326200000000002</v>
      </c>
      <c r="E45" s="20"/>
      <c r="F45" s="20">
        <f t="shared" si="7"/>
        <v>0.45290340702369369</v>
      </c>
      <c r="G45" s="20">
        <f t="shared" si="8"/>
        <v>5.6061415444459702E-2</v>
      </c>
      <c r="H45" s="20">
        <f t="shared" si="9"/>
        <v>3.9641407023693696E-2</v>
      </c>
      <c r="J45" s="5"/>
      <c r="K45" s="5"/>
      <c r="L45" s="5"/>
      <c r="M45" s="5"/>
      <c r="N45" s="5"/>
      <c r="O45" s="5"/>
      <c r="P45" s="5"/>
      <c r="Q45" s="5"/>
      <c r="R45" s="5"/>
      <c r="S45" s="5"/>
      <c r="T45" s="5"/>
      <c r="U45" s="5"/>
    </row>
    <row r="46" spans="1:21" x14ac:dyDescent="0.2">
      <c r="A46" s="5" t="s">
        <v>85</v>
      </c>
      <c r="B46" s="20">
        <v>185</v>
      </c>
      <c r="C46" s="20">
        <v>0.69595849399145571</v>
      </c>
      <c r="D46" s="20">
        <v>0.65819269999999996</v>
      </c>
      <c r="E46" s="20"/>
      <c r="F46" s="20">
        <f t="shared" si="7"/>
        <v>0.67707559699572784</v>
      </c>
      <c r="G46" s="20">
        <f t="shared" si="8"/>
        <v>2.6704449028252527E-2</v>
      </c>
      <c r="H46" s="20">
        <f t="shared" si="9"/>
        <v>1.8882896995727871E-2</v>
      </c>
      <c r="J46" s="5"/>
      <c r="K46" s="5"/>
      <c r="L46" s="5"/>
      <c r="M46" s="5"/>
      <c r="N46" s="5"/>
      <c r="O46" s="5"/>
      <c r="P46" s="5"/>
      <c r="Q46" s="5"/>
      <c r="R46" s="5"/>
      <c r="S46" s="5"/>
      <c r="T46" s="5"/>
      <c r="U46" s="5"/>
    </row>
    <row r="47" spans="1:21" x14ac:dyDescent="0.2">
      <c r="A47" s="5" t="s">
        <v>85</v>
      </c>
      <c r="B47" s="20">
        <v>186</v>
      </c>
      <c r="C47" s="20">
        <v>0.81643812400000004</v>
      </c>
      <c r="D47" s="20">
        <v>0.80804368699999995</v>
      </c>
      <c r="E47" s="20"/>
      <c r="F47" s="20">
        <f t="shared" si="7"/>
        <v>0.81224090549999994</v>
      </c>
      <c r="G47" s="20">
        <f t="shared" si="8"/>
        <v>5.9357633269433207E-3</v>
      </c>
      <c r="H47" s="20">
        <f t="shared" si="9"/>
        <v>4.1972185000000439E-3</v>
      </c>
      <c r="J47" s="5">
        <v>0.91109794788669296</v>
      </c>
      <c r="K47" s="5">
        <v>0.90453214999999998</v>
      </c>
      <c r="L47">
        <v>0.87383105315547194</v>
      </c>
      <c r="M47" s="5">
        <f t="shared" si="10"/>
        <v>0.8964870503473884</v>
      </c>
      <c r="N47" s="5">
        <f t="shared" si="11"/>
        <v>1.989341805830051E-2</v>
      </c>
      <c r="O47" s="5">
        <f t="shared" si="12"/>
        <v>1.1485470271061561E-2</v>
      </c>
      <c r="P47" s="5"/>
      <c r="Q47" s="5"/>
      <c r="R47" s="5"/>
      <c r="S47" s="5"/>
      <c r="T47" s="5"/>
      <c r="U47" s="5"/>
    </row>
    <row r="48" spans="1:21" x14ac:dyDescent="0.2">
      <c r="A48" s="5" t="s">
        <v>85</v>
      </c>
      <c r="B48" s="20">
        <v>187</v>
      </c>
      <c r="C48" s="20">
        <v>0.78478704162542468</v>
      </c>
      <c r="D48" s="20">
        <v>0.75810149999999998</v>
      </c>
      <c r="E48" s="20"/>
      <c r="F48" s="20">
        <f t="shared" si="7"/>
        <v>0.77144427081271227</v>
      </c>
      <c r="G48" s="20">
        <f t="shared" si="8"/>
        <v>1.8869527442973683E-2</v>
      </c>
      <c r="H48" s="20">
        <f t="shared" si="9"/>
        <v>1.3342770812712344E-2</v>
      </c>
      <c r="J48" s="5"/>
      <c r="K48" s="5"/>
      <c r="L48" s="5"/>
      <c r="M48" s="5"/>
      <c r="N48" s="5"/>
      <c r="O48" s="5"/>
      <c r="P48" s="5"/>
      <c r="Q48" s="5"/>
      <c r="R48" s="5"/>
      <c r="S48" s="5"/>
      <c r="T48" s="5"/>
      <c r="U48" s="5"/>
    </row>
    <row r="49" spans="1:21" x14ac:dyDescent="0.2">
      <c r="A49" s="5" t="s">
        <v>85</v>
      </c>
      <c r="B49" s="20">
        <v>188</v>
      </c>
      <c r="C49" s="20">
        <v>0.7829504823021376</v>
      </c>
      <c r="D49" s="20">
        <v>0.76482819999999996</v>
      </c>
      <c r="E49" s="20"/>
      <c r="F49" s="20">
        <f t="shared" si="7"/>
        <v>0.77388934115106878</v>
      </c>
      <c r="G49" s="20">
        <f t="shared" si="8"/>
        <v>1.281438870641848E-2</v>
      </c>
      <c r="H49" s="20">
        <f t="shared" si="9"/>
        <v>9.0611411510688172E-3</v>
      </c>
      <c r="J49" s="5"/>
      <c r="K49" s="5"/>
      <c r="L49" s="5"/>
      <c r="M49" s="5"/>
      <c r="N49" s="5"/>
      <c r="O49" s="5"/>
      <c r="P49" s="5"/>
      <c r="Q49" s="5"/>
      <c r="R49" s="5"/>
      <c r="S49" s="5"/>
      <c r="T49" s="5"/>
      <c r="U49" s="5"/>
    </row>
    <row r="50" spans="1:21" x14ac:dyDescent="0.2">
      <c r="A50" s="5" t="s">
        <v>85</v>
      </c>
      <c r="B50" s="20">
        <v>192</v>
      </c>
      <c r="C50" s="20">
        <v>0.81268000925440709</v>
      </c>
      <c r="D50" s="20"/>
      <c r="E50" s="20"/>
      <c r="F50" s="20">
        <v>0.81268000925440709</v>
      </c>
      <c r="G50" s="20"/>
      <c r="H50" s="20"/>
      <c r="J50" s="5"/>
      <c r="K50" s="5"/>
      <c r="L50" s="5"/>
      <c r="M50" s="5"/>
      <c r="N50" s="5"/>
      <c r="O50" s="5"/>
      <c r="P50" s="5"/>
      <c r="Q50" s="5"/>
      <c r="R50" s="19"/>
      <c r="S50" s="5"/>
      <c r="T50" s="5"/>
      <c r="U50" s="5"/>
    </row>
    <row r="51" spans="1:21" x14ac:dyDescent="0.2">
      <c r="A51" s="5" t="s">
        <v>85</v>
      </c>
      <c r="B51" s="20">
        <v>193</v>
      </c>
      <c r="C51" s="20">
        <v>0.75375929381515672</v>
      </c>
      <c r="D51" s="20">
        <v>0.82288130000000004</v>
      </c>
      <c r="E51" s="20"/>
      <c r="F51" s="20">
        <f t="shared" ref="F51:F63" si="13">AVERAGE(C51:D51)</f>
        <v>0.78832029690757843</v>
      </c>
      <c r="G51" s="20">
        <f t="shared" ref="G51:G56" si="14">STDEV(C51:D51)</f>
        <v>4.8876639302521195E-2</v>
      </c>
      <c r="H51" s="20">
        <f t="shared" ref="H51:H56" si="15">G51/(SQRT(2))</f>
        <v>3.456100309242166E-2</v>
      </c>
      <c r="J51" s="5"/>
      <c r="K51" s="5"/>
      <c r="L51" s="5"/>
      <c r="M51" s="5"/>
      <c r="N51" s="5"/>
      <c r="O51" s="5"/>
      <c r="P51" s="5"/>
      <c r="Q51" s="5"/>
      <c r="R51" s="5"/>
      <c r="S51" s="5"/>
      <c r="T51" s="5"/>
      <c r="U51" s="5"/>
    </row>
    <row r="52" spans="1:21" x14ac:dyDescent="0.2">
      <c r="A52" s="5" t="s">
        <v>85</v>
      </c>
      <c r="B52" s="20">
        <v>194</v>
      </c>
      <c r="C52" s="20">
        <v>0.73983259673253132</v>
      </c>
      <c r="D52" s="20">
        <v>0.81049309999999997</v>
      </c>
      <c r="E52" s="20"/>
      <c r="F52" s="20">
        <f t="shared" si="13"/>
        <v>0.77516284836626559</v>
      </c>
      <c r="G52" s="20">
        <f t="shared" si="14"/>
        <v>4.9964521022481279E-2</v>
      </c>
      <c r="H52" s="20">
        <f t="shared" si="15"/>
        <v>3.5330251633734322E-2</v>
      </c>
      <c r="J52" s="5"/>
      <c r="K52" s="5"/>
      <c r="L52" s="5"/>
      <c r="M52" s="5"/>
      <c r="N52" s="5"/>
      <c r="O52" s="5"/>
      <c r="P52" s="5"/>
      <c r="Q52" s="5"/>
      <c r="R52" s="5"/>
      <c r="S52" s="5"/>
      <c r="T52" s="5"/>
      <c r="U52" s="5"/>
    </row>
    <row r="53" spans="1:21" x14ac:dyDescent="0.2">
      <c r="A53" s="5" t="s">
        <v>85</v>
      </c>
      <c r="B53" s="20">
        <v>195</v>
      </c>
      <c r="C53" s="20">
        <v>0.71131260220428894</v>
      </c>
      <c r="D53" s="20">
        <v>0.85928539999999998</v>
      </c>
      <c r="E53" s="20"/>
      <c r="F53" s="20">
        <f t="shared" si="13"/>
        <v>0.78529900110214446</v>
      </c>
      <c r="G53" s="20">
        <f t="shared" si="14"/>
        <v>0.10463256875249309</v>
      </c>
      <c r="H53" s="20">
        <f t="shared" si="15"/>
        <v>7.3986398897855521E-2</v>
      </c>
      <c r="J53" s="5"/>
      <c r="K53" s="5"/>
      <c r="L53" s="5"/>
      <c r="M53" s="5"/>
      <c r="N53" s="5"/>
      <c r="O53" s="5"/>
      <c r="P53" s="5"/>
      <c r="Q53" s="5"/>
      <c r="R53" s="5"/>
      <c r="S53" s="5"/>
      <c r="T53" s="5"/>
      <c r="U53" s="5"/>
    </row>
    <row r="54" spans="1:21" x14ac:dyDescent="0.2">
      <c r="A54" s="5" t="s">
        <v>85</v>
      </c>
      <c r="B54" s="20">
        <v>196</v>
      </c>
      <c r="C54" s="20">
        <v>0.83122262000000002</v>
      </c>
      <c r="D54" s="20">
        <v>0.81367142400000003</v>
      </c>
      <c r="E54" s="20"/>
      <c r="F54" s="20">
        <f t="shared" si="13"/>
        <v>0.82244702199999997</v>
      </c>
      <c r="G54" s="20">
        <f t="shared" si="14"/>
        <v>1.2410569709534202E-2</v>
      </c>
      <c r="H54" s="20">
        <f t="shared" si="15"/>
        <v>8.7755979999999956E-3</v>
      </c>
      <c r="J54" s="5">
        <v>0.91550889940175384</v>
      </c>
      <c r="K54">
        <v>0.93888798790300598</v>
      </c>
      <c r="L54">
        <v>0.90436018830219556</v>
      </c>
      <c r="M54" s="5">
        <f t="shared" si="10"/>
        <v>0.9195856918689852</v>
      </c>
      <c r="N54" s="5">
        <f t="shared" si="11"/>
        <v>1.7621220557443983E-2</v>
      </c>
      <c r="O54" s="5">
        <f t="shared" si="12"/>
        <v>1.0173616432290051E-2</v>
      </c>
      <c r="P54" s="5"/>
      <c r="Q54" s="5"/>
      <c r="R54" s="5"/>
      <c r="S54" s="5"/>
      <c r="T54" s="5"/>
      <c r="U54" s="5"/>
    </row>
    <row r="55" spans="1:21" x14ac:dyDescent="0.2">
      <c r="A55" s="5" t="s">
        <v>85</v>
      </c>
      <c r="B55" s="20">
        <v>197</v>
      </c>
      <c r="C55" s="20">
        <v>0.82227024464078924</v>
      </c>
      <c r="D55" s="20">
        <v>0.86668489999999998</v>
      </c>
      <c r="E55" s="20"/>
      <c r="F55" s="20">
        <f t="shared" si="13"/>
        <v>0.84447757232039455</v>
      </c>
      <c r="G55" s="20">
        <f t="shared" si="14"/>
        <v>3.140590398856135E-2</v>
      </c>
      <c r="H55" s="20">
        <f t="shared" si="15"/>
        <v>2.2207327679605367E-2</v>
      </c>
      <c r="J55" s="5"/>
      <c r="K55" s="5"/>
      <c r="L55" s="5"/>
      <c r="M55" s="5"/>
      <c r="N55" s="5"/>
      <c r="O55" s="5"/>
      <c r="P55" s="5"/>
      <c r="Q55" s="20"/>
      <c r="R55" s="5"/>
      <c r="S55" s="5"/>
      <c r="T55" s="5"/>
      <c r="U55" s="5"/>
    </row>
    <row r="56" spans="1:21" x14ac:dyDescent="0.2">
      <c r="A56" s="5" t="s">
        <v>85</v>
      </c>
      <c r="B56" s="20">
        <v>198</v>
      </c>
      <c r="C56" s="20">
        <v>0.82988959891413172</v>
      </c>
      <c r="D56" s="20">
        <v>0.8161235</v>
      </c>
      <c r="E56" s="20"/>
      <c r="F56" s="20">
        <f t="shared" si="13"/>
        <v>0.82300654945706586</v>
      </c>
      <c r="G56" s="20">
        <f t="shared" si="14"/>
        <v>9.7341018926673066E-3</v>
      </c>
      <c r="H56" s="20">
        <f t="shared" si="15"/>
        <v>6.8830494570658587E-3</v>
      </c>
      <c r="J56" s="5"/>
      <c r="K56" s="5"/>
      <c r="L56" s="5"/>
      <c r="M56" s="5"/>
      <c r="N56" s="5"/>
      <c r="O56" s="5"/>
      <c r="P56" s="5"/>
      <c r="Q56" s="5"/>
      <c r="R56" s="5"/>
      <c r="S56" s="5"/>
      <c r="T56" s="5"/>
      <c r="U56" s="5"/>
    </row>
    <row r="57" spans="1:21" x14ac:dyDescent="0.2">
      <c r="A57" s="5" t="s">
        <v>85</v>
      </c>
      <c r="B57" s="20">
        <v>199</v>
      </c>
      <c r="C57" s="20"/>
      <c r="D57" s="20">
        <v>0.86141650000000003</v>
      </c>
      <c r="E57" s="20"/>
      <c r="F57" s="20">
        <f t="shared" si="13"/>
        <v>0.86141650000000003</v>
      </c>
      <c r="G57" s="20"/>
      <c r="H57" s="20"/>
      <c r="J57" s="5"/>
      <c r="K57" s="5"/>
      <c r="L57" s="5"/>
      <c r="M57" s="5"/>
      <c r="N57" s="5"/>
      <c r="O57" s="5"/>
      <c r="P57" s="5"/>
      <c r="Q57" s="5"/>
      <c r="R57" s="5"/>
      <c r="S57" s="5"/>
      <c r="T57" s="5"/>
      <c r="U57" s="5"/>
    </row>
    <row r="58" spans="1:21" x14ac:dyDescent="0.2">
      <c r="A58" s="5" t="s">
        <v>85</v>
      </c>
      <c r="B58" s="20">
        <v>200</v>
      </c>
      <c r="C58" s="20">
        <v>0.84246066402200226</v>
      </c>
      <c r="D58" s="20">
        <v>0.82089959999999995</v>
      </c>
      <c r="E58" s="20"/>
      <c r="F58" s="20">
        <f t="shared" si="13"/>
        <v>0.83168013201100111</v>
      </c>
      <c r="G58" s="20">
        <f t="shared" ref="G58:G63" si="16">STDEV(C58:D58)</f>
        <v>1.5245974579555129E-2</v>
      </c>
      <c r="H58" s="20">
        <f t="shared" ref="H58:H63" si="17">G58/(SQRT(2))</f>
        <v>1.0780532011001154E-2</v>
      </c>
      <c r="J58" s="5"/>
      <c r="K58" s="5"/>
      <c r="L58" s="5"/>
      <c r="M58" s="5"/>
      <c r="N58" s="5"/>
      <c r="O58" s="5"/>
      <c r="P58" s="5"/>
      <c r="Q58" s="5"/>
      <c r="R58" s="5"/>
      <c r="S58" s="5"/>
      <c r="T58" s="5"/>
      <c r="U58" s="5"/>
    </row>
    <row r="59" spans="1:21" x14ac:dyDescent="0.2">
      <c r="A59" s="5" t="s">
        <v>85</v>
      </c>
      <c r="B59" s="20">
        <v>201</v>
      </c>
      <c r="C59" s="20">
        <v>0.9177346010748243</v>
      </c>
      <c r="D59" s="20">
        <v>0.85689899999999997</v>
      </c>
      <c r="E59" s="20"/>
      <c r="F59" s="20">
        <f t="shared" si="13"/>
        <v>0.88731680053741213</v>
      </c>
      <c r="G59" s="20">
        <f t="shared" si="16"/>
        <v>4.3017266057567907E-2</v>
      </c>
      <c r="H59" s="20">
        <f t="shared" si="17"/>
        <v>3.0417800537412165E-2</v>
      </c>
      <c r="J59" s="5">
        <v>0.89862670693398905</v>
      </c>
      <c r="K59" s="5">
        <v>0.88677178031684889</v>
      </c>
      <c r="L59" s="5">
        <v>0.88594220935303492</v>
      </c>
      <c r="M59" s="5">
        <f t="shared" si="10"/>
        <v>0.89044689886795769</v>
      </c>
      <c r="N59" s="5">
        <f t="shared" si="11"/>
        <v>7.096054678047194E-3</v>
      </c>
      <c r="O59" s="5">
        <f t="shared" si="12"/>
        <v>4.0969090785548511E-3</v>
      </c>
      <c r="P59" s="5"/>
      <c r="Q59" s="5"/>
      <c r="R59" s="5"/>
      <c r="S59" s="5"/>
      <c r="T59" s="5"/>
      <c r="U59" s="5"/>
    </row>
    <row r="60" spans="1:21" x14ac:dyDescent="0.2">
      <c r="A60" s="5" t="s">
        <v>85</v>
      </c>
      <c r="B60" s="20">
        <v>202</v>
      </c>
      <c r="C60" s="20">
        <v>0.80438853196093596</v>
      </c>
      <c r="D60" s="20">
        <v>0.85790929999999999</v>
      </c>
      <c r="E60" s="20"/>
      <c r="F60" s="20">
        <f t="shared" si="13"/>
        <v>0.83114891598046792</v>
      </c>
      <c r="G60" s="20">
        <f t="shared" si="16"/>
        <v>3.7844898014734417E-2</v>
      </c>
      <c r="H60" s="20">
        <f t="shared" si="17"/>
        <v>2.6760384019532013E-2</v>
      </c>
      <c r="J60" s="5"/>
      <c r="K60" s="5"/>
      <c r="L60" s="5"/>
      <c r="M60" s="5"/>
      <c r="N60" s="5"/>
      <c r="O60" s="5"/>
      <c r="P60" s="5"/>
      <c r="Q60" s="5"/>
      <c r="R60" s="5"/>
      <c r="S60" s="5"/>
      <c r="T60" s="5"/>
      <c r="U60" s="5"/>
    </row>
    <row r="61" spans="1:21" x14ac:dyDescent="0.2">
      <c r="A61" s="5" t="s">
        <v>85</v>
      </c>
      <c r="B61" s="20">
        <v>203</v>
      </c>
      <c r="C61" s="20">
        <v>0.68779297975027942</v>
      </c>
      <c r="D61" s="20">
        <v>0.83808269999999996</v>
      </c>
      <c r="E61" s="20"/>
      <c r="F61" s="20">
        <f t="shared" si="13"/>
        <v>0.76293783987513963</v>
      </c>
      <c r="G61" s="20">
        <f t="shared" si="16"/>
        <v>0.10627088033120657</v>
      </c>
      <c r="H61" s="20">
        <f t="shared" si="17"/>
        <v>7.5144860124860255E-2</v>
      </c>
      <c r="J61" s="5"/>
      <c r="K61" s="5"/>
      <c r="L61" s="5"/>
      <c r="M61" s="5"/>
      <c r="N61" s="5"/>
      <c r="O61" s="5"/>
      <c r="P61" s="5"/>
      <c r="Q61" s="5"/>
      <c r="R61" s="5"/>
      <c r="S61" s="5"/>
      <c r="T61" s="5"/>
      <c r="U61" s="5"/>
    </row>
    <row r="62" spans="1:21" x14ac:dyDescent="0.2">
      <c r="A62" s="5" t="s">
        <v>85</v>
      </c>
      <c r="B62" s="20">
        <v>204</v>
      </c>
      <c r="C62" s="20">
        <v>0.69609043459049436</v>
      </c>
      <c r="D62" s="20">
        <v>0.79995579999999999</v>
      </c>
      <c r="E62" s="20"/>
      <c r="F62" s="20">
        <f t="shared" si="13"/>
        <v>0.74802311729524718</v>
      </c>
      <c r="G62" s="20">
        <f t="shared" si="16"/>
        <v>7.3443904211480102E-2</v>
      </c>
      <c r="H62" s="20">
        <f t="shared" si="17"/>
        <v>5.1932682704752813E-2</v>
      </c>
      <c r="J62" s="5"/>
      <c r="K62" s="5"/>
      <c r="L62" s="5"/>
      <c r="M62" s="5"/>
      <c r="N62" s="5"/>
      <c r="O62" s="5"/>
      <c r="P62" s="5"/>
      <c r="Q62" s="5"/>
      <c r="R62" s="5"/>
      <c r="S62" s="5"/>
      <c r="T62" s="5"/>
      <c r="U62" s="5"/>
    </row>
    <row r="63" spans="1:21" x14ac:dyDescent="0.2">
      <c r="A63" s="5" t="s">
        <v>85</v>
      </c>
      <c r="B63" s="20">
        <v>205</v>
      </c>
      <c r="C63" s="20">
        <v>0.6498761137283855</v>
      </c>
      <c r="D63" s="20">
        <v>0.68983819999999996</v>
      </c>
      <c r="E63" s="20"/>
      <c r="F63" s="20">
        <f t="shared" si="13"/>
        <v>0.66985715686419267</v>
      </c>
      <c r="G63" s="20">
        <f t="shared" si="16"/>
        <v>2.825746219302042E-2</v>
      </c>
      <c r="H63" s="20">
        <f t="shared" si="17"/>
        <v>1.9981043135807227E-2</v>
      </c>
      <c r="J63" s="5"/>
      <c r="K63" s="5"/>
      <c r="L63" s="5"/>
      <c r="M63" s="5"/>
      <c r="N63" s="5"/>
      <c r="O63" s="5"/>
      <c r="P63" s="5"/>
      <c r="Q63" s="5"/>
      <c r="R63" s="19"/>
      <c r="S63" s="5"/>
      <c r="T63" s="5"/>
      <c r="U63" s="5"/>
    </row>
    <row r="64" spans="1:21" x14ac:dyDescent="0.2">
      <c r="A64" s="5" t="s">
        <v>85</v>
      </c>
      <c r="B64" s="20">
        <v>206</v>
      </c>
      <c r="C64" s="20">
        <v>0.62933625537028504</v>
      </c>
      <c r="D64" s="5">
        <v>0.65092394955647881</v>
      </c>
      <c r="E64" s="20"/>
      <c r="F64" s="20">
        <f t="shared" ref="F64" si="18">AVERAGE(C64:D64)</f>
        <v>0.64013010246338187</v>
      </c>
      <c r="G64" s="20">
        <f t="shared" ref="G64" si="19">STDEV(C64:D64)</f>
        <v>1.5264804949239024E-2</v>
      </c>
      <c r="H64" s="20">
        <f t="shared" ref="H64" si="20">G64/(SQRT(2))</f>
        <v>1.0793847093096885E-2</v>
      </c>
      <c r="J64" s="5">
        <v>0.69729355917368963</v>
      </c>
      <c r="K64" s="5">
        <v>0.65092394955647881</v>
      </c>
      <c r="L64" s="5">
        <v>0.71300870371608993</v>
      </c>
      <c r="M64" s="5">
        <f t="shared" si="10"/>
        <v>0.68707540414875279</v>
      </c>
      <c r="N64" s="5">
        <f t="shared" si="11"/>
        <v>3.2279051935428169E-2</v>
      </c>
      <c r="O64" s="5">
        <f t="shared" si="12"/>
        <v>1.8636319324105366E-2</v>
      </c>
      <c r="P64" s="5"/>
      <c r="Q64" s="5"/>
      <c r="R64" s="5"/>
      <c r="S64" s="5"/>
      <c r="T64" s="5"/>
    </row>
    <row r="65" spans="1:21" x14ac:dyDescent="0.2">
      <c r="A65" s="5" t="s">
        <v>85</v>
      </c>
      <c r="B65" s="20">
        <v>207</v>
      </c>
      <c r="C65" s="20">
        <v>0.6132882170005175</v>
      </c>
      <c r="D65" s="20">
        <v>0.69995580000000002</v>
      </c>
      <c r="E65" s="20"/>
      <c r="F65" s="20">
        <f>AVERAGE(C65:D65)</f>
        <v>0.65662200850025876</v>
      </c>
      <c r="G65" s="20">
        <f>STDEV(C65:D65)</f>
        <v>6.1283235647982028E-2</v>
      </c>
      <c r="H65" s="20">
        <f>G65/(SQRT(2))</f>
        <v>4.3333791499741252E-2</v>
      </c>
      <c r="J65" s="5"/>
      <c r="K65" s="5"/>
      <c r="L65" s="5"/>
      <c r="M65" s="5"/>
      <c r="N65" s="5"/>
      <c r="O65" s="5"/>
      <c r="P65" s="5"/>
      <c r="Q65" s="5"/>
      <c r="R65" s="5"/>
      <c r="S65" s="5"/>
      <c r="T65" s="5"/>
      <c r="U65" s="5"/>
    </row>
    <row r="66" spans="1:21" x14ac:dyDescent="0.2">
      <c r="A66" s="5" t="s">
        <v>85</v>
      </c>
      <c r="B66" s="20">
        <v>208</v>
      </c>
      <c r="C66" s="20">
        <v>0.6632786124447263</v>
      </c>
      <c r="D66" s="20">
        <v>0.68983819999999996</v>
      </c>
      <c r="E66" s="20"/>
      <c r="F66" s="20">
        <f>AVERAGE(C66:D66)</f>
        <v>0.67655840622236307</v>
      </c>
      <c r="G66" s="20">
        <f>STDEV(C66:D66)</f>
        <v>1.878046446585184E-2</v>
      </c>
      <c r="H66" s="20">
        <f>G66/(SQRT(2))</f>
        <v>1.3279793777636828E-2</v>
      </c>
      <c r="J66" s="5"/>
      <c r="K66" s="5"/>
      <c r="L66" s="5"/>
      <c r="M66" s="5"/>
      <c r="N66" s="5"/>
      <c r="O66" s="5"/>
      <c r="P66" s="5"/>
      <c r="Q66" s="5"/>
      <c r="R66" s="19"/>
      <c r="S66" s="5"/>
      <c r="T66" s="5"/>
      <c r="U66" s="5"/>
    </row>
    <row r="67" spans="1:21" x14ac:dyDescent="0.2">
      <c r="A67" s="5" t="s">
        <v>85</v>
      </c>
      <c r="B67" s="20">
        <v>209</v>
      </c>
      <c r="C67" s="20">
        <v>0.58815026670349679</v>
      </c>
      <c r="D67" s="20">
        <v>0.55728169000000005</v>
      </c>
      <c r="E67" s="20"/>
      <c r="F67" s="20">
        <f>AVERAGE(C67:D67)</f>
        <v>0.57271597835174837</v>
      </c>
      <c r="G67" s="20">
        <f>STDEV(C67:D67)</f>
        <v>2.182737991261963E-2</v>
      </c>
      <c r="H67" s="20">
        <f>G67/(SQRT(2))</f>
        <v>1.5434288351748371E-2</v>
      </c>
      <c r="J67" s="5"/>
      <c r="K67" s="5"/>
      <c r="L67" s="5"/>
      <c r="M67" s="5"/>
      <c r="N67" s="5"/>
      <c r="O67" s="5"/>
      <c r="P67" s="5"/>
      <c r="Q67" s="5"/>
      <c r="R67" s="19"/>
      <c r="S67" s="5"/>
      <c r="T67" s="5"/>
      <c r="U67" s="5"/>
    </row>
    <row r="68" spans="1:21" x14ac:dyDescent="0.2">
      <c r="A68" s="5" t="s">
        <v>85</v>
      </c>
      <c r="B68" s="20">
        <v>210</v>
      </c>
      <c r="C68" s="20">
        <v>0.54477216190678213</v>
      </c>
      <c r="D68" s="20">
        <v>0.54626129999999995</v>
      </c>
      <c r="E68" s="20"/>
      <c r="F68" s="20">
        <f>AVERAGE(C68:D68)</f>
        <v>0.54551673095339104</v>
      </c>
      <c r="G68" s="20">
        <f>STDEV(C68:D68)</f>
        <v>1.0529796438375281E-3</v>
      </c>
      <c r="H68" s="20">
        <f>G68/(SQRT(2))</f>
        <v>7.4456904660891166E-4</v>
      </c>
      <c r="J68" s="5"/>
      <c r="K68" s="5"/>
      <c r="L68" s="5"/>
      <c r="M68" s="5"/>
      <c r="N68" s="5"/>
      <c r="O68" s="5"/>
      <c r="P68" s="5"/>
      <c r="Q68" s="5"/>
      <c r="R68" s="19"/>
      <c r="S68" s="5"/>
      <c r="T68" s="5"/>
      <c r="U68" s="5"/>
    </row>
    <row r="69" spans="1:21" x14ac:dyDescent="0.2">
      <c r="A69" s="5" t="s">
        <v>85</v>
      </c>
      <c r="B69" s="20">
        <v>211</v>
      </c>
      <c r="C69" s="20">
        <v>0.31217115724751293</v>
      </c>
      <c r="D69" s="20">
        <v>0.24990499661221957</v>
      </c>
      <c r="E69" s="20">
        <v>0.23433151740707786</v>
      </c>
      <c r="F69" s="20">
        <f>AVERAGE(C69:D69:E69)</f>
        <v>0.2654692237556035</v>
      </c>
      <c r="G69" s="20">
        <f>STDEV(C69:D69:E69)</f>
        <v>4.1187816858268687E-2</v>
      </c>
      <c r="H69" s="20">
        <f>G69/(SQRT(3))</f>
        <v>2.3779797150454435E-2</v>
      </c>
      <c r="J69" s="5">
        <v>0.31217115724751293</v>
      </c>
      <c r="K69" s="5">
        <v>0.330189192225043</v>
      </c>
      <c r="L69" s="5">
        <v>0.24990499661221999</v>
      </c>
      <c r="M69" s="5">
        <f t="shared" si="10"/>
        <v>0.29742178202825864</v>
      </c>
      <c r="N69" s="5">
        <f t="shared" si="11"/>
        <v>4.2125361343474027E-2</v>
      </c>
      <c r="O69" s="5">
        <f t="shared" si="12"/>
        <v>2.4321088711364985E-2</v>
      </c>
      <c r="P69" s="5"/>
      <c r="Q69" s="5"/>
      <c r="R69" s="5"/>
      <c r="S69" s="5"/>
      <c r="T69" s="5"/>
      <c r="U69" s="5"/>
    </row>
    <row r="70" spans="1:21" x14ac:dyDescent="0.2">
      <c r="A70" s="5" t="s">
        <v>85</v>
      </c>
      <c r="B70" s="20">
        <v>212</v>
      </c>
      <c r="C70" s="20">
        <v>0.24520220739642531</v>
      </c>
      <c r="D70" s="20">
        <v>0.26812886000000002</v>
      </c>
      <c r="E70" s="20"/>
      <c r="F70" s="20">
        <f>AVERAGE(C70:D70)</f>
        <v>0.25666553369821266</v>
      </c>
      <c r="G70" s="20">
        <f>STDEV(C70:D70)</f>
        <v>1.621159152589589E-2</v>
      </c>
      <c r="H70" s="20">
        <f>G70/(SQRT(2))</f>
        <v>1.1463326301787353E-2</v>
      </c>
      <c r="J70" s="5"/>
      <c r="K70" s="5"/>
      <c r="L70" s="5"/>
      <c r="M70" s="5"/>
      <c r="N70" s="5"/>
      <c r="O70" s="5"/>
      <c r="P70" s="5"/>
      <c r="Q70" s="5"/>
      <c r="R70" s="5"/>
      <c r="S70" s="5"/>
      <c r="T70" s="5"/>
      <c r="U70" s="5"/>
    </row>
    <row r="71" spans="1:21" x14ac:dyDescent="0.2">
      <c r="A71" s="5" t="s">
        <v>85</v>
      </c>
      <c r="B71" s="20">
        <v>213</v>
      </c>
      <c r="C71" s="20">
        <v>0.31030520631179265</v>
      </c>
      <c r="D71" s="20">
        <v>0.29463256999999998</v>
      </c>
      <c r="E71" s="20"/>
      <c r="F71" s="20">
        <f>AVERAGE(C71:D71)</f>
        <v>0.30246888815589634</v>
      </c>
      <c r="G71" s="20">
        <f>STDEV(C71:D71)</f>
        <v>1.1082227415139114E-2</v>
      </c>
      <c r="H71" s="20">
        <f>G71/(SQRT(2))</f>
        <v>7.8363181558963307E-3</v>
      </c>
      <c r="J71" s="5"/>
      <c r="K71" s="5"/>
      <c r="L71" s="5"/>
      <c r="M71" s="5"/>
      <c r="N71" s="5"/>
      <c r="O71" s="5"/>
      <c r="P71" s="5"/>
      <c r="Q71" s="5"/>
      <c r="R71" s="19"/>
      <c r="S71" s="5"/>
      <c r="T71" s="5"/>
      <c r="U71" s="5"/>
    </row>
    <row r="72" spans="1:21" x14ac:dyDescent="0.2">
      <c r="A72" s="5" t="s">
        <v>85</v>
      </c>
      <c r="B72" s="20">
        <v>214</v>
      </c>
      <c r="C72" s="20">
        <v>0.35024907884365086</v>
      </c>
      <c r="D72" s="20">
        <v>0.29583922000000001</v>
      </c>
      <c r="E72" s="20"/>
      <c r="F72" s="20">
        <f>AVERAGE(C72:D72)</f>
        <v>0.32304414942182547</v>
      </c>
      <c r="G72" s="20">
        <f>STDEV(C72:D72)</f>
        <v>3.8473580151748357E-2</v>
      </c>
      <c r="H72" s="20">
        <f>G72/(SQRT(2))</f>
        <v>2.7204929421825421E-2</v>
      </c>
      <c r="J72" s="5"/>
      <c r="K72" s="5"/>
      <c r="L72" s="5"/>
      <c r="M72" s="5"/>
      <c r="N72" s="5"/>
      <c r="O72" s="5"/>
      <c r="P72" s="5"/>
      <c r="Q72" s="5"/>
      <c r="R72" s="19"/>
      <c r="S72" s="5"/>
      <c r="T72" s="5"/>
      <c r="U72" s="5"/>
    </row>
    <row r="73" spans="1:21" x14ac:dyDescent="0.2">
      <c r="A73" s="5" t="s">
        <v>85</v>
      </c>
      <c r="B73" s="20">
        <v>215</v>
      </c>
      <c r="C73" s="20">
        <v>0.26410112616461401</v>
      </c>
      <c r="D73" s="20">
        <v>0.2539072</v>
      </c>
      <c r="E73" s="20"/>
      <c r="F73" s="20">
        <f>AVERAGE(C73:D73)</f>
        <v>0.259004163082307</v>
      </c>
      <c r="G73" s="20">
        <f>STDEV(C73:D73)</f>
        <v>7.2081943179135395E-3</v>
      </c>
      <c r="H73" s="20">
        <f>G73/(SQRT(2))</f>
        <v>5.0969630823070036E-3</v>
      </c>
      <c r="J73" s="5"/>
      <c r="K73" s="5"/>
      <c r="L73" s="5"/>
      <c r="M73" s="5"/>
      <c r="N73" s="5"/>
      <c r="O73" s="5"/>
      <c r="P73" s="5"/>
      <c r="Q73" s="5"/>
      <c r="R73" s="19"/>
      <c r="S73" s="5"/>
      <c r="T73" s="5"/>
      <c r="U73" s="5"/>
    </row>
    <row r="74" spans="1:21" x14ac:dyDescent="0.2">
      <c r="A74" s="5" t="s">
        <v>85</v>
      </c>
      <c r="B74" s="20">
        <v>216</v>
      </c>
      <c r="C74" s="20">
        <v>0.26843879641475182</v>
      </c>
      <c r="D74" s="20">
        <v>0.22175094872113818</v>
      </c>
      <c r="E74" s="20">
        <v>0.2392472960234544</v>
      </c>
      <c r="F74" s="20">
        <f>AVERAGE(C74:D74:E74)</f>
        <v>0.24314568038644813</v>
      </c>
      <c r="G74" s="20">
        <f>STDEV(C74:D74:E74)</f>
        <v>2.3586793572818281E-2</v>
      </c>
      <c r="H74" s="20">
        <f>G74/(SQRT(3))</f>
        <v>1.3617841618586771E-2</v>
      </c>
      <c r="J74" s="5">
        <v>0.26843879641475182</v>
      </c>
      <c r="K74" s="5">
        <v>0.27294779200000002</v>
      </c>
      <c r="L74" s="5">
        <v>0.22175094872113818</v>
      </c>
      <c r="M74" s="5">
        <f t="shared" si="10"/>
        <v>0.25437917904529667</v>
      </c>
      <c r="N74" s="5">
        <f t="shared" si="11"/>
        <v>2.8346672130281872E-2</v>
      </c>
      <c r="O74" s="5">
        <f t="shared" si="12"/>
        <v>1.6365958785048301E-2</v>
      </c>
      <c r="P74" s="5"/>
      <c r="Q74" s="5"/>
      <c r="R74" s="5"/>
      <c r="S74" s="5"/>
      <c r="T74" s="5"/>
      <c r="U74" s="5"/>
    </row>
    <row r="75" spans="1:21" x14ac:dyDescent="0.2">
      <c r="A75" s="5" t="s">
        <v>85</v>
      </c>
      <c r="B75" s="20">
        <v>217</v>
      </c>
      <c r="C75" s="20">
        <v>0.32411003726482263</v>
      </c>
      <c r="D75" s="20">
        <v>0.33379824000000002</v>
      </c>
      <c r="E75" s="20"/>
      <c r="F75" s="20">
        <f>AVERAGE(C75:D75)</f>
        <v>0.3289541386324113</v>
      </c>
      <c r="G75" s="20">
        <f>STDEV(C75:D75)</f>
        <v>6.850593851553996E-3</v>
      </c>
      <c r="H75" s="20">
        <f>G75/(SQRT(2))</f>
        <v>4.844101367588699E-3</v>
      </c>
      <c r="J75" s="5"/>
      <c r="K75" s="5"/>
      <c r="L75" s="5"/>
      <c r="M75" s="5"/>
      <c r="N75" s="5"/>
      <c r="O75" s="5"/>
      <c r="P75" s="5"/>
      <c r="Q75" s="5"/>
      <c r="R75" s="5"/>
      <c r="S75" s="5"/>
      <c r="T75" s="5"/>
      <c r="U75" s="5"/>
    </row>
    <row r="76" spans="1:21" x14ac:dyDescent="0.2">
      <c r="A76" s="5" t="s">
        <v>85</v>
      </c>
      <c r="B76" s="20">
        <v>218</v>
      </c>
      <c r="C76" s="20">
        <v>0.30246856628297913</v>
      </c>
      <c r="D76" s="20">
        <v>0.33339026999999999</v>
      </c>
      <c r="E76" s="20"/>
      <c r="F76" s="20">
        <f>AVERAGE(C76:D76)</f>
        <v>0.31792941814148956</v>
      </c>
      <c r="G76" s="20">
        <f>STDEV(C76:D76)</f>
        <v>2.1864946384146718E-2</v>
      </c>
      <c r="H76" s="20">
        <f>G76/(SQRT(2))</f>
        <v>1.5460851858510425E-2</v>
      </c>
      <c r="J76" s="5"/>
      <c r="K76" s="5"/>
      <c r="L76" s="5"/>
      <c r="M76" s="5"/>
      <c r="N76" s="5"/>
      <c r="O76" s="5"/>
      <c r="P76" s="5"/>
      <c r="Q76" s="5"/>
      <c r="R76" s="19"/>
      <c r="S76" s="5"/>
      <c r="T76" s="5"/>
      <c r="U76" s="5"/>
    </row>
    <row r="77" spans="1:21" x14ac:dyDescent="0.2">
      <c r="A77" s="5" t="s">
        <v>85</v>
      </c>
      <c r="B77" s="20">
        <v>219</v>
      </c>
      <c r="C77" s="20">
        <v>0.3114862431039479</v>
      </c>
      <c r="D77" s="20">
        <v>0.32229869</v>
      </c>
      <c r="E77" s="20"/>
      <c r="F77" s="20">
        <f>AVERAGE(C77:D77)</f>
        <v>0.31689246655197395</v>
      </c>
      <c r="G77" s="20">
        <f>STDEV(C77:D77)</f>
        <v>7.6455545214178756E-3</v>
      </c>
      <c r="H77" s="20">
        <f>G77/(SQRT(2))</f>
        <v>5.4062234480260485E-3</v>
      </c>
      <c r="J77" s="5"/>
      <c r="K77" s="5"/>
      <c r="L77" s="5"/>
      <c r="M77" s="5"/>
      <c r="N77" s="5"/>
      <c r="O77" s="5"/>
      <c r="P77" s="5"/>
      <c r="Q77" s="5"/>
      <c r="R77" s="19"/>
      <c r="S77" s="5"/>
      <c r="T77" s="5"/>
      <c r="U77" s="5"/>
    </row>
    <row r="78" spans="1:21" x14ac:dyDescent="0.2">
      <c r="A78" s="5" t="s">
        <v>85</v>
      </c>
      <c r="B78" s="20">
        <v>220</v>
      </c>
      <c r="C78" s="20">
        <v>0.34605310942125478</v>
      </c>
      <c r="D78" s="20">
        <v>0.33258739999999998</v>
      </c>
      <c r="E78" s="20"/>
      <c r="F78" s="20">
        <f>AVERAGE(C78:D78)</f>
        <v>0.33932025471062738</v>
      </c>
      <c r="G78" s="20">
        <f>STDEV(C78:D78)</f>
        <v>9.5216944452568512E-3</v>
      </c>
      <c r="H78" s="20">
        <f>G78/(SQRT(2))</f>
        <v>6.7328547106274006E-3</v>
      </c>
      <c r="J78" s="5"/>
      <c r="K78" s="5"/>
      <c r="L78" s="5"/>
      <c r="M78" s="5"/>
      <c r="N78" s="5"/>
      <c r="O78" s="5"/>
      <c r="P78" s="5"/>
      <c r="Q78" s="5"/>
      <c r="R78" s="19"/>
      <c r="S78" s="5"/>
      <c r="T78" s="5"/>
      <c r="U78" s="5"/>
    </row>
    <row r="79" spans="1:21" x14ac:dyDescent="0.2">
      <c r="A79" s="5" t="s">
        <v>85</v>
      </c>
      <c r="B79" s="20">
        <v>221</v>
      </c>
      <c r="C79" s="20">
        <v>0.32192984024530885</v>
      </c>
      <c r="D79" s="20">
        <v>0.31044755767756754</v>
      </c>
      <c r="E79" s="20">
        <v>0.32320241584929255</v>
      </c>
      <c r="F79" s="20">
        <f>AVERAGE(C79:D79:E79)</f>
        <v>0.31852660459072296</v>
      </c>
      <c r="G79" s="20">
        <f>STDEV(C79:D79:E79)</f>
        <v>7.0255328221913828E-3</v>
      </c>
      <c r="H79" s="20">
        <f>G79/(SQRT(3))</f>
        <v>4.0561932660927464E-3</v>
      </c>
      <c r="J79" s="5">
        <v>0.32192984024530885</v>
      </c>
      <c r="K79" s="5">
        <v>0.29129887082492767</v>
      </c>
      <c r="L79" s="5">
        <v>0.31044755767756754</v>
      </c>
      <c r="M79" s="5">
        <f t="shared" si="10"/>
        <v>0.30789208958260139</v>
      </c>
      <c r="N79" s="5">
        <f t="shared" si="11"/>
        <v>1.5474556045210938E-2</v>
      </c>
      <c r="O79" s="5">
        <f t="shared" si="12"/>
        <v>8.9342390982924853E-3</v>
      </c>
    </row>
    <row r="80" spans="1:21" x14ac:dyDescent="0.2">
      <c r="A80" s="5" t="s">
        <v>85</v>
      </c>
      <c r="B80" s="20">
        <v>222</v>
      </c>
      <c r="C80" s="20">
        <v>0.37739808153477217</v>
      </c>
      <c r="D80" s="20">
        <v>0.33053539999999998</v>
      </c>
      <c r="E80" s="20"/>
      <c r="F80" s="20">
        <f>AVERAGE(C80:D80)</f>
        <v>0.3539667407673861</v>
      </c>
      <c r="G80" s="20">
        <f>STDEV(C80:D80)</f>
        <v>3.3136919897823018E-2</v>
      </c>
      <c r="H80" s="20">
        <f>G80/(SQRT(2))</f>
        <v>2.3431340767386091E-2</v>
      </c>
      <c r="J80" s="5"/>
      <c r="M80" s="5"/>
      <c r="N80" s="5"/>
      <c r="O80" s="5"/>
    </row>
    <row r="81" spans="1:15" x14ac:dyDescent="0.2">
      <c r="A81" s="5" t="s">
        <v>85</v>
      </c>
      <c r="B81" s="20">
        <v>223</v>
      </c>
      <c r="C81" s="20">
        <v>0.2942280835263717</v>
      </c>
      <c r="D81" s="20">
        <v>0.29500622999999998</v>
      </c>
      <c r="E81" s="20"/>
      <c r="F81" s="20">
        <f>AVERAGE(C81:D81)</f>
        <v>0.29461715676318584</v>
      </c>
      <c r="G81" s="20">
        <f>STDEV(C81:D81)</f>
        <v>5.502326482589578E-4</v>
      </c>
      <c r="H81" s="20">
        <f>G81/(SQRT(2))</f>
        <v>3.8907323681414141E-4</v>
      </c>
      <c r="J81" s="5"/>
      <c r="M81" s="5"/>
      <c r="N81" s="5"/>
      <c r="O81" s="5"/>
    </row>
    <row r="82" spans="1:15" x14ac:dyDescent="0.2">
      <c r="A82" s="5" t="s">
        <v>85</v>
      </c>
      <c r="B82" s="20">
        <v>224</v>
      </c>
      <c r="C82" s="20">
        <v>0.31149813291402495</v>
      </c>
      <c r="D82" s="20">
        <v>0.37473856</v>
      </c>
      <c r="E82" s="20"/>
      <c r="F82" s="20">
        <f>AVERAGE(C82:D82)</f>
        <v>0.34311834645701245</v>
      </c>
      <c r="G82" s="20">
        <f>STDEV(C82:D82)</f>
        <v>4.4717734837626373E-2</v>
      </c>
      <c r="H82" s="20">
        <f>G82/(SQRT(2))</f>
        <v>3.1620213542987524E-2</v>
      </c>
      <c r="J82" s="5"/>
      <c r="M82" s="5"/>
      <c r="N82" s="5"/>
      <c r="O82" s="5"/>
    </row>
    <row r="83" spans="1:15" x14ac:dyDescent="0.2">
      <c r="B83">
        <v>226</v>
      </c>
      <c r="C83" s="5">
        <v>0.42644180605808713</v>
      </c>
      <c r="D83" s="5">
        <v>0.55820360370257427</v>
      </c>
      <c r="E83" s="5">
        <v>0.56734484089998061</v>
      </c>
      <c r="F83" s="5">
        <f>AVERAGE(C83:D83:E83)</f>
        <v>0.51733008355354737</v>
      </c>
      <c r="G83" s="5">
        <f>STDEV(C83:D83:E83)</f>
        <v>7.8844148761614968E-2</v>
      </c>
      <c r="H83" s="5">
        <f t="shared" ref="H83:H105" si="21">G83/(SQRT(3))</f>
        <v>4.5520690511545302E-2</v>
      </c>
      <c r="J83" s="26"/>
      <c r="K83" s="26"/>
      <c r="L83" s="26"/>
      <c r="M83" s="26"/>
      <c r="N83" s="26"/>
      <c r="O83" s="26"/>
    </row>
    <row r="84" spans="1:15" x14ac:dyDescent="0.2">
      <c r="B84">
        <v>231</v>
      </c>
      <c r="C84" s="5">
        <v>0.62649950589113024</v>
      </c>
      <c r="D84" s="5">
        <v>0.58999591022527142</v>
      </c>
      <c r="E84" s="5">
        <v>0.64142452924802984</v>
      </c>
      <c r="F84" s="5">
        <f>AVERAGE(C84:D84:E84)</f>
        <v>0.61930664845481054</v>
      </c>
      <c r="G84" s="5">
        <f>STDEV(C84:D84:E84)</f>
        <v>2.6458053825280162E-2</v>
      </c>
      <c r="H84" s="5">
        <f t="shared" si="21"/>
        <v>1.5275564498259109E-2</v>
      </c>
      <c r="J84" s="26"/>
      <c r="K84" s="26"/>
      <c r="L84" s="26"/>
      <c r="M84" s="26"/>
      <c r="N84" s="26"/>
      <c r="O84" s="26"/>
    </row>
    <row r="85" spans="1:15" x14ac:dyDescent="0.2">
      <c r="B85">
        <v>236</v>
      </c>
      <c r="C85" s="5">
        <v>0.31351580103167065</v>
      </c>
      <c r="D85" s="5">
        <v>0.27501091215835138</v>
      </c>
      <c r="E85" s="5">
        <v>0.2742770699045845</v>
      </c>
      <c r="F85" s="5">
        <f>AVERAGE(C85:D85:E85)</f>
        <v>0.28760126103153549</v>
      </c>
      <c r="G85" s="5">
        <f>STDEV(C85:D85:E85)</f>
        <v>2.2445649214876955E-2</v>
      </c>
      <c r="H85" s="5">
        <f t="shared" si="21"/>
        <v>1.2959001616345122E-2</v>
      </c>
    </row>
    <row r="86" spans="1:15" x14ac:dyDescent="0.2">
      <c r="B86">
        <v>241</v>
      </c>
      <c r="C86" s="5">
        <v>0.21449540808597231</v>
      </c>
      <c r="D86" s="5">
        <v>0.2231704123146159</v>
      </c>
      <c r="E86" s="5">
        <v>0.22961172129166457</v>
      </c>
      <c r="F86" s="5">
        <f>AVERAGE(C86:D86:E86)</f>
        <v>0.2224258472307509</v>
      </c>
      <c r="G86" s="5">
        <f>STDEV(C86:D86:E86)</f>
        <v>7.5856123092489834E-3</v>
      </c>
      <c r="H86" s="5">
        <f t="shared" si="21"/>
        <v>4.3795553087130398E-3</v>
      </c>
    </row>
    <row r="87" spans="1:15" x14ac:dyDescent="0.2">
      <c r="B87">
        <v>246</v>
      </c>
      <c r="C87" s="5">
        <v>0.52771751458433902</v>
      </c>
      <c r="D87" s="5">
        <v>0.56402500097922359</v>
      </c>
      <c r="E87" s="5">
        <v>0.53425659991344376</v>
      </c>
      <c r="F87" s="5">
        <f>AVERAGE(C87:D87:E87)</f>
        <v>0.54199970515900209</v>
      </c>
      <c r="G87" s="5">
        <f>STDEV(C87:D87:E87)</f>
        <v>1.9352652304310308E-2</v>
      </c>
      <c r="H87" s="5">
        <f t="shared" si="21"/>
        <v>1.1173259017426789E-2</v>
      </c>
    </row>
    <row r="88" spans="1:15" x14ac:dyDescent="0.2">
      <c r="B88">
        <v>251</v>
      </c>
      <c r="C88" s="5">
        <v>0.32755975480225208</v>
      </c>
      <c r="D88" s="5">
        <v>0.23088858624097128</v>
      </c>
      <c r="E88" s="5">
        <v>0.20062950269287264</v>
      </c>
      <c r="F88" s="5">
        <f>AVERAGE(C88:D88:E88)</f>
        <v>0.25302594791203198</v>
      </c>
      <c r="G88" s="5">
        <f>STDEV(C88:D88:E88)</f>
        <v>6.6297581490233695E-2</v>
      </c>
      <c r="H88" s="5">
        <f t="shared" si="21"/>
        <v>3.8276926520007575E-2</v>
      </c>
    </row>
    <row r="89" spans="1:15" x14ac:dyDescent="0.2">
      <c r="B89">
        <v>256</v>
      </c>
      <c r="C89" s="5">
        <v>0.31326925285051194</v>
      </c>
      <c r="D89" s="5">
        <v>0.20073688861584402</v>
      </c>
      <c r="E89" s="5">
        <v>0.15655812404547009</v>
      </c>
      <c r="F89" s="5">
        <f>AVERAGE(C89:D89:E89)</f>
        <v>0.22352142183727533</v>
      </c>
      <c r="G89" s="5">
        <f>STDEV(C89:D89:E89)</f>
        <v>8.0801891614160196E-2</v>
      </c>
      <c r="H89" s="5">
        <f t="shared" si="21"/>
        <v>4.6650993874466355E-2</v>
      </c>
    </row>
    <row r="90" spans="1:15" x14ac:dyDescent="0.2">
      <c r="B90">
        <v>261</v>
      </c>
      <c r="C90" s="5">
        <v>0.1529934349999317</v>
      </c>
      <c r="D90" s="5">
        <v>0.30137713452324061</v>
      </c>
      <c r="E90" s="5">
        <v>0.26220280972721693</v>
      </c>
      <c r="F90" s="5">
        <f>AVERAGE(C90:D90:E90)</f>
        <v>0.23885779308346308</v>
      </c>
      <c r="G90" s="5">
        <f>STDEV(C90:D90:E90)</f>
        <v>7.6897158092017859E-2</v>
      </c>
      <c r="H90" s="5">
        <f t="shared" si="21"/>
        <v>4.4396594924343724E-2</v>
      </c>
    </row>
    <row r="91" spans="1:15" x14ac:dyDescent="0.2">
      <c r="B91">
        <v>266</v>
      </c>
      <c r="C91" s="5">
        <v>0.2688773406087166</v>
      </c>
      <c r="D91" s="5">
        <v>0.313222935993479</v>
      </c>
      <c r="E91" s="5">
        <v>0.36348238620345752</v>
      </c>
      <c r="F91" s="5">
        <f>AVERAGE(C91:D91:E91)</f>
        <v>0.31519422093521771</v>
      </c>
      <c r="G91" s="5">
        <f>STDEV(C91:D91:E91)</f>
        <v>4.733331951423745E-2</v>
      </c>
      <c r="H91" s="5">
        <f t="shared" si="21"/>
        <v>2.7327904763183558E-2</v>
      </c>
    </row>
    <row r="92" spans="1:15" x14ac:dyDescent="0.2">
      <c r="B92">
        <v>271</v>
      </c>
      <c r="C92" s="5">
        <v>0.52933506338807113</v>
      </c>
      <c r="D92" s="5">
        <v>0.50936141988915484</v>
      </c>
      <c r="E92" s="5">
        <v>0.55964086537850777</v>
      </c>
      <c r="F92" s="5">
        <f>AVERAGE(C92:D92:E92)</f>
        <v>0.53277911621857799</v>
      </c>
      <c r="G92" s="5">
        <f>STDEV(C92:D92:E92)</f>
        <v>2.5316038090579942E-2</v>
      </c>
      <c r="H92" s="5">
        <f t="shared" si="21"/>
        <v>1.461622140641115E-2</v>
      </c>
    </row>
    <row r="93" spans="1:15" x14ac:dyDescent="0.2">
      <c r="B93">
        <v>276</v>
      </c>
      <c r="C93" s="5">
        <v>0.33618412908018003</v>
      </c>
      <c r="D93" s="5">
        <v>0.28493087722955324</v>
      </c>
      <c r="E93" s="5">
        <v>0.35968861241035766</v>
      </c>
      <c r="F93" s="5">
        <f>AVERAGE(C93:D93:E93)</f>
        <v>0.32693453957336366</v>
      </c>
      <c r="G93" s="5">
        <f>STDEV(C93:D93:E93)</f>
        <v>3.8227554484615893E-2</v>
      </c>
      <c r="H93" s="5">
        <f t="shared" si="21"/>
        <v>2.2070688872154073E-2</v>
      </c>
    </row>
    <row r="94" spans="1:15" x14ac:dyDescent="0.2">
      <c r="B94">
        <v>281</v>
      </c>
      <c r="C94" s="5">
        <v>0.3201656577597401</v>
      </c>
      <c r="D94" s="5">
        <v>0.27585663006099159</v>
      </c>
      <c r="E94" s="5">
        <v>0.2884907466726172</v>
      </c>
      <c r="F94" s="5">
        <f>AVERAGE(C94:D94:E94)</f>
        <v>0.29483767816444967</v>
      </c>
      <c r="G94" s="5">
        <f>STDEV(C94:D94:E94)</f>
        <v>2.2826194129193463E-2</v>
      </c>
      <c r="H94" s="5">
        <f t="shared" si="21"/>
        <v>1.3178709325064502E-2</v>
      </c>
    </row>
    <row r="95" spans="1:15" x14ac:dyDescent="0.2">
      <c r="B95">
        <v>286</v>
      </c>
      <c r="C95" s="5">
        <v>0.79705574313088878</v>
      </c>
      <c r="D95" s="5">
        <v>0.77795724315630133</v>
      </c>
      <c r="E95" s="5">
        <v>0.76169139078609638</v>
      </c>
      <c r="F95" s="5">
        <f>AVERAGE(C95:D95:E95)</f>
        <v>0.77890145902442887</v>
      </c>
      <c r="G95" s="5">
        <f>STDEV(C95:D95:E95)</f>
        <v>1.7701073749800428E-2</v>
      </c>
      <c r="H95" s="5">
        <f t="shared" si="21"/>
        <v>1.0219719694392696E-2</v>
      </c>
    </row>
    <row r="96" spans="1:15" x14ac:dyDescent="0.2">
      <c r="B96">
        <v>291</v>
      </c>
      <c r="C96" s="5">
        <v>0.71827429590609326</v>
      </c>
      <c r="D96" s="5">
        <v>0.8164017962783694</v>
      </c>
      <c r="E96" s="5">
        <v>0.8632475881498628</v>
      </c>
      <c r="F96" s="5">
        <f>AVERAGE(C96:D96:E96)</f>
        <v>0.79930789344477515</v>
      </c>
      <c r="G96" s="5">
        <f>STDEV(C96:D96:E96)</f>
        <v>7.3982869649416971E-2</v>
      </c>
      <c r="H96" s="5">
        <f t="shared" si="21"/>
        <v>4.2714029707511883E-2</v>
      </c>
    </row>
    <row r="97" spans="2:8" x14ac:dyDescent="0.2">
      <c r="B97">
        <v>296</v>
      </c>
      <c r="C97" s="5">
        <v>0.50392099846885696</v>
      </c>
      <c r="D97" s="5">
        <v>0.7180596484761369</v>
      </c>
      <c r="E97" s="5">
        <v>0.69334882160252431</v>
      </c>
      <c r="F97" s="5">
        <f>AVERAGE(C97:D97:E97)</f>
        <v>0.63844315618250602</v>
      </c>
      <c r="G97" s="5">
        <f>STDEV(C97:D97:E97)</f>
        <v>0.1171529531345511</v>
      </c>
      <c r="H97" s="5">
        <f t="shared" si="21"/>
        <v>6.7638289028592688E-2</v>
      </c>
    </row>
    <row r="98" spans="2:8" x14ac:dyDescent="0.2">
      <c r="B98">
        <v>301</v>
      </c>
      <c r="C98" s="5">
        <v>0.40694073444967988</v>
      </c>
      <c r="D98" s="5">
        <v>0.49303073708308243</v>
      </c>
      <c r="E98" s="5">
        <v>0.55543686277431736</v>
      </c>
      <c r="F98" s="5">
        <f>AVERAGE(C98:D98:E98)</f>
        <v>0.48513611143569318</v>
      </c>
      <c r="G98" s="5">
        <f>STDEV(C98:D98:E98)</f>
        <v>7.4562181214313392E-2</v>
      </c>
      <c r="H98" s="5">
        <f t="shared" si="21"/>
        <v>4.3048495395449499E-2</v>
      </c>
    </row>
    <row r="99" spans="2:8" x14ac:dyDescent="0.2">
      <c r="B99">
        <v>306</v>
      </c>
      <c r="C99" s="5">
        <v>0.46782063197026019</v>
      </c>
      <c r="D99" s="5">
        <v>0.44928107536823692</v>
      </c>
      <c r="E99" s="5">
        <v>0.47901788356156277</v>
      </c>
      <c r="F99" s="5">
        <f>AVERAGE(C99:D99:E99)</f>
        <v>0.46537319696668661</v>
      </c>
      <c r="G99" s="5">
        <f>STDEV(C99:D99:E99)</f>
        <v>1.5018718119540059E-2</v>
      </c>
      <c r="H99" s="5">
        <f t="shared" si="21"/>
        <v>8.671060949199564E-3</v>
      </c>
    </row>
    <row r="100" spans="2:8" x14ac:dyDescent="0.2">
      <c r="B100">
        <v>311</v>
      </c>
      <c r="C100" s="5">
        <v>0.58185690101039766</v>
      </c>
      <c r="D100" s="5">
        <v>0.61280597007844506</v>
      </c>
      <c r="E100" s="5">
        <v>0.53637720777835951</v>
      </c>
      <c r="F100" s="5">
        <f>AVERAGE(C100:D100:E100)</f>
        <v>0.57701335962240075</v>
      </c>
      <c r="G100" s="5">
        <f>STDEV(C100:D100:E100)</f>
        <v>3.8443905193979368E-2</v>
      </c>
      <c r="H100" s="5">
        <f t="shared" si="21"/>
        <v>2.2195599012444441E-2</v>
      </c>
    </row>
    <row r="101" spans="2:8" x14ac:dyDescent="0.2">
      <c r="B101">
        <v>316</v>
      </c>
      <c r="C101" s="5">
        <v>0.40878589333357235</v>
      </c>
      <c r="D101" s="5">
        <v>0.45155804026235363</v>
      </c>
      <c r="E101" s="5">
        <v>0.53423154815481544</v>
      </c>
      <c r="F101" s="5">
        <f>AVERAGE(C101:D101:E101)</f>
        <v>0.46485849391691381</v>
      </c>
      <c r="G101" s="5">
        <f>STDEV(C101:D101:E101)</f>
        <v>6.3771699279111624E-2</v>
      </c>
      <c r="H101" s="5">
        <f t="shared" si="21"/>
        <v>3.6818607745474963E-2</v>
      </c>
    </row>
    <row r="102" spans="2:8" x14ac:dyDescent="0.2">
      <c r="B102">
        <v>321</v>
      </c>
      <c r="C102" s="5">
        <v>0.33037456396489528</v>
      </c>
      <c r="D102" s="5">
        <v>0.38496526699837941</v>
      </c>
      <c r="E102" s="5">
        <v>0.30249069527048894</v>
      </c>
      <c r="F102" s="5">
        <f>AVERAGE(C102:D102:E102)</f>
        <v>0.33927684207792125</v>
      </c>
      <c r="G102" s="5">
        <f>STDEV(C102:D102:E102)</f>
        <v>4.1951777818418461E-2</v>
      </c>
      <c r="H102" s="5">
        <f t="shared" si="21"/>
        <v>2.4220870216447272E-2</v>
      </c>
    </row>
    <row r="103" spans="2:8" x14ac:dyDescent="0.2">
      <c r="B103">
        <v>326</v>
      </c>
      <c r="C103" s="5">
        <v>0.15142621068311266</v>
      </c>
      <c r="D103" s="5">
        <v>0.12203835577207653</v>
      </c>
      <c r="E103" s="5">
        <v>0.13889204917917328</v>
      </c>
      <c r="F103" s="5">
        <f>AVERAGE(C103:D103:E103)</f>
        <v>0.13745220521145415</v>
      </c>
      <c r="G103" s="5">
        <f>STDEV(C103:D103:E103)</f>
        <v>1.4746740896094988E-2</v>
      </c>
      <c r="H103" s="5">
        <f t="shared" si="21"/>
        <v>8.5140348260301039E-3</v>
      </c>
    </row>
    <row r="104" spans="2:8" x14ac:dyDescent="0.2">
      <c r="B104">
        <v>331</v>
      </c>
      <c r="C104" s="5">
        <v>0.22925777360311253</v>
      </c>
      <c r="D104" s="5">
        <v>0.27024285479030957</v>
      </c>
      <c r="E104" s="5">
        <v>0.25694673288424924</v>
      </c>
      <c r="F104" s="5">
        <f>AVERAGE(C104:D104:E104)</f>
        <v>0.25214912042589049</v>
      </c>
      <c r="G104" s="5">
        <f>STDEV(C104:D104:E104)</f>
        <v>2.0909496262601183E-2</v>
      </c>
      <c r="H104" s="5">
        <f t="shared" si="21"/>
        <v>1.2072103295832267E-2</v>
      </c>
    </row>
    <row r="105" spans="2:8" x14ac:dyDescent="0.2">
      <c r="B105">
        <v>336</v>
      </c>
      <c r="C105" s="5">
        <v>0.17032050944488375</v>
      </c>
      <c r="D105" s="5">
        <v>0.18038035028526966</v>
      </c>
      <c r="E105" s="5">
        <v>0.14282918358187641</v>
      </c>
      <c r="F105" s="5">
        <f>AVERAGE(C105:D105:E105)</f>
        <v>0.16451001443734328</v>
      </c>
      <c r="G105" s="5">
        <f>STDEV(C105:D105:E105)</f>
        <v>1.9438207720131946E-2</v>
      </c>
      <c r="H105" s="5">
        <f t="shared" si="21"/>
        <v>1.1222654459782041E-2</v>
      </c>
    </row>
    <row r="108" spans="2:8" x14ac:dyDescent="0.2">
      <c r="B108" s="1" t="s">
        <v>86</v>
      </c>
    </row>
    <row r="109" spans="2:8" x14ac:dyDescent="0.2">
      <c r="B109">
        <v>170</v>
      </c>
      <c r="C109" s="20">
        <v>4.2265146622552686E-2</v>
      </c>
      <c r="D109" s="20">
        <v>6.3828481013638527E-2</v>
      </c>
      <c r="E109" s="5"/>
      <c r="F109">
        <f>AVERAGE(C109:E109)</f>
        <v>5.3046813818095603E-2</v>
      </c>
      <c r="G109" s="5">
        <f>STDEV(C109:D109:E109)</f>
        <v>1.5247579972929885E-2</v>
      </c>
      <c r="H109">
        <f t="shared" ref="H109:H114" si="22">G109/SQRT(2)</f>
        <v>1.0781667195542915E-2</v>
      </c>
    </row>
    <row r="110" spans="2:8" x14ac:dyDescent="0.2">
      <c r="B110">
        <v>175</v>
      </c>
      <c r="C110" s="20">
        <v>5.8450100216106096E-2</v>
      </c>
      <c r="D110" s="20">
        <v>7.7155397033108294E-2</v>
      </c>
      <c r="E110" s="5"/>
      <c r="F110">
        <f t="shared" ref="F110:F134" si="23">AVERAGE(C110:E110)</f>
        <v>6.7802748624607195E-2</v>
      </c>
      <c r="G110" s="5">
        <f>STDEV(C110:D110:E110)</f>
        <v>1.3226642223409437E-2</v>
      </c>
      <c r="H110">
        <f t="shared" si="22"/>
        <v>9.3526484085011269E-3</v>
      </c>
    </row>
    <row r="111" spans="2:8" x14ac:dyDescent="0.2">
      <c r="B111">
        <v>177</v>
      </c>
      <c r="C111" s="20">
        <v>4.8662991748553437E-2</v>
      </c>
      <c r="D111" s="20">
        <v>7.2560493116118577E-2</v>
      </c>
      <c r="E111" s="5"/>
      <c r="F111">
        <f t="shared" si="23"/>
        <v>6.061174243233601E-2</v>
      </c>
      <c r="G111" s="5">
        <f>STDEV(C111:D111:E111)</f>
        <v>1.6898085270420079E-2</v>
      </c>
      <c r="H111">
        <f t="shared" si="22"/>
        <v>1.1948750683782552E-2</v>
      </c>
    </row>
    <row r="112" spans="2:8" x14ac:dyDescent="0.2">
      <c r="B112">
        <v>178</v>
      </c>
      <c r="C112" s="20">
        <v>7.5002739962473849E-2</v>
      </c>
      <c r="D112" s="20">
        <v>7.7762447042337327E-2</v>
      </c>
      <c r="E112" s="5"/>
      <c r="F112">
        <f t="shared" si="23"/>
        <v>7.6382593502405588E-2</v>
      </c>
      <c r="G112" s="5">
        <f>STDEV(C112:D112:E112)</f>
        <v>1.9514075902599898E-3</v>
      </c>
      <c r="H112">
        <f t="shared" si="22"/>
        <v>1.3798535399317385E-3</v>
      </c>
    </row>
    <row r="113" spans="2:8" x14ac:dyDescent="0.2">
      <c r="B113">
        <v>180</v>
      </c>
      <c r="C113" s="20">
        <v>0.11939859098277604</v>
      </c>
      <c r="D113" s="20">
        <v>0.10227918801692049</v>
      </c>
      <c r="E113" s="5"/>
      <c r="F113">
        <f t="shared" si="23"/>
        <v>0.11083888949984827</v>
      </c>
      <c r="G113" s="5">
        <f>STDEV(C113:D113:E113)</f>
        <v>1.2105245927021557E-2</v>
      </c>
      <c r="H113">
        <f t="shared" si="22"/>
        <v>8.559701482927777E-3</v>
      </c>
    </row>
    <row r="114" spans="2:8" x14ac:dyDescent="0.2">
      <c r="B114">
        <v>182</v>
      </c>
      <c r="C114" s="20">
        <v>0.11530303400728553</v>
      </c>
      <c r="D114" s="20">
        <v>0.11341160044525241</v>
      </c>
      <c r="E114" s="5"/>
      <c r="F114">
        <f t="shared" si="23"/>
        <v>0.11435731722626896</v>
      </c>
      <c r="G114" s="5">
        <f>STDEV(C114:D114:E114)</f>
        <v>1.33744549787745E-3</v>
      </c>
      <c r="H114">
        <f t="shared" si="22"/>
        <v>9.4571678101656315E-4</v>
      </c>
    </row>
    <row r="115" spans="2:8" x14ac:dyDescent="0.2">
      <c r="B115">
        <v>185</v>
      </c>
      <c r="C115" s="11">
        <v>0.13115663</v>
      </c>
      <c r="D115">
        <v>0.12858616197645975</v>
      </c>
      <c r="E115" s="5"/>
      <c r="F115">
        <f t="shared" ref="F115:F124" si="24">AVERAGE(C115:E115)</f>
        <v>0.12987139598822989</v>
      </c>
      <c r="G115" s="5">
        <f>STDEV(C115:D115:E115)</f>
        <v>1.8175953702684897E-3</v>
      </c>
      <c r="H115">
        <f t="shared" ref="H115:H124" si="25">G115/SQRT(2)</f>
        <v>1.2852340117701228E-3</v>
      </c>
    </row>
    <row r="116" spans="2:8" x14ac:dyDescent="0.2">
      <c r="B116">
        <v>186</v>
      </c>
      <c r="C116" s="11">
        <v>0.16007550000000001</v>
      </c>
      <c r="D116">
        <v>8.7934787986739898E-2</v>
      </c>
      <c r="E116" s="5"/>
      <c r="F116">
        <f t="shared" si="24"/>
        <v>0.12400514399336995</v>
      </c>
      <c r="G116" s="5">
        <f>STDEV(C116:D116:E116)</f>
        <v>5.1011186664202089E-2</v>
      </c>
      <c r="H116">
        <f t="shared" si="25"/>
        <v>3.6070356006630076E-2</v>
      </c>
    </row>
    <row r="117" spans="2:8" x14ac:dyDescent="0.2">
      <c r="B117">
        <v>187</v>
      </c>
      <c r="C117" s="11">
        <v>0.14548911</v>
      </c>
      <c r="D117">
        <v>0.15370076893236584</v>
      </c>
      <c r="E117" s="5"/>
      <c r="F117">
        <f t="shared" si="24"/>
        <v>0.14959493946618291</v>
      </c>
      <c r="G117" s="5">
        <f>STDEV(C117:D117:E117)</f>
        <v>5.8065197158669668E-3</v>
      </c>
      <c r="H117">
        <f t="shared" si="25"/>
        <v>4.105829466182917E-3</v>
      </c>
    </row>
    <row r="118" spans="2:8" x14ac:dyDescent="0.2">
      <c r="B118">
        <v>188</v>
      </c>
      <c r="C118" s="11">
        <v>0.11340005</v>
      </c>
      <c r="D118">
        <v>0.10904715701322572</v>
      </c>
      <c r="E118" s="5"/>
      <c r="F118">
        <f t="shared" si="24"/>
        <v>0.11122360350661287</v>
      </c>
      <c r="G118" s="5">
        <f>STDEV(C118:D118:E118)</f>
        <v>3.0779601487274611E-3</v>
      </c>
      <c r="H118">
        <f t="shared" si="25"/>
        <v>2.1764464933871422E-3</v>
      </c>
    </row>
    <row r="119" spans="2:8" x14ac:dyDescent="0.2">
      <c r="B119">
        <v>189</v>
      </c>
      <c r="C119" s="11">
        <v>8.3362720000000001E-2</v>
      </c>
      <c r="D119">
        <v>3.4661688508765574E-2</v>
      </c>
      <c r="E119" s="5"/>
      <c r="F119">
        <f t="shared" si="24"/>
        <v>5.9012204254382791E-2</v>
      </c>
      <c r="G119" s="5">
        <f>STDEV(C119:D119:E119)</f>
        <v>3.4436829618231433E-2</v>
      </c>
      <c r="H119">
        <f t="shared" si="25"/>
        <v>2.4350515745617193E-2</v>
      </c>
    </row>
    <row r="120" spans="2:8" x14ac:dyDescent="0.2">
      <c r="B120">
        <v>190</v>
      </c>
      <c r="C120" s="11">
        <v>0.13426234000000001</v>
      </c>
      <c r="D120">
        <v>9.582101080002503E-2</v>
      </c>
      <c r="E120" s="5"/>
      <c r="F120">
        <f t="shared" si="24"/>
        <v>0.11504167540001252</v>
      </c>
      <c r="G120" s="5">
        <f>STDEV(C120:D120:E120)</f>
        <v>2.7182124555126759E-2</v>
      </c>
      <c r="H120">
        <f t="shared" si="25"/>
        <v>1.9220664599987496E-2</v>
      </c>
    </row>
    <row r="121" spans="2:8" x14ac:dyDescent="0.2">
      <c r="B121">
        <v>191</v>
      </c>
      <c r="C121" s="11">
        <v>0.11342323999999999</v>
      </c>
      <c r="D121">
        <v>6.0166047850767318E-2</v>
      </c>
      <c r="E121" s="5"/>
      <c r="F121">
        <f t="shared" si="24"/>
        <v>8.6794643925383663E-2</v>
      </c>
      <c r="G121" s="5">
        <f>STDEV(C121:D121:E121)</f>
        <v>3.7658521715677372E-2</v>
      </c>
      <c r="H121">
        <f t="shared" si="25"/>
        <v>2.6628596074616324E-2</v>
      </c>
    </row>
    <row r="122" spans="2:8" x14ac:dyDescent="0.2">
      <c r="B122">
        <v>192</v>
      </c>
      <c r="C122" s="11">
        <v>0.14608848999999999</v>
      </c>
      <c r="D122">
        <v>6.6952580953683477E-2</v>
      </c>
      <c r="E122" s="5"/>
      <c r="F122">
        <f t="shared" si="24"/>
        <v>0.10652053547684173</v>
      </c>
      <c r="G122" s="5">
        <f>STDEV(C122:D122:E122)</f>
        <v>5.595753792201226E-2</v>
      </c>
      <c r="H122">
        <f t="shared" si="25"/>
        <v>3.9567954523158255E-2</v>
      </c>
    </row>
    <row r="123" spans="2:8" x14ac:dyDescent="0.2">
      <c r="B123">
        <v>193</v>
      </c>
      <c r="C123" s="11">
        <v>0.11197523</v>
      </c>
      <c r="D123">
        <v>4.6871236919702013E-2</v>
      </c>
      <c r="E123" s="5"/>
      <c r="F123">
        <f t="shared" si="24"/>
        <v>7.9423233459851E-2</v>
      </c>
      <c r="G123" s="5">
        <f>STDEV(C123:D123:E123)</f>
        <v>4.6035474989400783E-2</v>
      </c>
      <c r="H123">
        <f t="shared" si="25"/>
        <v>3.2551996540149002E-2</v>
      </c>
    </row>
    <row r="124" spans="2:8" x14ac:dyDescent="0.2">
      <c r="B124">
        <v>194</v>
      </c>
      <c r="C124" s="11">
        <v>6.530445E-2</v>
      </c>
      <c r="D124">
        <v>3.7552297092173843E-2</v>
      </c>
      <c r="E124" s="5"/>
      <c r="F124">
        <f t="shared" si="24"/>
        <v>5.1428373546086925E-2</v>
      </c>
      <c r="G124" s="5">
        <f>STDEV(C124:D124:E124)</f>
        <v>1.9623735513649838E-2</v>
      </c>
      <c r="H124">
        <f t="shared" si="25"/>
        <v>1.3876076453913077E-2</v>
      </c>
    </row>
    <row r="125" spans="2:8" x14ac:dyDescent="0.2">
      <c r="B125">
        <v>195</v>
      </c>
      <c r="C125" s="17">
        <v>6.3999219999999996E-2</v>
      </c>
      <c r="D125">
        <v>5.0356234993466753E-2</v>
      </c>
      <c r="E125">
        <v>6.6564978003576733E-2</v>
      </c>
      <c r="F125">
        <f t="shared" si="23"/>
        <v>6.0306810999014492E-2</v>
      </c>
      <c r="G125" s="5">
        <f>STDEV(C125:D125:E125)</f>
        <v>8.7124193347696433E-3</v>
      </c>
      <c r="H125" s="5">
        <f t="shared" ref="H125:H127" si="26">G125/(SQRT(3))</f>
        <v>5.0301176482221545E-3</v>
      </c>
    </row>
    <row r="126" spans="2:8" x14ac:dyDescent="0.2">
      <c r="B126">
        <v>196</v>
      </c>
      <c r="C126" s="17">
        <v>9.6793509999999999E-2</v>
      </c>
      <c r="D126">
        <v>9.676741016462162E-2</v>
      </c>
      <c r="E126">
        <v>8.3492951246724068E-2</v>
      </c>
      <c r="F126">
        <f t="shared" si="23"/>
        <v>9.2351290470448558E-2</v>
      </c>
      <c r="G126" s="5">
        <f>STDEV(C126:D126:E126)</f>
        <v>7.6715579025569249E-3</v>
      </c>
      <c r="H126" s="5">
        <f t="shared" si="26"/>
        <v>4.4291760201450418E-3</v>
      </c>
    </row>
    <row r="127" spans="2:8" x14ac:dyDescent="0.2">
      <c r="B127">
        <v>197</v>
      </c>
      <c r="C127" s="17">
        <v>0.12694551000000001</v>
      </c>
      <c r="D127">
        <v>0.1144223936656177</v>
      </c>
      <c r="E127">
        <v>0.13738242654832875</v>
      </c>
      <c r="F127">
        <f t="shared" si="23"/>
        <v>0.12625011007131548</v>
      </c>
      <c r="G127" s="5">
        <f>STDEV(C127:D127:E127)</f>
        <v>1.1495801985481656E-2</v>
      </c>
      <c r="H127" s="5">
        <f t="shared" si="26"/>
        <v>6.6371043708684692E-3</v>
      </c>
    </row>
    <row r="128" spans="2:8" x14ac:dyDescent="0.2">
      <c r="B128">
        <v>198</v>
      </c>
      <c r="C128" s="19">
        <v>0.23570281000000001</v>
      </c>
      <c r="D128" s="5">
        <v>0.18619571698761911</v>
      </c>
      <c r="E128" s="5"/>
      <c r="F128">
        <f t="shared" si="23"/>
        <v>0.21094926349380955</v>
      </c>
      <c r="G128" s="5">
        <f>STDEV(C128:D128:E128)</f>
        <v>3.5006801185887858E-2</v>
      </c>
      <c r="H128">
        <f t="shared" ref="H128" si="27">G128/SQRT(2)</f>
        <v>2.4753546506190577E-2</v>
      </c>
    </row>
    <row r="129" spans="2:8" x14ac:dyDescent="0.2">
      <c r="B129">
        <v>199</v>
      </c>
      <c r="C129" s="19">
        <v>0.32420441999999999</v>
      </c>
      <c r="D129" s="5">
        <v>0.23641152584030065</v>
      </c>
      <c r="E129" s="5">
        <v>0.21849078599291574</v>
      </c>
      <c r="F129">
        <f t="shared" si="23"/>
        <v>0.25970224394440544</v>
      </c>
      <c r="G129" s="5">
        <f>STDEV(C129:D129:E129)</f>
        <v>5.6574607962403142E-2</v>
      </c>
      <c r="H129" s="5">
        <f t="shared" ref="H129:H132" si="28">G129/(SQRT(3))</f>
        <v>3.2663365136391002E-2</v>
      </c>
    </row>
    <row r="130" spans="2:8" x14ac:dyDescent="0.2">
      <c r="B130">
        <v>200</v>
      </c>
      <c r="C130" s="19">
        <v>0.37174487000000001</v>
      </c>
      <c r="D130" s="5">
        <v>0.3310722974906975</v>
      </c>
      <c r="E130" s="5">
        <v>0.33360107613250373</v>
      </c>
      <c r="F130">
        <f t="shared" si="23"/>
        <v>0.34547274787440041</v>
      </c>
      <c r="G130" s="5">
        <f>STDEV(C130:D130:E130)</f>
        <v>2.2787430331031814E-2</v>
      </c>
      <c r="H130" s="5">
        <f t="shared" si="28"/>
        <v>1.3156329035761062E-2</v>
      </c>
    </row>
    <row r="131" spans="2:8" x14ac:dyDescent="0.2">
      <c r="B131">
        <v>201</v>
      </c>
      <c r="C131" s="19">
        <v>0.21679323</v>
      </c>
      <c r="D131" s="5">
        <v>0.30275527375663419</v>
      </c>
      <c r="E131" s="5">
        <v>0.27188961725688821</v>
      </c>
      <c r="F131">
        <f t="shared" si="23"/>
        <v>0.26381270700450749</v>
      </c>
      <c r="G131" s="5">
        <f>STDEV(C131:D131:E131)</f>
        <v>4.3546476334178061E-2</v>
      </c>
      <c r="H131" s="5">
        <f t="shared" si="28"/>
        <v>2.5141569833797374E-2</v>
      </c>
    </row>
    <row r="132" spans="2:8" x14ac:dyDescent="0.2">
      <c r="B132">
        <v>202</v>
      </c>
      <c r="C132" s="19">
        <v>0.12154466999999999</v>
      </c>
      <c r="D132" s="5">
        <v>0.20020090155466341</v>
      </c>
      <c r="E132" s="5">
        <v>0.2192825994597509</v>
      </c>
      <c r="F132">
        <f t="shared" si="23"/>
        <v>0.18034272367147144</v>
      </c>
      <c r="G132" s="5">
        <f>STDEV(C132:D132:E132)</f>
        <v>5.1806719017905151E-2</v>
      </c>
      <c r="H132" s="5">
        <f t="shared" si="28"/>
        <v>2.9910623170818846E-2</v>
      </c>
    </row>
    <row r="133" spans="2:8" x14ac:dyDescent="0.2">
      <c r="B133">
        <v>203</v>
      </c>
      <c r="C133" s="11">
        <v>6.671349E-2</v>
      </c>
      <c r="D133" s="5"/>
      <c r="E133" s="5"/>
      <c r="F133">
        <f t="shared" si="23"/>
        <v>6.671349E-2</v>
      </c>
      <c r="H133" s="19"/>
    </row>
    <row r="134" spans="2:8" x14ac:dyDescent="0.2">
      <c r="B134">
        <v>204</v>
      </c>
      <c r="C134" s="19">
        <v>5.8449929999999997E-2</v>
      </c>
      <c r="D134" s="5">
        <v>8.6996378692573692E-2</v>
      </c>
      <c r="E134" s="5">
        <v>6.4924641587359042E-2</v>
      </c>
      <c r="F134">
        <f t="shared" si="23"/>
        <v>7.012365009331091E-2</v>
      </c>
      <c r="H134" s="19">
        <v>8.6409299999999998E-3</v>
      </c>
    </row>
    <row r="137" spans="2:8" x14ac:dyDescent="0.2">
      <c r="B137" s="1" t="s">
        <v>87</v>
      </c>
    </row>
    <row r="138" spans="2:8" x14ac:dyDescent="0.2">
      <c r="B138">
        <v>171</v>
      </c>
      <c r="C138">
        <v>0.71236347653292253</v>
      </c>
      <c r="D138">
        <v>0.71618611711758218</v>
      </c>
      <c r="F138">
        <f>AVERAGE(C138:D138)</f>
        <v>0.7142747968252523</v>
      </c>
      <c r="G138">
        <f>STDEV(C138:D138)</f>
        <v>2.7030150794517416E-3</v>
      </c>
      <c r="H138">
        <f t="shared" ref="H138:H175" si="29">G138/SQRT(2)</f>
        <v>1.9113202923298209E-3</v>
      </c>
    </row>
    <row r="139" spans="2:8" x14ac:dyDescent="0.2">
      <c r="B139">
        <v>172</v>
      </c>
      <c r="C139">
        <v>0.22017832597513054</v>
      </c>
      <c r="D139">
        <v>0.22447674540206286</v>
      </c>
      <c r="F139">
        <f t="shared" ref="F139:F175" si="30">AVERAGE(C139:D139)</f>
        <v>0.2223275356885967</v>
      </c>
      <c r="G139">
        <f t="shared" ref="G139:G175" si="31">STDEV(C139:D139)</f>
        <v>3.0394415251678375E-3</v>
      </c>
      <c r="H139">
        <f t="shared" si="29"/>
        <v>2.1492097134661603E-3</v>
      </c>
    </row>
    <row r="140" spans="2:8" x14ac:dyDescent="0.2">
      <c r="B140">
        <v>173</v>
      </c>
      <c r="C140">
        <v>0.16568509799210282</v>
      </c>
      <c r="D140">
        <v>0.19207953187534377</v>
      </c>
      <c r="F140">
        <f t="shared" si="30"/>
        <v>0.17888231493372331</v>
      </c>
      <c r="G140">
        <f t="shared" si="31"/>
        <v>1.8663683184419654E-2</v>
      </c>
      <c r="H140">
        <f t="shared" si="29"/>
        <v>1.3197216941620474E-2</v>
      </c>
    </row>
    <row r="141" spans="2:8" x14ac:dyDescent="0.2">
      <c r="B141">
        <v>174</v>
      </c>
      <c r="C141">
        <v>0.1862942652506884</v>
      </c>
      <c r="D141">
        <v>0.20098350636381981</v>
      </c>
      <c r="F141">
        <f t="shared" si="30"/>
        <v>0.19363888580725411</v>
      </c>
      <c r="G141">
        <f t="shared" si="31"/>
        <v>1.0386862001579452E-2</v>
      </c>
      <c r="H141">
        <f t="shared" si="29"/>
        <v>7.3446205565657063E-3</v>
      </c>
    </row>
    <row r="142" spans="2:8" x14ac:dyDescent="0.2">
      <c r="B142">
        <v>175</v>
      </c>
      <c r="C142">
        <v>0.20811643133640348</v>
      </c>
      <c r="D142">
        <v>0.19488245897628295</v>
      </c>
      <c r="F142">
        <f t="shared" si="30"/>
        <v>0.20149944515634322</v>
      </c>
      <c r="G142">
        <f t="shared" si="31"/>
        <v>9.357831597876563E-3</v>
      </c>
      <c r="H142">
        <f t="shared" si="29"/>
        <v>6.6169861800602628E-3</v>
      </c>
    </row>
    <row r="143" spans="2:8" x14ac:dyDescent="0.2">
      <c r="B143">
        <v>176</v>
      </c>
      <c r="C143">
        <v>0.21345802361477767</v>
      </c>
      <c r="D143">
        <v>0.22611124451933703</v>
      </c>
      <c r="F143">
        <f t="shared" si="30"/>
        <v>0.21978463406705734</v>
      </c>
      <c r="G143">
        <f t="shared" si="31"/>
        <v>8.9471783054653076E-3</v>
      </c>
      <c r="H143">
        <f t="shared" si="29"/>
        <v>6.3266104522796823E-3</v>
      </c>
    </row>
    <row r="144" spans="2:8" x14ac:dyDescent="0.2">
      <c r="B144">
        <v>177</v>
      </c>
      <c r="C144">
        <v>0.24599210722650822</v>
      </c>
      <c r="D144">
        <v>0.2798804639042084</v>
      </c>
      <c r="F144">
        <f t="shared" si="30"/>
        <v>0.26293628556535831</v>
      </c>
      <c r="G144">
        <f t="shared" si="31"/>
        <v>2.396268681007022E-2</v>
      </c>
      <c r="H144">
        <f t="shared" si="29"/>
        <v>1.6944178338850091E-2</v>
      </c>
    </row>
    <row r="145" spans="2:8" x14ac:dyDescent="0.2">
      <c r="B145">
        <v>178</v>
      </c>
      <c r="C145">
        <v>0.22310082122159691</v>
      </c>
      <c r="D145">
        <v>0.24017045145378221</v>
      </c>
      <c r="F145">
        <f t="shared" si="30"/>
        <v>0.23163563633768958</v>
      </c>
      <c r="G145">
        <f t="shared" si="31"/>
        <v>1.2070051289525128E-2</v>
      </c>
      <c r="H145">
        <f t="shared" si="29"/>
        <v>8.5348151160926505E-3</v>
      </c>
    </row>
    <row r="146" spans="2:8" x14ac:dyDescent="0.2">
      <c r="B146">
        <v>179</v>
      </c>
      <c r="C146">
        <v>0.25034498004042244</v>
      </c>
      <c r="D146">
        <v>0.27090493924800618</v>
      </c>
      <c r="F146">
        <f t="shared" si="30"/>
        <v>0.26062495964421428</v>
      </c>
      <c r="G146">
        <f t="shared" si="31"/>
        <v>1.4538086576601262E-2</v>
      </c>
      <c r="H146">
        <f t="shared" si="29"/>
        <v>1.0279979603791872E-2</v>
      </c>
    </row>
    <row r="147" spans="2:8" x14ac:dyDescent="0.2">
      <c r="B147">
        <v>180</v>
      </c>
      <c r="C147">
        <v>0.22774747304471074</v>
      </c>
      <c r="D147">
        <v>0.27025107329901776</v>
      </c>
      <c r="F147">
        <f t="shared" si="30"/>
        <v>0.24899927317186427</v>
      </c>
      <c r="G147">
        <f t="shared" si="31"/>
        <v>3.0054583964662762E-2</v>
      </c>
      <c r="H147">
        <f t="shared" si="29"/>
        <v>2.1251800127153511E-2</v>
      </c>
    </row>
    <row r="148" spans="2:8" x14ac:dyDescent="0.2">
      <c r="B148">
        <v>181</v>
      </c>
      <c r="C148">
        <v>0.32787470393254636</v>
      </c>
      <c r="D148">
        <v>0.32037306450940622</v>
      </c>
      <c r="F148">
        <f t="shared" si="30"/>
        <v>0.32412388422097627</v>
      </c>
      <c r="G148">
        <f t="shared" si="31"/>
        <v>5.3044601061187323E-3</v>
      </c>
      <c r="H148">
        <f t="shared" si="29"/>
        <v>3.7508197115700688E-3</v>
      </c>
    </row>
    <row r="149" spans="2:8" x14ac:dyDescent="0.2">
      <c r="B149">
        <v>182</v>
      </c>
      <c r="C149">
        <v>0.40364553423808669</v>
      </c>
      <c r="D149">
        <v>0.39873978725266707</v>
      </c>
      <c r="F149">
        <f t="shared" si="30"/>
        <v>0.40119266074537685</v>
      </c>
      <c r="G149">
        <f t="shared" si="31"/>
        <v>3.468886960175679E-3</v>
      </c>
      <c r="H149">
        <f t="shared" si="29"/>
        <v>2.4528734927098117E-3</v>
      </c>
    </row>
    <row r="150" spans="2:8" x14ac:dyDescent="0.2">
      <c r="B150">
        <v>183</v>
      </c>
      <c r="C150">
        <v>0.59078101199791344</v>
      </c>
      <c r="D150">
        <v>0.62740906368576854</v>
      </c>
      <c r="F150">
        <f t="shared" si="30"/>
        <v>0.60909503784184094</v>
      </c>
      <c r="G150">
        <f t="shared" si="31"/>
        <v>2.5899943730133709E-2</v>
      </c>
      <c r="H150">
        <f t="shared" si="29"/>
        <v>1.8314025843927547E-2</v>
      </c>
    </row>
    <row r="151" spans="2:8" x14ac:dyDescent="0.2">
      <c r="B151">
        <v>184</v>
      </c>
      <c r="C151">
        <v>0.6333022663980401</v>
      </c>
      <c r="D151">
        <v>0.62165215992992973</v>
      </c>
      <c r="F151">
        <f t="shared" si="30"/>
        <v>0.62747721316398497</v>
      </c>
      <c r="G151">
        <f t="shared" si="31"/>
        <v>8.2378692851461065E-3</v>
      </c>
      <c r="H151">
        <f t="shared" si="29"/>
        <v>5.8250532340551886E-3</v>
      </c>
    </row>
    <row r="152" spans="2:8" x14ac:dyDescent="0.2">
      <c r="B152">
        <v>185</v>
      </c>
      <c r="C152">
        <v>0.76498121315187695</v>
      </c>
      <c r="D152">
        <v>0.76670486676994132</v>
      </c>
      <c r="F152">
        <f t="shared" si="30"/>
        <v>0.76584303996090908</v>
      </c>
      <c r="G152">
        <f t="shared" si="31"/>
        <v>1.2188071617500428E-3</v>
      </c>
      <c r="H152">
        <f t="shared" si="29"/>
        <v>8.6182680903218445E-4</v>
      </c>
    </row>
    <row r="153" spans="2:8" x14ac:dyDescent="0.2">
      <c r="B153">
        <v>186</v>
      </c>
      <c r="C153">
        <v>0.77180323967841169</v>
      </c>
      <c r="D153">
        <v>0.7822512028552282</v>
      </c>
      <c r="F153">
        <f t="shared" si="30"/>
        <v>0.77702722126681989</v>
      </c>
      <c r="G153">
        <f t="shared" si="31"/>
        <v>7.3878256119142985E-3</v>
      </c>
      <c r="H153">
        <f t="shared" si="29"/>
        <v>5.2239815884082552E-3</v>
      </c>
    </row>
    <row r="154" spans="2:8" x14ac:dyDescent="0.2">
      <c r="B154">
        <v>187</v>
      </c>
      <c r="C154">
        <v>0.77592089039448464</v>
      </c>
      <c r="D154">
        <v>0.79886751790385269</v>
      </c>
      <c r="F154">
        <f t="shared" si="30"/>
        <v>0.78739420414916861</v>
      </c>
      <c r="G154">
        <f t="shared" si="31"/>
        <v>1.6225715917235921E-2</v>
      </c>
      <c r="H154">
        <f t="shared" si="29"/>
        <v>1.1473313754684021E-2</v>
      </c>
    </row>
    <row r="155" spans="2:8" x14ac:dyDescent="0.2">
      <c r="B155">
        <v>188</v>
      </c>
      <c r="C155">
        <v>0.75617325399402757</v>
      </c>
      <c r="D155">
        <v>0.76928372978836801</v>
      </c>
      <c r="F155">
        <f t="shared" si="30"/>
        <v>0.76272849189119785</v>
      </c>
      <c r="G155">
        <f t="shared" si="31"/>
        <v>9.2705063387602104E-3</v>
      </c>
      <c r="H155">
        <f t="shared" si="29"/>
        <v>6.5552378971702177E-3</v>
      </c>
    </row>
    <row r="156" spans="2:8" x14ac:dyDescent="0.2">
      <c r="B156">
        <v>190</v>
      </c>
      <c r="C156">
        <v>0.58791506451542996</v>
      </c>
      <c r="D156">
        <v>0.60326071086383881</v>
      </c>
      <c r="F156">
        <f t="shared" si="30"/>
        <v>0.59558788768963433</v>
      </c>
      <c r="G156">
        <f t="shared" si="31"/>
        <v>1.0851010594650478E-2</v>
      </c>
      <c r="H156">
        <f t="shared" si="29"/>
        <v>7.6728231742044239E-3</v>
      </c>
    </row>
    <row r="157" spans="2:8" x14ac:dyDescent="0.2">
      <c r="B157">
        <v>191</v>
      </c>
      <c r="C157">
        <v>0.73736542397010418</v>
      </c>
      <c r="D157">
        <v>0.73790600290366326</v>
      </c>
      <c r="F157">
        <f t="shared" si="30"/>
        <v>0.73763571343688372</v>
      </c>
      <c r="G157">
        <f t="shared" si="31"/>
        <v>3.8224702968621556E-4</v>
      </c>
      <c r="H157">
        <f t="shared" si="29"/>
        <v>2.7028946677953852E-4</v>
      </c>
    </row>
    <row r="158" spans="2:8" x14ac:dyDescent="0.2">
      <c r="B158">
        <v>192</v>
      </c>
      <c r="C158">
        <v>0.75848715013978185</v>
      </c>
      <c r="D158">
        <v>0.75579592849301058</v>
      </c>
      <c r="F158">
        <f t="shared" si="30"/>
        <v>0.75714153931639627</v>
      </c>
      <c r="G158">
        <f t="shared" si="31"/>
        <v>1.9029810761079919E-3</v>
      </c>
      <c r="H158">
        <f t="shared" si="29"/>
        <v>1.3456108233856345E-3</v>
      </c>
    </row>
    <row r="159" spans="2:8" x14ac:dyDescent="0.2">
      <c r="B159">
        <v>193</v>
      </c>
      <c r="C159">
        <v>0.73034701159419446</v>
      </c>
      <c r="D159">
        <v>0.75230288818336799</v>
      </c>
      <c r="F159">
        <f t="shared" si="30"/>
        <v>0.74132494988878128</v>
      </c>
      <c r="G159">
        <f t="shared" si="31"/>
        <v>1.5525149223099567E-2</v>
      </c>
      <c r="H159">
        <f t="shared" si="29"/>
        <v>1.0977938294586763E-2</v>
      </c>
    </row>
    <row r="160" spans="2:8" x14ac:dyDescent="0.2">
      <c r="B160">
        <v>194</v>
      </c>
      <c r="C160">
        <v>0.64076077446046076</v>
      </c>
      <c r="D160">
        <v>0.60509892480733973</v>
      </c>
      <c r="F160">
        <f t="shared" si="30"/>
        <v>0.62292984963390019</v>
      </c>
      <c r="G160">
        <f t="shared" si="31"/>
        <v>2.5216735719377003E-2</v>
      </c>
      <c r="H160">
        <f t="shared" si="29"/>
        <v>1.7830924826560509E-2</v>
      </c>
    </row>
    <row r="161" spans="2:8" x14ac:dyDescent="0.2">
      <c r="B161">
        <v>196</v>
      </c>
      <c r="C161">
        <v>0.57681035071867337</v>
      </c>
      <c r="D161">
        <v>0.47363212122801041</v>
      </c>
      <c r="F161">
        <f t="shared" si="30"/>
        <v>0.52522123597334192</v>
      </c>
      <c r="G161">
        <f t="shared" si="31"/>
        <v>7.2958025743669608E-2</v>
      </c>
      <c r="H161">
        <f t="shared" si="29"/>
        <v>5.1589114745331482E-2</v>
      </c>
    </row>
    <row r="162" spans="2:8" x14ac:dyDescent="0.2">
      <c r="B162">
        <v>197</v>
      </c>
      <c r="C162">
        <v>0.54809558817455661</v>
      </c>
      <c r="D162">
        <v>0.56967535064415686</v>
      </c>
      <c r="F162">
        <f t="shared" si="30"/>
        <v>0.55888546940935679</v>
      </c>
      <c r="G162">
        <f t="shared" si="31"/>
        <v>1.5259196378649295E-2</v>
      </c>
      <c r="H162">
        <f t="shared" si="29"/>
        <v>1.0789881234800125E-2</v>
      </c>
    </row>
    <row r="163" spans="2:8" x14ac:dyDescent="0.2">
      <c r="B163">
        <v>198</v>
      </c>
      <c r="C163">
        <v>0.80071277028368948</v>
      </c>
      <c r="D163">
        <v>0.78477516997949459</v>
      </c>
      <c r="F163">
        <f t="shared" si="30"/>
        <v>0.79274397013159204</v>
      </c>
      <c r="G163">
        <f t="shared" si="31"/>
        <v>1.1269585250936989E-2</v>
      </c>
      <c r="H163">
        <f t="shared" si="29"/>
        <v>7.9688001520974439E-3</v>
      </c>
    </row>
    <row r="164" spans="2:8" x14ac:dyDescent="0.2">
      <c r="B164">
        <v>199</v>
      </c>
      <c r="C164">
        <v>0.88804775076430342</v>
      </c>
      <c r="D164">
        <v>0.89010297703179186</v>
      </c>
      <c r="F164">
        <f t="shared" si="30"/>
        <v>0.88907536389804764</v>
      </c>
      <c r="G164">
        <f t="shared" si="31"/>
        <v>1.4532644306137941E-3</v>
      </c>
      <c r="H164">
        <f t="shared" si="29"/>
        <v>1.0276131337442207E-3</v>
      </c>
    </row>
    <row r="165" spans="2:8" x14ac:dyDescent="0.2">
      <c r="B165">
        <v>200</v>
      </c>
      <c r="C165">
        <v>0.92631964018127277</v>
      </c>
      <c r="D165">
        <v>0.92351233394120791</v>
      </c>
      <c r="F165">
        <f t="shared" si="30"/>
        <v>0.92491598706124034</v>
      </c>
      <c r="G165">
        <f t="shared" si="31"/>
        <v>1.985065279217177E-3</v>
      </c>
      <c r="H165">
        <f t="shared" si="29"/>
        <v>1.4036531200324331E-3</v>
      </c>
    </row>
    <row r="166" spans="2:8" x14ac:dyDescent="0.2">
      <c r="B166">
        <v>201</v>
      </c>
      <c r="C166">
        <v>0.88750271844587847</v>
      </c>
      <c r="D166">
        <v>0.91011697633508393</v>
      </c>
      <c r="F166">
        <f t="shared" si="30"/>
        <v>0.8988098473904812</v>
      </c>
      <c r="G166">
        <f t="shared" si="31"/>
        <v>1.5990695104958558E-2</v>
      </c>
      <c r="H166">
        <f t="shared" si="29"/>
        <v>1.1307128944602727E-2</v>
      </c>
    </row>
    <row r="167" spans="2:8" x14ac:dyDescent="0.2">
      <c r="B167">
        <v>202</v>
      </c>
      <c r="C167">
        <v>0.83559109287927746</v>
      </c>
      <c r="D167">
        <v>0.85989971039837099</v>
      </c>
      <c r="F167">
        <f t="shared" si="30"/>
        <v>0.84774540163882417</v>
      </c>
      <c r="G167">
        <f t="shared" si="31"/>
        <v>1.718878828902114E-2</v>
      </c>
      <c r="H167">
        <f t="shared" si="29"/>
        <v>1.2154308759546761E-2</v>
      </c>
    </row>
    <row r="168" spans="2:8" x14ac:dyDescent="0.2">
      <c r="B168">
        <v>203</v>
      </c>
      <c r="C168">
        <v>0.75980413982960826</v>
      </c>
      <c r="D168">
        <v>0.74184131336259918</v>
      </c>
      <c r="F168">
        <f t="shared" si="30"/>
        <v>0.75082272659610372</v>
      </c>
      <c r="G168">
        <f t="shared" si="31"/>
        <v>1.2701636404099317E-2</v>
      </c>
      <c r="H168">
        <f t="shared" si="29"/>
        <v>8.9814132335045409E-3</v>
      </c>
    </row>
    <row r="169" spans="2:8" x14ac:dyDescent="0.2">
      <c r="B169">
        <v>204</v>
      </c>
      <c r="C169">
        <v>0.5677919341894061</v>
      </c>
      <c r="D169">
        <v>0.62559106136009601</v>
      </c>
      <c r="F169">
        <f t="shared" si="30"/>
        <v>0.59669149777475106</v>
      </c>
      <c r="G169">
        <f t="shared" si="31"/>
        <v>4.0870154769058462E-2</v>
      </c>
      <c r="H169">
        <f t="shared" si="29"/>
        <v>2.8899563585344953E-2</v>
      </c>
    </row>
    <row r="170" spans="2:8" x14ac:dyDescent="0.2">
      <c r="B170">
        <v>205</v>
      </c>
      <c r="C170">
        <v>0.56352226150716822</v>
      </c>
      <c r="D170">
        <v>0.55871179574181795</v>
      </c>
      <c r="F170">
        <f t="shared" si="30"/>
        <v>0.56111702862449309</v>
      </c>
      <c r="G170">
        <f t="shared" si="31"/>
        <v>3.4015129633449106E-3</v>
      </c>
      <c r="H170">
        <f t="shared" si="29"/>
        <v>2.4052328826751341E-3</v>
      </c>
    </row>
    <row r="171" spans="2:8" x14ac:dyDescent="0.2">
      <c r="B171">
        <v>206</v>
      </c>
      <c r="C171">
        <v>0.47683043103698602</v>
      </c>
      <c r="D171">
        <v>0.50246871875714427</v>
      </c>
      <c r="F171">
        <f t="shared" si="30"/>
        <v>0.48964957489706518</v>
      </c>
      <c r="G171">
        <f t="shared" si="31"/>
        <v>1.8129007104935688E-2</v>
      </c>
      <c r="H171">
        <f t="shared" si="29"/>
        <v>1.2819143860079124E-2</v>
      </c>
    </row>
    <row r="172" spans="2:8" x14ac:dyDescent="0.2">
      <c r="B172">
        <v>207</v>
      </c>
      <c r="C172">
        <v>0.44905049458466217</v>
      </c>
      <c r="D172">
        <v>0.49585619727281843</v>
      </c>
      <c r="F172">
        <f t="shared" si="30"/>
        <v>0.47245334592874033</v>
      </c>
      <c r="G172">
        <f t="shared" si="31"/>
        <v>3.3096629768996709E-2</v>
      </c>
      <c r="H172">
        <f t="shared" si="29"/>
        <v>2.3402851344078129E-2</v>
      </c>
    </row>
    <row r="173" spans="2:8" x14ac:dyDescent="0.2">
      <c r="B173">
        <v>209</v>
      </c>
      <c r="C173">
        <v>0.4182308763036523</v>
      </c>
      <c r="D173">
        <v>0.40498597872326891</v>
      </c>
      <c r="F173">
        <f t="shared" si="30"/>
        <v>0.41160842751346061</v>
      </c>
      <c r="G173">
        <f t="shared" si="31"/>
        <v>9.3655568952103873E-3</v>
      </c>
      <c r="H173">
        <f t="shared" si="29"/>
        <v>6.622448790191692E-3</v>
      </c>
    </row>
    <row r="174" spans="2:8" x14ac:dyDescent="0.2">
      <c r="B174">
        <v>210</v>
      </c>
      <c r="C174">
        <v>0.31838895906032127</v>
      </c>
      <c r="D174">
        <v>0.31924725856456238</v>
      </c>
      <c r="F174">
        <f t="shared" si="30"/>
        <v>0.31881810881244182</v>
      </c>
      <c r="G174">
        <f t="shared" si="31"/>
        <v>6.0690939973793382E-4</v>
      </c>
      <c r="H174">
        <f t="shared" si="29"/>
        <v>4.2914975212055007E-4</v>
      </c>
    </row>
    <row r="175" spans="2:8" x14ac:dyDescent="0.2">
      <c r="B175">
        <v>211</v>
      </c>
      <c r="C175">
        <v>0.39418797143754697</v>
      </c>
      <c r="D175">
        <v>0.3598337461718995</v>
      </c>
      <c r="F175">
        <f t="shared" si="30"/>
        <v>0.37701085880472324</v>
      </c>
      <c r="G175">
        <f t="shared" si="31"/>
        <v>2.4292105647749546E-2</v>
      </c>
      <c r="H175">
        <f t="shared" si="29"/>
        <v>1.7177112632823732E-2</v>
      </c>
    </row>
    <row r="178" spans="2:8" x14ac:dyDescent="0.2">
      <c r="B178" s="1" t="s">
        <v>88</v>
      </c>
    </row>
    <row r="179" spans="2:8" x14ac:dyDescent="0.2">
      <c r="B179">
        <v>182</v>
      </c>
      <c r="C179" s="5">
        <v>0.19491100427455899</v>
      </c>
      <c r="D179" s="5">
        <v>0.16994887269127626</v>
      </c>
      <c r="E179" s="5"/>
      <c r="F179">
        <f t="shared" ref="F179:F203" si="32">AVERAGE(C179:D179)</f>
        <v>0.18242993848291761</v>
      </c>
      <c r="G179">
        <f t="shared" ref="G179:G203" si="33">STDEV(C179:D179)</f>
        <v>1.7650892515410105E-2</v>
      </c>
      <c r="H179">
        <f t="shared" ref="H179:H203" si="34">G179/SQRT(2)</f>
        <v>1.2481065791641361E-2</v>
      </c>
    </row>
    <row r="180" spans="2:8" x14ac:dyDescent="0.2">
      <c r="B180">
        <v>183</v>
      </c>
      <c r="C180" s="5">
        <v>0.17232241050561317</v>
      </c>
      <c r="D180" s="5">
        <v>0.1920570609708197</v>
      </c>
      <c r="E180" s="5"/>
      <c r="F180">
        <f t="shared" si="32"/>
        <v>0.18218973573821645</v>
      </c>
      <c r="G180">
        <f t="shared" si="33"/>
        <v>1.3954505168293795E-2</v>
      </c>
      <c r="H180">
        <f t="shared" si="34"/>
        <v>9.8673252326032662E-3</v>
      </c>
    </row>
    <row r="181" spans="2:8" x14ac:dyDescent="0.2">
      <c r="B181">
        <v>184</v>
      </c>
      <c r="C181" s="5">
        <v>0.22456070872039469</v>
      </c>
      <c r="D181" s="5">
        <v>0.25222702868603969</v>
      </c>
      <c r="E181" s="5"/>
      <c r="F181">
        <f t="shared" si="32"/>
        <v>0.23839386870321719</v>
      </c>
      <c r="G181">
        <f t="shared" si="33"/>
        <v>1.9563042458184351E-2</v>
      </c>
      <c r="H181">
        <f t="shared" si="34"/>
        <v>1.38331599828225E-2</v>
      </c>
    </row>
    <row r="182" spans="2:8" x14ac:dyDescent="0.2">
      <c r="B182">
        <v>185</v>
      </c>
      <c r="C182" s="5">
        <v>0.34034061124976517</v>
      </c>
      <c r="D182" s="5">
        <v>0.29686726536764457</v>
      </c>
      <c r="E182" s="5"/>
      <c r="F182">
        <f t="shared" si="32"/>
        <v>0.31860393830870487</v>
      </c>
      <c r="G182">
        <f t="shared" si="33"/>
        <v>3.0740297674115746E-2</v>
      </c>
      <c r="H182">
        <f t="shared" si="34"/>
        <v>2.1736672941060298E-2</v>
      </c>
    </row>
    <row r="183" spans="2:8" x14ac:dyDescent="0.2">
      <c r="B183">
        <v>186</v>
      </c>
      <c r="C183" s="5">
        <v>0.3686840040321277</v>
      </c>
      <c r="D183" s="5">
        <v>0.39356411617011361</v>
      </c>
      <c r="E183" s="5"/>
      <c r="F183">
        <f t="shared" si="32"/>
        <v>0.38112406010112065</v>
      </c>
      <c r="G183">
        <f t="shared" si="33"/>
        <v>1.7592896009451568E-2</v>
      </c>
      <c r="H183">
        <f t="shared" si="34"/>
        <v>1.2440056068992955E-2</v>
      </c>
    </row>
    <row r="184" spans="2:8" x14ac:dyDescent="0.2">
      <c r="B184">
        <v>187</v>
      </c>
      <c r="C184" s="5">
        <v>0.34848103304725803</v>
      </c>
      <c r="D184" s="5">
        <v>0.32302059089494051</v>
      </c>
      <c r="E184" s="5"/>
      <c r="F184">
        <f t="shared" si="32"/>
        <v>0.33575081197109924</v>
      </c>
      <c r="G184">
        <f t="shared" si="33"/>
        <v>1.8003251297911537E-2</v>
      </c>
      <c r="H184">
        <f t="shared" si="34"/>
        <v>1.273022107615876E-2</v>
      </c>
    </row>
    <row r="185" spans="2:8" x14ac:dyDescent="0.2">
      <c r="B185">
        <v>190</v>
      </c>
      <c r="C185" s="5">
        <v>0.40624155016873326</v>
      </c>
      <c r="D185" s="5">
        <v>0.4581124709062242</v>
      </c>
      <c r="E185" s="5"/>
      <c r="F185">
        <f t="shared" si="32"/>
        <v>0.4321770105374787</v>
      </c>
      <c r="G185">
        <f t="shared" si="33"/>
        <v>3.6678279799869762E-2</v>
      </c>
      <c r="H185">
        <f t="shared" si="34"/>
        <v>2.5935460368745472E-2</v>
      </c>
    </row>
    <row r="186" spans="2:8" x14ac:dyDescent="0.2">
      <c r="B186">
        <v>191</v>
      </c>
      <c r="C186" s="5">
        <v>0.27007618158329438</v>
      </c>
      <c r="D186" s="5">
        <v>0.30852164641165142</v>
      </c>
      <c r="E186" s="5"/>
      <c r="F186">
        <f t="shared" si="32"/>
        <v>0.28929891399747287</v>
      </c>
      <c r="G186">
        <f t="shared" si="33"/>
        <v>2.7185048886000165E-2</v>
      </c>
      <c r="H186">
        <f t="shared" si="34"/>
        <v>1.9222732414178514E-2</v>
      </c>
    </row>
    <row r="187" spans="2:8" x14ac:dyDescent="0.2">
      <c r="B187">
        <v>192</v>
      </c>
      <c r="C187" s="5">
        <v>0.52082494431010984</v>
      </c>
      <c r="D187" s="5">
        <v>0.53126783974437852</v>
      </c>
      <c r="E187" s="5"/>
      <c r="F187">
        <f t="shared" si="32"/>
        <v>0.52604639202724424</v>
      </c>
      <c r="G187">
        <f t="shared" si="33"/>
        <v>7.3842421767934228E-3</v>
      </c>
      <c r="H187">
        <f t="shared" si="34"/>
        <v>5.2214477171343421E-3</v>
      </c>
    </row>
    <row r="188" spans="2:8" x14ac:dyDescent="0.2">
      <c r="B188">
        <v>193</v>
      </c>
      <c r="C188" s="5">
        <v>0.58807540021009352</v>
      </c>
      <c r="D188" s="5">
        <v>0.58716666446752075</v>
      </c>
      <c r="E188" s="5"/>
      <c r="F188">
        <f t="shared" si="32"/>
        <v>0.58762103233880714</v>
      </c>
      <c r="G188">
        <f t="shared" si="33"/>
        <v>6.4257320587980194E-4</v>
      </c>
      <c r="H188">
        <f t="shared" si="34"/>
        <v>4.5436787128638745E-4</v>
      </c>
    </row>
    <row r="189" spans="2:8" x14ac:dyDescent="0.2">
      <c r="B189">
        <v>194</v>
      </c>
      <c r="C189" s="5">
        <v>0.5256793910504276</v>
      </c>
      <c r="D189" s="5">
        <v>0.5099229587602776</v>
      </c>
      <c r="E189" s="5"/>
      <c r="F189">
        <f t="shared" si="32"/>
        <v>0.5178011749053526</v>
      </c>
      <c r="G189">
        <f t="shared" si="33"/>
        <v>1.1141480119671749E-2</v>
      </c>
      <c r="H189">
        <f t="shared" si="34"/>
        <v>7.8782161450749993E-3</v>
      </c>
    </row>
    <row r="190" spans="2:8" x14ac:dyDescent="0.2">
      <c r="B190">
        <v>196</v>
      </c>
      <c r="C190" s="5">
        <v>0.34635832266926231</v>
      </c>
      <c r="D190" s="5">
        <v>0.33346899426917331</v>
      </c>
      <c r="E190" s="5"/>
      <c r="F190">
        <f t="shared" si="32"/>
        <v>0.33991365846921784</v>
      </c>
      <c r="G190">
        <f t="shared" si="33"/>
        <v>9.1141315166432813E-3</v>
      </c>
      <c r="H190">
        <f t="shared" si="34"/>
        <v>6.4446642000444967E-3</v>
      </c>
    </row>
    <row r="191" spans="2:8" x14ac:dyDescent="0.2">
      <c r="B191">
        <v>197</v>
      </c>
      <c r="C191" s="5">
        <v>0.30433710351039284</v>
      </c>
      <c r="D191" s="5">
        <v>0.27478913222335971</v>
      </c>
      <c r="E191" s="5"/>
      <c r="F191">
        <f t="shared" si="32"/>
        <v>0.28956311786687627</v>
      </c>
      <c r="G191">
        <f t="shared" si="33"/>
        <v>2.0893570867366523E-2</v>
      </c>
      <c r="H191">
        <f t="shared" si="34"/>
        <v>1.4773985643516563E-2</v>
      </c>
    </row>
    <row r="192" spans="2:8" x14ac:dyDescent="0.2">
      <c r="B192">
        <v>198</v>
      </c>
      <c r="C192" s="5">
        <v>0.26405821355562387</v>
      </c>
      <c r="D192" s="5">
        <v>0.29380341086193268</v>
      </c>
      <c r="E192" s="5"/>
      <c r="F192">
        <f t="shared" si="32"/>
        <v>0.27893081220877824</v>
      </c>
      <c r="G192">
        <f t="shared" si="33"/>
        <v>2.1033030723022789E-2</v>
      </c>
      <c r="H192">
        <f t="shared" si="34"/>
        <v>1.4872598653154406E-2</v>
      </c>
    </row>
    <row r="193" spans="2:8" x14ac:dyDescent="0.2">
      <c r="B193">
        <v>199</v>
      </c>
      <c r="C193" s="5">
        <v>0.30013823684136293</v>
      </c>
      <c r="D193" s="5">
        <v>0.33835362663159529</v>
      </c>
      <c r="E193" s="5"/>
      <c r="F193">
        <f t="shared" si="32"/>
        <v>0.31924593173647908</v>
      </c>
      <c r="G193">
        <f t="shared" si="33"/>
        <v>2.7022361266360463E-2</v>
      </c>
      <c r="H193">
        <f t="shared" si="34"/>
        <v>1.9107694895116184E-2</v>
      </c>
    </row>
    <row r="194" spans="2:8" x14ac:dyDescent="0.2">
      <c r="B194">
        <v>200</v>
      </c>
      <c r="C194" s="5">
        <v>0.25870722999746526</v>
      </c>
      <c r="D194" s="5">
        <v>0.27738761065480688</v>
      </c>
      <c r="E194" s="5"/>
      <c r="F194">
        <f t="shared" si="32"/>
        <v>0.26804742032613604</v>
      </c>
      <c r="G194">
        <f t="shared" si="33"/>
        <v>1.3209023837952277E-2</v>
      </c>
      <c r="H194">
        <f t="shared" si="34"/>
        <v>9.340190328670811E-3</v>
      </c>
    </row>
    <row r="195" spans="2:8" x14ac:dyDescent="0.2">
      <c r="B195">
        <v>202</v>
      </c>
      <c r="C195" s="5">
        <v>0.51849679169234519</v>
      </c>
      <c r="D195" s="5">
        <v>0.41059717314787547</v>
      </c>
      <c r="E195" s="5"/>
      <c r="F195">
        <f t="shared" si="32"/>
        <v>0.46454698242011033</v>
      </c>
      <c r="G195">
        <f t="shared" si="33"/>
        <v>7.6296551960236006E-2</v>
      </c>
      <c r="H195">
        <f t="shared" si="34"/>
        <v>5.3949809272234653E-2</v>
      </c>
    </row>
    <row r="196" spans="2:8" x14ac:dyDescent="0.2">
      <c r="B196">
        <v>203</v>
      </c>
      <c r="C196" s="5">
        <v>0.53695308501799488</v>
      </c>
      <c r="D196" s="5">
        <v>0.50102019613653936</v>
      </c>
      <c r="E196" s="5"/>
      <c r="F196">
        <f t="shared" si="32"/>
        <v>0.51898664057726718</v>
      </c>
      <c r="G196">
        <f t="shared" si="33"/>
        <v>2.5408389395699893E-2</v>
      </c>
      <c r="H196">
        <f t="shared" si="34"/>
        <v>1.7966444440727758E-2</v>
      </c>
    </row>
    <row r="197" spans="2:8" x14ac:dyDescent="0.2">
      <c r="B197">
        <v>205</v>
      </c>
      <c r="C197" s="5">
        <v>0.54452723234428246</v>
      </c>
      <c r="D197" s="5">
        <v>0.44444045893893092</v>
      </c>
      <c r="E197" s="5"/>
      <c r="F197">
        <f t="shared" si="32"/>
        <v>0.49448384564160669</v>
      </c>
      <c r="G197">
        <f t="shared" si="33"/>
        <v>7.0772036182005379E-2</v>
      </c>
      <c r="H197">
        <f t="shared" si="34"/>
        <v>5.0043386702675698E-2</v>
      </c>
    </row>
    <row r="198" spans="2:8" x14ac:dyDescent="0.2">
      <c r="B198">
        <v>206</v>
      </c>
      <c r="C198" s="5">
        <v>0.53286352841744389</v>
      </c>
      <c r="D198" s="5">
        <v>0.52854844601263706</v>
      </c>
      <c r="E198" s="5"/>
      <c r="F198">
        <f t="shared" si="32"/>
        <v>0.53070598721504048</v>
      </c>
      <c r="G198">
        <f t="shared" si="33"/>
        <v>3.0512240298176609E-3</v>
      </c>
      <c r="H198">
        <f t="shared" si="34"/>
        <v>2.1575412024034124E-3</v>
      </c>
    </row>
    <row r="199" spans="2:8" x14ac:dyDescent="0.2">
      <c r="B199">
        <v>207</v>
      </c>
      <c r="C199" s="5">
        <v>0.3804042789789806</v>
      </c>
      <c r="D199" s="5">
        <v>0.53100839140947231</v>
      </c>
      <c r="E199" s="5"/>
      <c r="F199">
        <f t="shared" si="32"/>
        <v>0.45570633519422643</v>
      </c>
      <c r="G199">
        <f t="shared" si="33"/>
        <v>0.10649318917418243</v>
      </c>
      <c r="H199">
        <f t="shared" si="34"/>
        <v>7.530205621524623E-2</v>
      </c>
    </row>
    <row r="200" spans="2:8" x14ac:dyDescent="0.2">
      <c r="B200">
        <v>210</v>
      </c>
      <c r="C200" s="5">
        <v>0.51797322215299002</v>
      </c>
      <c r="D200" s="5">
        <v>0.4893203032140781</v>
      </c>
      <c r="E200" s="5"/>
      <c r="F200">
        <f t="shared" si="32"/>
        <v>0.50364676268353403</v>
      </c>
      <c r="G200">
        <f t="shared" si="33"/>
        <v>2.0260673282493074E-2</v>
      </c>
      <c r="H200">
        <f t="shared" si="34"/>
        <v>1.4326459469455958E-2</v>
      </c>
    </row>
    <row r="201" spans="2:8" x14ac:dyDescent="0.2">
      <c r="B201">
        <v>211</v>
      </c>
      <c r="C201" s="5">
        <v>0.36726717802427794</v>
      </c>
      <c r="D201" s="5">
        <v>0.3567649297852335</v>
      </c>
      <c r="E201" s="5"/>
      <c r="F201">
        <f t="shared" si="32"/>
        <v>0.36201605390475572</v>
      </c>
      <c r="G201">
        <f t="shared" si="33"/>
        <v>7.426210947532803E-3</v>
      </c>
      <c r="H201">
        <f t="shared" si="34"/>
        <v>5.2511241195222214E-3</v>
      </c>
    </row>
    <row r="202" spans="2:8" x14ac:dyDescent="0.2">
      <c r="B202">
        <v>212</v>
      </c>
      <c r="C202" s="5">
        <v>0.38139731252311587</v>
      </c>
      <c r="D202" s="19">
        <v>0.36867184291892463</v>
      </c>
      <c r="E202" s="5"/>
      <c r="F202">
        <f t="shared" si="32"/>
        <v>0.37503457772102022</v>
      </c>
      <c r="G202">
        <f t="shared" si="33"/>
        <v>8.9982658509069179E-3</v>
      </c>
      <c r="H202">
        <f t="shared" si="34"/>
        <v>6.3627348020956201E-3</v>
      </c>
    </row>
    <row r="203" spans="2:8" x14ac:dyDescent="0.2">
      <c r="B203">
        <v>213</v>
      </c>
      <c r="C203" s="5">
        <v>0.31348216538641316</v>
      </c>
      <c r="D203" s="5">
        <v>0.34109622646926024</v>
      </c>
      <c r="E203" s="5"/>
      <c r="F203">
        <f t="shared" si="32"/>
        <v>0.32728919592783667</v>
      </c>
      <c r="G203">
        <f t="shared" si="33"/>
        <v>1.9526089847780714E-2</v>
      </c>
      <c r="H203">
        <f t="shared" si="34"/>
        <v>1.3807030541423543E-2</v>
      </c>
    </row>
    <row r="206" spans="2:8" x14ac:dyDescent="0.2">
      <c r="B206" s="1" t="s">
        <v>90</v>
      </c>
    </row>
    <row r="207" spans="2:8" x14ac:dyDescent="0.2">
      <c r="B207">
        <v>51</v>
      </c>
      <c r="C207" s="5">
        <v>5.247676837107354E-2</v>
      </c>
      <c r="D207" s="5">
        <v>2.0223067439091622E-2</v>
      </c>
      <c r="E207" s="5">
        <v>1.1515550224386788E-2</v>
      </c>
      <c r="F207" s="5">
        <f t="shared" ref="F207:F218" si="35">AVERAGE(C207:E207)</f>
        <v>2.8071795344850648E-2</v>
      </c>
      <c r="G207" s="5">
        <f t="shared" ref="G207:G218" si="36">STDEV(C207:E207)</f>
        <v>2.1579092782577667E-2</v>
      </c>
      <c r="H207" s="5">
        <f t="shared" ref="H207:H218" si="37">G207/(SQRT(3))</f>
        <v>1.2458695026889127E-2</v>
      </c>
    </row>
    <row r="208" spans="2:8" x14ac:dyDescent="0.2">
      <c r="B208">
        <v>56</v>
      </c>
      <c r="C208" s="5">
        <v>7.8146129522370364E-2</v>
      </c>
      <c r="D208" s="5">
        <v>1.8031688179979348E-2</v>
      </c>
      <c r="E208" s="5">
        <v>1.1711254808050674E-2</v>
      </c>
      <c r="F208" s="5">
        <f t="shared" si="35"/>
        <v>3.5963024170133459E-2</v>
      </c>
      <c r="G208" s="5">
        <f t="shared" si="36"/>
        <v>3.6668075384054262E-2</v>
      </c>
      <c r="H208" s="5">
        <f t="shared" si="37"/>
        <v>2.1170323193649219E-2</v>
      </c>
    </row>
    <row r="209" spans="2:8" x14ac:dyDescent="0.2">
      <c r="B209">
        <v>61</v>
      </c>
      <c r="C209" s="5">
        <v>3.5875402590228984E-2</v>
      </c>
      <c r="D209" s="5">
        <v>2.8531154666664362E-2</v>
      </c>
      <c r="F209" s="5">
        <f>AVERAGE(C209:D209)</f>
        <v>3.2203278628446672E-2</v>
      </c>
      <c r="G209" s="5">
        <f>STDEV(C209:D209)</f>
        <v>5.1931675094677651E-3</v>
      </c>
      <c r="H209" s="5">
        <f>G209/(SQRT(2))</f>
        <v>3.6721239617823107E-3</v>
      </c>
    </row>
    <row r="210" spans="2:8" x14ac:dyDescent="0.2">
      <c r="B210">
        <v>76</v>
      </c>
      <c r="C210" s="5">
        <v>6.0367748300686051E-2</v>
      </c>
      <c r="D210" s="5">
        <v>4.2925172923379509E-2</v>
      </c>
      <c r="E210" s="5">
        <v>4.8625671545537201E-2</v>
      </c>
      <c r="F210" s="5">
        <f t="shared" si="35"/>
        <v>5.0639530923200921E-2</v>
      </c>
      <c r="G210" s="5">
        <f t="shared" si="36"/>
        <v>8.8939631853863672E-3</v>
      </c>
      <c r="H210" s="5">
        <f t="shared" si="37"/>
        <v>5.1349320392454411E-3</v>
      </c>
    </row>
    <row r="211" spans="2:8" x14ac:dyDescent="0.2">
      <c r="B211">
        <v>81</v>
      </c>
      <c r="C211" s="5">
        <v>3.9762005231470304E-2</v>
      </c>
      <c r="D211" s="5">
        <v>1.9179475936909121E-2</v>
      </c>
      <c r="E211" s="5">
        <v>3.1659581650019759E-2</v>
      </c>
      <c r="F211" s="5">
        <f t="shared" si="35"/>
        <v>3.0200354272799729E-2</v>
      </c>
      <c r="G211" s="5">
        <f t="shared" si="36"/>
        <v>1.0368564820850973E-2</v>
      </c>
      <c r="H211" s="5">
        <f t="shared" si="37"/>
        <v>5.9862936904283934E-3</v>
      </c>
    </row>
    <row r="212" spans="2:8" x14ac:dyDescent="0.2">
      <c r="B212">
        <v>86</v>
      </c>
      <c r="C212" s="5">
        <v>2.6227941797000449E-2</v>
      </c>
      <c r="D212" s="5">
        <v>4.0599688195407185E-2</v>
      </c>
      <c r="E212" s="5">
        <v>2.8936708168993401E-2</v>
      </c>
      <c r="F212" s="5">
        <f t="shared" si="35"/>
        <v>3.1921446053800345E-2</v>
      </c>
      <c r="G212" s="5">
        <f t="shared" si="36"/>
        <v>7.6366398904086424E-3</v>
      </c>
      <c r="H212" s="5">
        <f t="shared" si="37"/>
        <v>4.4090160964316638E-3</v>
      </c>
    </row>
    <row r="213" spans="2:8" x14ac:dyDescent="0.2">
      <c r="B213">
        <v>91</v>
      </c>
      <c r="C213" s="5">
        <v>3.0724531477367339E-2</v>
      </c>
      <c r="D213" s="5">
        <v>3.7625639129713534E-2</v>
      </c>
      <c r="E213" s="5">
        <v>3.8691717866849426E-2</v>
      </c>
      <c r="F213" s="5">
        <f t="shared" si="35"/>
        <v>3.5680629491310102E-2</v>
      </c>
      <c r="G213" s="5">
        <f t="shared" si="36"/>
        <v>4.3250793763003753E-3</v>
      </c>
      <c r="H213" s="5">
        <f t="shared" si="37"/>
        <v>2.4970857421735206E-3</v>
      </c>
    </row>
    <row r="214" spans="2:8" x14ac:dyDescent="0.2">
      <c r="B214">
        <v>96</v>
      </c>
      <c r="C214" s="5">
        <v>9.0120725303882945E-2</v>
      </c>
      <c r="D214" s="5">
        <v>6.8439676926407733E-2</v>
      </c>
      <c r="E214" s="5">
        <v>4.3908982780205927E-2</v>
      </c>
      <c r="F214" s="5">
        <f t="shared" si="35"/>
        <v>6.7489795003498873E-2</v>
      </c>
      <c r="G214" s="5">
        <f t="shared" si="36"/>
        <v>2.3120510234838163E-2</v>
      </c>
      <c r="H214" s="5">
        <f t="shared" si="37"/>
        <v>1.3348632807885312E-2</v>
      </c>
    </row>
    <row r="215" spans="2:8" x14ac:dyDescent="0.2">
      <c r="B215">
        <v>101</v>
      </c>
      <c r="C215" s="5">
        <v>5.8468101165094162E-2</v>
      </c>
      <c r="D215" s="5">
        <v>5.5654425228613663E-2</v>
      </c>
      <c r="E215" s="5">
        <v>5.4917127708465227E-2</v>
      </c>
      <c r="F215" s="5">
        <f t="shared" si="35"/>
        <v>5.6346551367391008E-2</v>
      </c>
      <c r="G215" s="5">
        <f t="shared" si="36"/>
        <v>1.8739349151998181E-3</v>
      </c>
      <c r="H215" s="5">
        <f t="shared" si="37"/>
        <v>1.0819168277344535E-3</v>
      </c>
    </row>
    <row r="216" spans="2:8" x14ac:dyDescent="0.2">
      <c r="B216">
        <v>106</v>
      </c>
      <c r="C216" s="5">
        <v>2.1509451142109875E-2</v>
      </c>
      <c r="D216" s="5">
        <v>3.7466626764324051E-2</v>
      </c>
      <c r="E216" s="5">
        <v>3.5938686447327228E-2</v>
      </c>
      <c r="F216" s="5">
        <f t="shared" si="35"/>
        <v>3.1638254784587053E-2</v>
      </c>
      <c r="G216" s="5">
        <f t="shared" si="36"/>
        <v>8.8050069746690249E-3</v>
      </c>
      <c r="H216" s="5">
        <f t="shared" si="37"/>
        <v>5.083573147041694E-3</v>
      </c>
    </row>
    <row r="217" spans="2:8" x14ac:dyDescent="0.2">
      <c r="B217">
        <v>111</v>
      </c>
      <c r="C217" s="5">
        <v>3.2694374878231049E-2</v>
      </c>
      <c r="D217" s="5">
        <v>3.6268650777571278E-2</v>
      </c>
      <c r="E217" s="5">
        <v>4.4680500929205995E-2</v>
      </c>
      <c r="F217" s="5">
        <f t="shared" si="35"/>
        <v>3.7881175528336107E-2</v>
      </c>
      <c r="G217" s="5">
        <f t="shared" si="36"/>
        <v>6.1536153179522803E-3</v>
      </c>
      <c r="H217" s="5">
        <f t="shared" si="37"/>
        <v>3.5527914603091537E-3</v>
      </c>
    </row>
    <row r="218" spans="2:8" x14ac:dyDescent="0.2">
      <c r="B218">
        <v>116</v>
      </c>
      <c r="C218" s="5">
        <v>5.7064229731730351E-2</v>
      </c>
      <c r="D218" s="5">
        <v>5.4143683462636857E-2</v>
      </c>
      <c r="E218" s="5">
        <v>2.991607313016989E-2</v>
      </c>
      <c r="F218" s="5">
        <f t="shared" si="35"/>
        <v>4.7041328774845702E-2</v>
      </c>
      <c r="G218" s="5">
        <f t="shared" si="36"/>
        <v>1.4902623369699199E-2</v>
      </c>
      <c r="H218" s="5">
        <f t="shared" si="37"/>
        <v>8.6040336141274404E-3</v>
      </c>
    </row>
    <row r="219" spans="2:8" x14ac:dyDescent="0.2">
      <c r="B219">
        <v>121</v>
      </c>
      <c r="C219" s="5">
        <v>4.8454536461118289E-2</v>
      </c>
      <c r="D219" s="5"/>
      <c r="E219" s="5"/>
      <c r="F219" s="5">
        <v>4.8454536461118289E-2</v>
      </c>
      <c r="G219" s="5"/>
      <c r="H219" s="5"/>
    </row>
    <row r="220" spans="2:8" x14ac:dyDescent="0.2">
      <c r="B220">
        <v>126</v>
      </c>
      <c r="C220" s="5">
        <v>3.3050358775491645E-2</v>
      </c>
      <c r="D220" s="5"/>
      <c r="E220" s="5"/>
      <c r="F220" s="5">
        <v>3.3050358775491645E-2</v>
      </c>
      <c r="G220" s="5"/>
      <c r="H220" s="5"/>
    </row>
    <row r="223" spans="2:8" x14ac:dyDescent="0.2">
      <c r="B223" s="1" t="s">
        <v>91</v>
      </c>
    </row>
    <row r="224" spans="2:8" x14ac:dyDescent="0.2">
      <c r="B224">
        <v>71</v>
      </c>
      <c r="C224">
        <v>0.18033545461572201</v>
      </c>
      <c r="D224">
        <v>0.17059320883915619</v>
      </c>
      <c r="E224">
        <v>0.16422794445173533</v>
      </c>
      <c r="F224" s="5">
        <f>AVERAGE(C224:D224:E224)</f>
        <v>0.17171886930220448</v>
      </c>
      <c r="G224" s="5">
        <f>STDEV(C224:D224:E224)</f>
        <v>8.1125399554816454E-3</v>
      </c>
      <c r="H224" s="5">
        <f>G224/(SQRT(3))</f>
        <v>4.6837771271089233E-3</v>
      </c>
    </row>
    <row r="225" spans="2:8" x14ac:dyDescent="0.2">
      <c r="B225">
        <v>76</v>
      </c>
      <c r="C225">
        <v>0.23410193264237172</v>
      </c>
      <c r="D225">
        <v>0.23370967018173661</v>
      </c>
      <c r="F225" s="5">
        <f>AVERAGE(C225:D225)</f>
        <v>0.23390580141205417</v>
      </c>
      <c r="G225" s="5">
        <f>STDEV(C225:D225)</f>
        <v>2.7737144592001288E-4</v>
      </c>
      <c r="H225" s="5">
        <f t="shared" ref="H225:H235" si="38">G225/(SQRT(2))</f>
        <v>1.9613123031755883E-4</v>
      </c>
    </row>
    <row r="226" spans="2:8" x14ac:dyDescent="0.2">
      <c r="B226">
        <v>81</v>
      </c>
      <c r="C226">
        <v>0.18230427896041584</v>
      </c>
      <c r="D226">
        <v>0.17453022045066297</v>
      </c>
      <c r="F226" s="5">
        <f>AVERAGE(C226:D226)</f>
        <v>0.1784172497055394</v>
      </c>
      <c r="G226" s="5">
        <f>STDEV(C226:D226)</f>
        <v>5.4970894895872468E-3</v>
      </c>
      <c r="H226" s="5">
        <f t="shared" si="38"/>
        <v>3.8870292548764391E-3</v>
      </c>
    </row>
    <row r="227" spans="2:8" x14ac:dyDescent="0.2">
      <c r="B227">
        <v>86</v>
      </c>
      <c r="C227">
        <v>0.93889231696118403</v>
      </c>
      <c r="D227">
        <v>0.85203098068849359</v>
      </c>
      <c r="E227">
        <v>0.88471750149723161</v>
      </c>
      <c r="F227" s="5">
        <f>AVERAGE(C227:D227:E227)</f>
        <v>0.891880266382303</v>
      </c>
      <c r="G227" s="5">
        <f>STDEV(C227:D227:E227)</f>
        <v>4.3871423904045574E-2</v>
      </c>
      <c r="H227" s="5">
        <f>G227/(SQRT(3))</f>
        <v>2.5329178400732896E-2</v>
      </c>
    </row>
    <row r="228" spans="2:8" x14ac:dyDescent="0.2">
      <c r="B228">
        <v>91</v>
      </c>
      <c r="C228">
        <v>0.88334120328635768</v>
      </c>
      <c r="D228">
        <v>0.83454544388172536</v>
      </c>
      <c r="E228">
        <v>0.85561216243855198</v>
      </c>
      <c r="F228" s="5">
        <f>AVERAGE(C228:D228:E228)</f>
        <v>0.85783293653554493</v>
      </c>
      <c r="G228" s="5">
        <f>STDEV(C228:D228:E228)</f>
        <v>2.4473565579234614E-2</v>
      </c>
      <c r="H228" s="5">
        <f t="shared" ref="H228:H234" si="39">G228/(SQRT(3))</f>
        <v>1.4129819675201065E-2</v>
      </c>
    </row>
    <row r="229" spans="2:8" x14ac:dyDescent="0.2">
      <c r="B229">
        <v>96</v>
      </c>
      <c r="C229">
        <v>0.86214512655886699</v>
      </c>
      <c r="D229">
        <v>0.78266179055101837</v>
      </c>
      <c r="E229">
        <v>0.84336646484194344</v>
      </c>
      <c r="F229" s="5">
        <f>AVERAGE(C229:D229:E229)</f>
        <v>0.82939112731727638</v>
      </c>
      <c r="G229" s="5">
        <f>STDEV(C229:D229:E229)</f>
        <v>4.1543744654645894E-2</v>
      </c>
      <c r="H229" s="5">
        <f t="shared" si="39"/>
        <v>2.3985292159504883E-2</v>
      </c>
    </row>
    <row r="230" spans="2:8" x14ac:dyDescent="0.2">
      <c r="B230">
        <v>101</v>
      </c>
      <c r="C230">
        <v>0.73409367672222103</v>
      </c>
      <c r="D230">
        <v>0.5949840337480059</v>
      </c>
      <c r="E230">
        <v>0.59206379898400374</v>
      </c>
      <c r="F230" s="5">
        <f>AVERAGE(C230:D230:E230)</f>
        <v>0.64038050315141026</v>
      </c>
      <c r="G230" s="5">
        <f>STDEV(C230:D230:E230)</f>
        <v>8.1171122440828219E-2</v>
      </c>
      <c r="H230" s="5">
        <f t="shared" si="39"/>
        <v>4.6864169391636248E-2</v>
      </c>
    </row>
    <row r="231" spans="2:8" x14ac:dyDescent="0.2">
      <c r="B231">
        <v>106</v>
      </c>
      <c r="C231">
        <v>0.35190097181533841</v>
      </c>
      <c r="D231">
        <v>0.44377783595020204</v>
      </c>
      <c r="E231">
        <v>0.42794532367604554</v>
      </c>
      <c r="F231" s="5">
        <f>AVERAGE(C231:D231:E231)</f>
        <v>0.4078747104805287</v>
      </c>
      <c r="G231" s="5">
        <f>STDEV(C231:D231:E231)</f>
        <v>4.9116816634907128E-2</v>
      </c>
      <c r="H231" s="5">
        <f t="shared" si="39"/>
        <v>2.835760730590112E-2</v>
      </c>
    </row>
    <row r="232" spans="2:8" x14ac:dyDescent="0.2">
      <c r="B232">
        <v>111</v>
      </c>
      <c r="C232">
        <v>0.43949285174223374</v>
      </c>
      <c r="D232">
        <v>0.58007816705786086</v>
      </c>
      <c r="E232">
        <v>0.61614331765354036</v>
      </c>
      <c r="F232" s="5">
        <f>AVERAGE(C232:D232:E232)</f>
        <v>0.54523811215121165</v>
      </c>
      <c r="G232" s="5">
        <f>STDEV(C232:D232:E232)</f>
        <v>9.3336588999675174E-2</v>
      </c>
      <c r="H232" s="5">
        <f t="shared" si="39"/>
        <v>5.3887904784203924E-2</v>
      </c>
    </row>
    <row r="233" spans="2:8" x14ac:dyDescent="0.2">
      <c r="B233">
        <v>116</v>
      </c>
      <c r="C233">
        <v>0.26803784495220834</v>
      </c>
      <c r="D233">
        <v>0.33658931556099447</v>
      </c>
      <c r="E233">
        <v>0.32621728926512716</v>
      </c>
      <c r="F233" s="5">
        <f>AVERAGE(C233:D233:E233)</f>
        <v>0.31028148325944332</v>
      </c>
      <c r="G233" s="5">
        <f>STDEV(C233:D233:E233)</f>
        <v>3.694981008672317E-2</v>
      </c>
      <c r="H233" s="5">
        <f t="shared" si="39"/>
        <v>2.1332982800075173E-2</v>
      </c>
    </row>
    <row r="234" spans="2:8" x14ac:dyDescent="0.2">
      <c r="B234">
        <v>121</v>
      </c>
      <c r="C234">
        <v>0.14195105590359716</v>
      </c>
      <c r="D234">
        <v>0.32558124852688641</v>
      </c>
      <c r="E234">
        <v>0.34854214830406127</v>
      </c>
      <c r="F234" s="5">
        <f>AVERAGE(C234:D234:E234)</f>
        <v>0.27202481757818159</v>
      </c>
      <c r="G234" s="5">
        <f>STDEV(C234:D234:E234)</f>
        <v>0.11323068637421936</v>
      </c>
      <c r="H234" s="5">
        <f t="shared" si="39"/>
        <v>6.5373767258681645E-2</v>
      </c>
    </row>
    <row r="235" spans="2:8" x14ac:dyDescent="0.2">
      <c r="B235">
        <v>126</v>
      </c>
      <c r="C235">
        <v>0.26786074112311825</v>
      </c>
      <c r="D235">
        <v>0.24457977841793574</v>
      </c>
      <c r="F235" s="5">
        <f>AVERAGE(C235:D235)</f>
        <v>0.25622025977052698</v>
      </c>
      <c r="G235" s="5">
        <f>STDEV(C235:D235)</f>
        <v>1.6462126601385664E-2</v>
      </c>
      <c r="H235" s="5">
        <f t="shared" si="38"/>
        <v>1.1640481352591256E-2</v>
      </c>
    </row>
    <row r="238" spans="2:8" x14ac:dyDescent="0.2">
      <c r="B238" s="1" t="s">
        <v>92</v>
      </c>
    </row>
    <row r="239" spans="2:8" x14ac:dyDescent="0.2">
      <c r="B239">
        <v>71</v>
      </c>
      <c r="C239">
        <v>0.16789654327916162</v>
      </c>
      <c r="D239">
        <v>0.1631699178757306</v>
      </c>
      <c r="E239">
        <v>0.16706429305737366</v>
      </c>
      <c r="F239" s="5">
        <f>AVERAGE(C239:D239:E239)</f>
        <v>0.16604358473742198</v>
      </c>
      <c r="G239" s="5">
        <f>STDEV(C239:D239:E239)</f>
        <v>2.5232183876755182E-3</v>
      </c>
      <c r="H239" s="5">
        <f t="shared" ref="H239:H247" si="40">G239/(SQRT(3))</f>
        <v>1.456780815348674E-3</v>
      </c>
    </row>
    <row r="240" spans="2:8" x14ac:dyDescent="0.2">
      <c r="B240">
        <v>76</v>
      </c>
      <c r="C240">
        <v>0.18338961756446615</v>
      </c>
      <c r="D240">
        <v>0.15680413517249722</v>
      </c>
      <c r="E240">
        <v>0.15525651343762348</v>
      </c>
      <c r="F240" s="5">
        <f>AVERAGE(C240:D240:E240)</f>
        <v>0.16515008872486228</v>
      </c>
      <c r="G240" s="5">
        <f>STDEV(C240:D240:E240)</f>
        <v>1.5814837731593052E-2</v>
      </c>
      <c r="H240" s="5">
        <f t="shared" si="40"/>
        <v>9.1307008215254989E-3</v>
      </c>
    </row>
    <row r="241" spans="2:8" x14ac:dyDescent="0.2">
      <c r="B241">
        <v>81</v>
      </c>
      <c r="C241">
        <v>0.15873867261383845</v>
      </c>
      <c r="D241">
        <v>0.15755422719883064</v>
      </c>
      <c r="E241">
        <v>0.15163145763285329</v>
      </c>
      <c r="F241" s="5">
        <f>AVERAGE(C241:D241:E241)</f>
        <v>0.15597478581517413</v>
      </c>
      <c r="G241" s="5">
        <f>STDEV(C241:D241:E241)</f>
        <v>3.8077687048703531E-3</v>
      </c>
      <c r="H241" s="5">
        <f t="shared" si="40"/>
        <v>2.1984162867687311E-3</v>
      </c>
    </row>
    <row r="242" spans="2:8" x14ac:dyDescent="0.2">
      <c r="B242">
        <v>86</v>
      </c>
      <c r="C242">
        <v>0.3134807673455845</v>
      </c>
      <c r="D242">
        <v>0.25774755614470024</v>
      </c>
      <c r="E242">
        <v>0.22799191610690678</v>
      </c>
      <c r="F242" s="5">
        <f>AVERAGE(C242:D242:E242)</f>
        <v>0.26640674653239715</v>
      </c>
      <c r="G242" s="5">
        <f>STDEV(C242:D242:E242)</f>
        <v>4.3397259189435024E-2</v>
      </c>
      <c r="H242" s="5">
        <f t="shared" si="40"/>
        <v>2.5055419275112272E-2</v>
      </c>
    </row>
    <row r="243" spans="2:8" x14ac:dyDescent="0.2">
      <c r="B243">
        <v>96</v>
      </c>
      <c r="C243">
        <v>0.31767128228306374</v>
      </c>
      <c r="D243">
        <v>0.35449143408214207</v>
      </c>
      <c r="E243">
        <v>0.32453912484727393</v>
      </c>
      <c r="F243" s="5">
        <f>AVERAGE(C243:D243:E243)</f>
        <v>0.3322339470708266</v>
      </c>
      <c r="G243" s="5">
        <f>STDEV(C243:D243:E243)</f>
        <v>1.9579034997053674E-2</v>
      </c>
      <c r="H243" s="5">
        <f t="shared" si="40"/>
        <v>1.1303961126022043E-2</v>
      </c>
    </row>
    <row r="244" spans="2:8" x14ac:dyDescent="0.2">
      <c r="B244">
        <v>101</v>
      </c>
      <c r="C244">
        <v>0.32979694878060245</v>
      </c>
      <c r="D244">
        <v>0.28141978224083625</v>
      </c>
      <c r="E244">
        <v>0.34907046572542</v>
      </c>
      <c r="F244" s="5">
        <f>AVERAGE(C244:D244:E244)</f>
        <v>0.32009573224895288</v>
      </c>
      <c r="G244" s="5">
        <f>STDEV(C244:D244:E244)</f>
        <v>3.4853105250871062E-2</v>
      </c>
      <c r="H244" s="5">
        <f t="shared" si="40"/>
        <v>2.0122449698684767E-2</v>
      </c>
    </row>
    <row r="245" spans="2:8" x14ac:dyDescent="0.2">
      <c r="B245">
        <v>106</v>
      </c>
      <c r="C245">
        <v>0.22199363086912313</v>
      </c>
      <c r="D245">
        <v>0.2554942334433784</v>
      </c>
      <c r="E245">
        <v>0.25999009524908528</v>
      </c>
      <c r="F245" s="5">
        <f>AVERAGE(C245:D245:E245)</f>
        <v>0.24582598652052892</v>
      </c>
      <c r="G245" s="5">
        <f>STDEV(C245:D245:E245)</f>
        <v>2.0761480565348038E-2</v>
      </c>
      <c r="H245" s="5">
        <f t="shared" si="40"/>
        <v>1.1986646393178875E-2</v>
      </c>
    </row>
    <row r="246" spans="2:8" x14ac:dyDescent="0.2">
      <c r="B246">
        <v>121</v>
      </c>
      <c r="C246">
        <v>0.12850544421239643</v>
      </c>
      <c r="D246">
        <v>0.13396298977175169</v>
      </c>
      <c r="E246">
        <v>0.10882033052710298</v>
      </c>
      <c r="F246" s="5">
        <f>AVERAGE(C246:D246:E246)</f>
        <v>0.12376292150375036</v>
      </c>
      <c r="G246" s="5">
        <f>STDEV(C246:D246:E246)</f>
        <v>1.3225239873236613E-2</v>
      </c>
      <c r="H246" s="5">
        <f t="shared" si="40"/>
        <v>7.6355958009105308E-3</v>
      </c>
    </row>
    <row r="247" spans="2:8" x14ac:dyDescent="0.2">
      <c r="B247">
        <v>126</v>
      </c>
      <c r="C247">
        <v>0.15446919054867961</v>
      </c>
      <c r="D247">
        <v>0.14506610762802982</v>
      </c>
      <c r="E247">
        <v>0.1281624246993992</v>
      </c>
      <c r="F247" s="5">
        <f>AVERAGE(C247:D247:E247)</f>
        <v>0.14256590762536955</v>
      </c>
      <c r="G247" s="5">
        <f>STDEV(C247:D247:E247)</f>
        <v>1.3330406310469058E-2</v>
      </c>
      <c r="H247" s="5">
        <f t="shared" si="40"/>
        <v>7.6963136717563968E-3</v>
      </c>
    </row>
  </sheetData>
  <pageMargins left="0.7" right="0.7" top="0.75" bottom="0.75" header="0.3" footer="0.3"/>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3:J201"/>
  <sheetViews>
    <sheetView workbookViewId="0">
      <selection activeCell="M118" sqref="M118"/>
    </sheetView>
  </sheetViews>
  <sheetFormatPr baseColWidth="10" defaultColWidth="10.83203125" defaultRowHeight="16" x14ac:dyDescent="0.2"/>
  <cols>
    <col min="3" max="8" width="10.83203125" style="7"/>
    <col min="9" max="9" width="10.83203125" style="8"/>
  </cols>
  <sheetData>
    <row r="3" spans="2:10" x14ac:dyDescent="0.2">
      <c r="B3" s="14" t="s">
        <v>15</v>
      </c>
    </row>
    <row r="4" spans="2:10" x14ac:dyDescent="0.2">
      <c r="B4" s="4" t="s">
        <v>5</v>
      </c>
      <c r="C4" s="15" t="s">
        <v>0</v>
      </c>
      <c r="D4" s="15" t="s">
        <v>1</v>
      </c>
      <c r="E4" s="15" t="s">
        <v>2</v>
      </c>
      <c r="F4" s="15" t="s">
        <v>3</v>
      </c>
      <c r="G4" s="15" t="s">
        <v>4</v>
      </c>
      <c r="H4" s="21" t="s">
        <v>93</v>
      </c>
      <c r="I4" s="28" t="s">
        <v>14</v>
      </c>
      <c r="J4" s="28"/>
    </row>
    <row r="5" spans="2:10" x14ac:dyDescent="0.2">
      <c r="B5">
        <v>43</v>
      </c>
      <c r="C5" s="7">
        <v>0.25455256793284958</v>
      </c>
      <c r="D5" s="7">
        <v>0.2065953038674033</v>
      </c>
      <c r="E5" s="7">
        <v>0.25165139569571704</v>
      </c>
      <c r="F5" s="7">
        <f t="shared" ref="F5:F50" si="0">AVERAGE(C5:E5)</f>
        <v>0.23759975583198997</v>
      </c>
      <c r="G5" s="7">
        <f>STDEV(C5:E5)</f>
        <v>2.6889797903771034E-2</v>
      </c>
      <c r="H5" s="7">
        <f t="shared" ref="H5:H58" si="1">(G5/(SQRT(3)))</f>
        <v>1.5524832058196842E-2</v>
      </c>
    </row>
    <row r="6" spans="2:10" x14ac:dyDescent="0.2">
      <c r="B6">
        <v>47</v>
      </c>
      <c r="C6" s="7">
        <v>0.17739523982704974</v>
      </c>
      <c r="D6" s="7">
        <v>0.15787440187832499</v>
      </c>
      <c r="E6" s="7">
        <v>0.19785922802465133</v>
      </c>
      <c r="F6" s="7">
        <f t="shared" si="0"/>
        <v>0.17770962324334202</v>
      </c>
      <c r="G6" s="7">
        <f t="shared" ref="G6:G58" si="2">STDEV(C6:E6)</f>
        <v>1.9994266882967109E-2</v>
      </c>
      <c r="H6" s="7">
        <f t="shared" si="1"/>
        <v>1.1543695367130281E-2</v>
      </c>
    </row>
    <row r="7" spans="2:10" x14ac:dyDescent="0.2">
      <c r="B7">
        <v>51</v>
      </c>
      <c r="C7" s="7">
        <v>0.12993118775911441</v>
      </c>
      <c r="D7" s="7">
        <v>0.12958645854449624</v>
      </c>
      <c r="E7" s="7">
        <v>0.17665503464320034</v>
      </c>
      <c r="F7" s="7">
        <f t="shared" si="0"/>
        <v>0.14539089364893698</v>
      </c>
      <c r="G7" s="7">
        <f t="shared" si="2"/>
        <v>2.7076088964984243E-2</v>
      </c>
      <c r="H7" s="7">
        <f t="shared" si="1"/>
        <v>1.563238725253591E-2</v>
      </c>
    </row>
    <row r="8" spans="2:10" x14ac:dyDescent="0.2">
      <c r="B8">
        <v>59</v>
      </c>
      <c r="C8" s="7">
        <v>0.18263843411191152</v>
      </c>
      <c r="D8" s="7">
        <v>0.178679237480875</v>
      </c>
      <c r="E8" s="7">
        <v>0.18266581902945542</v>
      </c>
      <c r="F8" s="7">
        <f t="shared" si="0"/>
        <v>0.18132783020741397</v>
      </c>
      <c r="G8" s="7">
        <f t="shared" si="2"/>
        <v>2.2937894534445879E-3</v>
      </c>
      <c r="H8" s="7">
        <f t="shared" si="1"/>
        <v>1.3243199584105575E-3</v>
      </c>
    </row>
    <row r="9" spans="2:10" x14ac:dyDescent="0.2">
      <c r="B9">
        <v>63</v>
      </c>
      <c r="C9" s="7">
        <v>0.58530900908141126</v>
      </c>
      <c r="D9" s="7">
        <v>0.57248094109585124</v>
      </c>
      <c r="E9" s="7">
        <v>0.59303376324652923</v>
      </c>
      <c r="F9" s="7">
        <f t="shared" si="0"/>
        <v>0.58360790447459721</v>
      </c>
      <c r="G9" s="7">
        <f t="shared" si="2"/>
        <v>1.0381471102490384E-2</v>
      </c>
      <c r="H9" s="7">
        <f t="shared" si="1"/>
        <v>5.9937451356071444E-3</v>
      </c>
    </row>
    <row r="10" spans="2:10" x14ac:dyDescent="0.2">
      <c r="B10">
        <v>67</v>
      </c>
      <c r="C10" s="7">
        <v>0.63981833967808721</v>
      </c>
      <c r="D10" s="7">
        <v>0.65223950365459804</v>
      </c>
      <c r="E10" s="7">
        <v>0.67822195251460216</v>
      </c>
      <c r="F10" s="7">
        <f t="shared" si="0"/>
        <v>0.65675993194909577</v>
      </c>
      <c r="G10" s="7">
        <f t="shared" si="2"/>
        <v>1.9596812845422234E-2</v>
      </c>
      <c r="H10" s="7">
        <f t="shared" si="1"/>
        <v>1.1314225171563243E-2</v>
      </c>
    </row>
    <row r="11" spans="2:10" x14ac:dyDescent="0.2">
      <c r="B11">
        <v>71</v>
      </c>
      <c r="C11" s="7">
        <v>0.48056063375990249</v>
      </c>
      <c r="D11" s="7">
        <v>0.55017884861982858</v>
      </c>
      <c r="E11" s="7">
        <v>0.50778605280974953</v>
      </c>
      <c r="F11" s="7">
        <f t="shared" si="0"/>
        <v>0.51284184506316022</v>
      </c>
      <c r="G11" s="7">
        <f t="shared" si="2"/>
        <v>3.5083396878765084E-2</v>
      </c>
      <c r="H11" s="7">
        <f t="shared" si="1"/>
        <v>2.0255408632041498E-2</v>
      </c>
    </row>
    <row r="12" spans="2:10" x14ac:dyDescent="0.2">
      <c r="B12">
        <v>75</v>
      </c>
      <c r="C12" s="7">
        <v>0.48120058092625456</v>
      </c>
      <c r="D12" s="7">
        <v>0.50755041142960489</v>
      </c>
      <c r="E12" s="7">
        <v>0.50466918338962841</v>
      </c>
      <c r="F12" s="7">
        <f t="shared" si="0"/>
        <v>0.49780672524849595</v>
      </c>
      <c r="G12" s="7">
        <f t="shared" si="2"/>
        <v>1.4453317636201011E-2</v>
      </c>
      <c r="H12" s="7">
        <f t="shared" si="1"/>
        <v>8.3446268279438202E-3</v>
      </c>
    </row>
    <row r="13" spans="2:10" x14ac:dyDescent="0.2">
      <c r="B13">
        <v>79</v>
      </c>
      <c r="C13" s="7">
        <v>0.48388021206476572</v>
      </c>
      <c r="D13" s="7">
        <v>0.42406423159561235</v>
      </c>
      <c r="E13" s="7">
        <v>0.49395413481584433</v>
      </c>
      <c r="F13" s="7">
        <f t="shared" si="0"/>
        <v>0.46729952615874076</v>
      </c>
      <c r="G13" s="7">
        <f t="shared" si="2"/>
        <v>3.7780140310340805E-2</v>
      </c>
      <c r="H13" s="7">
        <f t="shared" si="1"/>
        <v>2.1812374178197098E-2</v>
      </c>
    </row>
    <row r="14" spans="2:10" x14ac:dyDescent="0.2">
      <c r="B14">
        <v>83</v>
      </c>
      <c r="C14" s="7">
        <v>0.4104329405534225</v>
      </c>
      <c r="D14" s="7">
        <v>0.46854694751874332</v>
      </c>
      <c r="E14" s="7">
        <v>0.42907634307257303</v>
      </c>
      <c r="F14" s="7">
        <f t="shared" si="0"/>
        <v>0.43601874371491295</v>
      </c>
      <c r="G14" s="7">
        <f t="shared" si="2"/>
        <v>2.9672498148966331E-2</v>
      </c>
      <c r="H14" s="7">
        <f t="shared" si="1"/>
        <v>1.7131424793834383E-2</v>
      </c>
    </row>
    <row r="15" spans="2:10" x14ac:dyDescent="0.2">
      <c r="B15">
        <v>87</v>
      </c>
      <c r="C15" s="7">
        <v>0.25446028107246088</v>
      </c>
      <c r="D15" s="7">
        <v>0.37990678404971517</v>
      </c>
      <c r="E15" s="7">
        <v>0.31273334643348399</v>
      </c>
      <c r="F15" s="7">
        <f t="shared" si="0"/>
        <v>0.31570013718522</v>
      </c>
      <c r="G15" s="7">
        <f t="shared" si="2"/>
        <v>6.2775852545616656E-2</v>
      </c>
      <c r="H15" s="7">
        <f t="shared" si="1"/>
        <v>3.6243655365820034E-2</v>
      </c>
    </row>
    <row r="16" spans="2:10" x14ac:dyDescent="0.2">
      <c r="B16">
        <v>91</v>
      </c>
      <c r="C16" s="7">
        <v>0.11895852000210826</v>
      </c>
      <c r="D16" s="7">
        <v>0.16635142803101952</v>
      </c>
      <c r="E16" s="7">
        <v>0.17919717573221761</v>
      </c>
      <c r="F16" s="7">
        <f t="shared" si="0"/>
        <v>0.15483570792178178</v>
      </c>
      <c r="G16" s="7">
        <f t="shared" si="2"/>
        <v>3.1727476550592451E-2</v>
      </c>
      <c r="H16" s="7">
        <f t="shared" si="1"/>
        <v>1.8317867127192092E-2</v>
      </c>
    </row>
    <row r="17" spans="2:8" x14ac:dyDescent="0.2">
      <c r="B17">
        <v>95</v>
      </c>
      <c r="C17" s="7">
        <v>0.11960132890365449</v>
      </c>
      <c r="D17" s="7">
        <v>0.17055084745762711</v>
      </c>
      <c r="E17" s="7">
        <v>0.14185578856650388</v>
      </c>
      <c r="F17" s="7">
        <f t="shared" si="0"/>
        <v>0.14400265497592848</v>
      </c>
      <c r="G17" s="7">
        <f t="shared" si="2"/>
        <v>2.5542516257317661E-2</v>
      </c>
      <c r="H17" s="7">
        <f t="shared" si="1"/>
        <v>1.4746978636942746E-2</v>
      </c>
    </row>
    <row r="18" spans="2:8" x14ac:dyDescent="0.2">
      <c r="B18">
        <v>99</v>
      </c>
      <c r="C18" s="7">
        <v>0.19526214945131509</v>
      </c>
      <c r="D18" s="7">
        <v>0.15029833344763732</v>
      </c>
      <c r="E18" s="7">
        <v>0.18677360157683681</v>
      </c>
      <c r="F18" s="7">
        <f t="shared" si="0"/>
        <v>0.17744469482526307</v>
      </c>
      <c r="G18" s="7">
        <f t="shared" si="2"/>
        <v>2.3889486459273582E-2</v>
      </c>
      <c r="H18" s="7">
        <f t="shared" si="1"/>
        <v>1.3792601438063523E-2</v>
      </c>
    </row>
    <row r="19" spans="2:8" x14ac:dyDescent="0.2">
      <c r="B19">
        <v>103</v>
      </c>
      <c r="C19" s="7">
        <v>0.15614453864515596</v>
      </c>
      <c r="D19" s="7">
        <v>0.16979307677431829</v>
      </c>
      <c r="E19" s="7">
        <v>0.18146090256132269</v>
      </c>
      <c r="F19" s="7">
        <f t="shared" si="0"/>
        <v>0.16913283932693232</v>
      </c>
      <c r="G19" s="7">
        <f t="shared" si="2"/>
        <v>1.2671089361185378E-2</v>
      </c>
      <c r="H19" s="7">
        <f t="shared" si="1"/>
        <v>7.3156568536061816E-3</v>
      </c>
    </row>
    <row r="20" spans="2:8" x14ac:dyDescent="0.2">
      <c r="B20">
        <v>107</v>
      </c>
      <c r="C20" s="7">
        <v>0.18038499834052441</v>
      </c>
      <c r="D20" s="7">
        <v>0.17616746151137852</v>
      </c>
      <c r="E20" s="7">
        <v>0.21816326530612243</v>
      </c>
      <c r="F20" s="7">
        <f t="shared" si="0"/>
        <v>0.19157190838600846</v>
      </c>
      <c r="G20" s="7">
        <f t="shared" si="2"/>
        <v>2.3125140029110539E-2</v>
      </c>
      <c r="H20" s="7">
        <f t="shared" si="1"/>
        <v>1.335130582085476E-2</v>
      </c>
    </row>
    <row r="21" spans="2:8" x14ac:dyDescent="0.2">
      <c r="B21">
        <v>111</v>
      </c>
      <c r="C21" s="7">
        <v>0.50274902975420444</v>
      </c>
      <c r="D21" s="7">
        <v>0.42612850496667926</v>
      </c>
      <c r="E21" s="7">
        <v>0.49342390518861107</v>
      </c>
      <c r="F21" s="7">
        <f t="shared" si="0"/>
        <v>0.47410047996983162</v>
      </c>
      <c r="G21" s="7">
        <f t="shared" si="2"/>
        <v>4.1805768457454075E-2</v>
      </c>
      <c r="H21" s="7">
        <f t="shared" si="1"/>
        <v>2.4136571672590278E-2</v>
      </c>
    </row>
    <row r="22" spans="2:8" x14ac:dyDescent="0.2">
      <c r="B22">
        <v>115</v>
      </c>
      <c r="C22" s="7">
        <v>0.55760557605576055</v>
      </c>
      <c r="D22" s="7">
        <v>0.53336025848142166</v>
      </c>
      <c r="E22" s="7">
        <v>0.59164619164619159</v>
      </c>
      <c r="F22" s="7">
        <f t="shared" si="0"/>
        <v>0.56087067539445801</v>
      </c>
      <c r="G22" s="7">
        <f t="shared" si="2"/>
        <v>2.9279825076162572E-2</v>
      </c>
      <c r="H22" s="7">
        <f t="shared" si="1"/>
        <v>1.6904714889547617E-2</v>
      </c>
    </row>
    <row r="23" spans="2:8" x14ac:dyDescent="0.2">
      <c r="B23">
        <v>119</v>
      </c>
      <c r="C23" s="7">
        <v>0.6620283018867924</v>
      </c>
      <c r="D23" s="7">
        <v>0.6910398121882031</v>
      </c>
      <c r="E23" s="7">
        <v>0.69661410585503003</v>
      </c>
      <c r="F23" s="7">
        <f t="shared" si="0"/>
        <v>0.68322740664334181</v>
      </c>
      <c r="G23" s="7">
        <f t="shared" si="2"/>
        <v>1.8569321994364108E-2</v>
      </c>
      <c r="H23" s="7">
        <f t="shared" si="1"/>
        <v>1.0721003052114956E-2</v>
      </c>
    </row>
    <row r="24" spans="2:8" x14ac:dyDescent="0.2">
      <c r="B24">
        <v>123</v>
      </c>
      <c r="C24" s="7">
        <v>0.72019579977893577</v>
      </c>
      <c r="D24" s="7">
        <v>0.71062609011872613</v>
      </c>
      <c r="E24" s="7">
        <v>0.71723508611839859</v>
      </c>
      <c r="F24" s="7">
        <f t="shared" si="0"/>
        <v>0.71601899200535346</v>
      </c>
      <c r="G24" s="7">
        <f t="shared" si="2"/>
        <v>4.8993876570459964E-3</v>
      </c>
      <c r="H24" s="7">
        <f t="shared" si="1"/>
        <v>2.8286627826598363E-3</v>
      </c>
    </row>
    <row r="25" spans="2:8" x14ac:dyDescent="0.2">
      <c r="B25">
        <v>127</v>
      </c>
      <c r="C25" s="7">
        <v>0.6852306852306852</v>
      </c>
      <c r="D25" s="7">
        <v>0.67398953875416079</v>
      </c>
      <c r="E25" s="7">
        <v>0.67986537319342699</v>
      </c>
      <c r="F25" s="7">
        <f t="shared" si="0"/>
        <v>0.67969519905942433</v>
      </c>
      <c r="G25" s="7">
        <f t="shared" si="2"/>
        <v>5.6225050425572727E-3</v>
      </c>
      <c r="H25" s="7">
        <f t="shared" si="1"/>
        <v>3.2461547998404697E-3</v>
      </c>
    </row>
    <row r="26" spans="2:8" x14ac:dyDescent="0.2">
      <c r="B26">
        <v>131</v>
      </c>
      <c r="C26" s="7">
        <v>0.56256970778496551</v>
      </c>
      <c r="D26" s="7">
        <v>0.60940829372234062</v>
      </c>
      <c r="E26" s="7">
        <v>0.6132075471698113</v>
      </c>
      <c r="F26" s="7">
        <f t="shared" si="0"/>
        <v>0.59506184955903907</v>
      </c>
      <c r="G26" s="7">
        <f t="shared" si="2"/>
        <v>2.8203067909172666E-2</v>
      </c>
      <c r="H26" s="7">
        <f t="shared" si="1"/>
        <v>1.6283048849334136E-2</v>
      </c>
    </row>
    <row r="27" spans="2:8" x14ac:dyDescent="0.2">
      <c r="B27">
        <v>135</v>
      </c>
      <c r="C27" s="7">
        <v>0.32333614153327717</v>
      </c>
      <c r="D27" s="7">
        <v>0.40438258147464917</v>
      </c>
      <c r="E27" s="7">
        <v>0.37664558044110102</v>
      </c>
      <c r="F27" s="7">
        <f t="shared" si="0"/>
        <v>0.3681214344830091</v>
      </c>
      <c r="G27" s="7">
        <f t="shared" si="2"/>
        <v>4.1190134195323351E-2</v>
      </c>
      <c r="H27" s="7">
        <f t="shared" si="1"/>
        <v>2.3781135065626749E-2</v>
      </c>
    </row>
    <row r="28" spans="2:8" x14ac:dyDescent="0.2">
      <c r="B28">
        <v>139</v>
      </c>
      <c r="C28" s="7">
        <v>0.2994901352250055</v>
      </c>
      <c r="D28" s="7">
        <v>0.29062141334645025</v>
      </c>
      <c r="E28" s="7">
        <v>0.33574424996383628</v>
      </c>
      <c r="F28" s="7">
        <f t="shared" si="0"/>
        <v>0.30861859951176401</v>
      </c>
      <c r="G28" s="7">
        <f t="shared" si="2"/>
        <v>2.3906364032947325E-2</v>
      </c>
      <c r="H28" s="7">
        <f t="shared" si="1"/>
        <v>1.3802345709767325E-2</v>
      </c>
    </row>
    <row r="29" spans="2:8" x14ac:dyDescent="0.2">
      <c r="B29">
        <v>143</v>
      </c>
      <c r="C29" s="7">
        <v>0.52460679857940129</v>
      </c>
      <c r="D29" s="7">
        <v>0.50119178584525115</v>
      </c>
      <c r="E29" s="7">
        <v>0.47355733011902967</v>
      </c>
      <c r="F29" s="7">
        <f t="shared" si="0"/>
        <v>0.49978530484789402</v>
      </c>
      <c r="G29" s="7">
        <f t="shared" si="2"/>
        <v>2.5553780524974461E-2</v>
      </c>
      <c r="H29" s="7">
        <f t="shared" si="1"/>
        <v>1.4753482064906622E-2</v>
      </c>
    </row>
    <row r="30" spans="2:8" x14ac:dyDescent="0.2">
      <c r="B30">
        <v>147</v>
      </c>
      <c r="C30" s="7">
        <v>0.26202090592334493</v>
      </c>
      <c r="D30" s="7">
        <v>0.25880420898972084</v>
      </c>
      <c r="E30" s="7">
        <v>0.27959207058553914</v>
      </c>
      <c r="F30" s="7">
        <f t="shared" si="0"/>
        <v>0.26680572849953499</v>
      </c>
      <c r="G30" s="7">
        <f t="shared" si="2"/>
        <v>1.1189490280881332E-2</v>
      </c>
      <c r="H30" s="7">
        <f t="shared" si="1"/>
        <v>6.4602552257615386E-3</v>
      </c>
    </row>
    <row r="31" spans="2:8" x14ac:dyDescent="0.2">
      <c r="B31">
        <v>151</v>
      </c>
      <c r="C31" s="7">
        <v>0.18031173092698935</v>
      </c>
      <c r="D31" s="7">
        <v>0.18462133918204102</v>
      </c>
      <c r="E31" s="7">
        <v>0.18936722954165894</v>
      </c>
      <c r="F31" s="7">
        <f t="shared" si="0"/>
        <v>0.18476676655022975</v>
      </c>
      <c r="G31" s="7">
        <f t="shared" si="2"/>
        <v>4.5295005938441419E-3</v>
      </c>
      <c r="H31" s="7">
        <f t="shared" si="1"/>
        <v>2.6151083871504854E-3</v>
      </c>
    </row>
    <row r="32" spans="2:8" x14ac:dyDescent="0.2">
      <c r="B32">
        <v>155</v>
      </c>
      <c r="C32" s="7">
        <v>0.24901283316880551</v>
      </c>
      <c r="D32" s="7">
        <v>0.30400344382264316</v>
      </c>
      <c r="E32" s="7">
        <v>0.3256644188813963</v>
      </c>
      <c r="F32" s="7">
        <f t="shared" si="0"/>
        <v>0.29289356529094829</v>
      </c>
      <c r="G32" s="7">
        <f t="shared" si="2"/>
        <v>3.9515040792151991E-2</v>
      </c>
      <c r="H32" s="7">
        <f t="shared" si="1"/>
        <v>2.2814019438387997E-2</v>
      </c>
    </row>
    <row r="33" spans="2:8" x14ac:dyDescent="0.2">
      <c r="B33">
        <v>159</v>
      </c>
      <c r="C33" s="7">
        <v>0.54144385026737962</v>
      </c>
      <c r="D33" s="7">
        <v>0.4888613861386138</v>
      </c>
      <c r="E33" s="7">
        <v>0.48863166597767671</v>
      </c>
      <c r="F33" s="7">
        <f t="shared" si="0"/>
        <v>0.50631230079455669</v>
      </c>
      <c r="G33" s="7">
        <f t="shared" si="2"/>
        <v>3.0425031127496619E-2</v>
      </c>
      <c r="H33" s="7">
        <f t="shared" si="1"/>
        <v>1.7565899911562918E-2</v>
      </c>
    </row>
    <row r="34" spans="2:8" x14ac:dyDescent="0.2">
      <c r="B34">
        <v>163</v>
      </c>
      <c r="C34" s="7">
        <v>0.48025477707006375</v>
      </c>
      <c r="D34" s="7">
        <v>0.42660124651902936</v>
      </c>
      <c r="E34" s="7">
        <v>0.43468593663146193</v>
      </c>
      <c r="F34" s="7">
        <f t="shared" si="0"/>
        <v>0.44718065340685165</v>
      </c>
      <c r="G34" s="7">
        <f t="shared" si="2"/>
        <v>2.8926869786076056E-2</v>
      </c>
      <c r="H34" s="7">
        <f t="shared" si="1"/>
        <v>1.6700936057804264E-2</v>
      </c>
    </row>
    <row r="35" spans="2:8" x14ac:dyDescent="0.2">
      <c r="B35">
        <v>167</v>
      </c>
      <c r="C35" s="7">
        <v>0.70800850460666187</v>
      </c>
      <c r="D35" s="7">
        <v>0.67005155444461806</v>
      </c>
      <c r="E35" s="7">
        <v>0.65669263456090654</v>
      </c>
      <c r="F35" s="7">
        <f t="shared" si="0"/>
        <v>0.67825089787072879</v>
      </c>
      <c r="G35" s="7">
        <f t="shared" si="2"/>
        <v>2.6622388211854541E-2</v>
      </c>
      <c r="H35" s="7">
        <f t="shared" si="1"/>
        <v>1.5370443000584939E-2</v>
      </c>
    </row>
    <row r="36" spans="2:8" x14ac:dyDescent="0.2">
      <c r="B36">
        <v>171</v>
      </c>
      <c r="C36" s="7">
        <v>0.6788437102922491</v>
      </c>
      <c r="D36" s="7">
        <v>0.67032163742690054</v>
      </c>
      <c r="E36" s="7">
        <v>0.60248891431840945</v>
      </c>
      <c r="F36" s="7">
        <f t="shared" si="0"/>
        <v>0.65055142067918637</v>
      </c>
      <c r="G36" s="7">
        <f t="shared" si="2"/>
        <v>4.1840886937783338E-2</v>
      </c>
      <c r="H36" s="7">
        <f t="shared" si="1"/>
        <v>2.4156847336661909E-2</v>
      </c>
    </row>
    <row r="37" spans="2:8" x14ac:dyDescent="0.2">
      <c r="B37">
        <v>175</v>
      </c>
      <c r="C37" s="7">
        <v>0.57854406130268199</v>
      </c>
      <c r="D37" s="7">
        <v>0.61626080125687355</v>
      </c>
      <c r="E37" s="7">
        <v>0.64929141553999015</v>
      </c>
      <c r="F37" s="7">
        <f t="shared" si="0"/>
        <v>0.61469875936651519</v>
      </c>
      <c r="G37" s="7">
        <f t="shared" si="2"/>
        <v>3.5399534093617908E-2</v>
      </c>
      <c r="H37" s="7">
        <f t="shared" si="1"/>
        <v>2.0437930538137635E-2</v>
      </c>
    </row>
    <row r="38" spans="2:8" x14ac:dyDescent="0.2">
      <c r="B38">
        <v>179</v>
      </c>
      <c r="C38" s="7">
        <v>0.28744939271255066</v>
      </c>
      <c r="D38" s="7">
        <v>0.31683168316831678</v>
      </c>
      <c r="E38" s="7">
        <v>0.34331240946402702</v>
      </c>
      <c r="F38" s="7">
        <f t="shared" si="0"/>
        <v>0.31586449511496478</v>
      </c>
      <c r="G38" s="7">
        <f t="shared" si="2"/>
        <v>2.7944064659455724E-2</v>
      </c>
      <c r="H38" s="7">
        <f t="shared" si="1"/>
        <v>1.6133513253389072E-2</v>
      </c>
    </row>
    <row r="39" spans="2:8" x14ac:dyDescent="0.2">
      <c r="B39">
        <v>183</v>
      </c>
      <c r="C39" s="7">
        <v>0.40400854613897652</v>
      </c>
      <c r="D39" s="7">
        <v>0.4155092592592593</v>
      </c>
      <c r="E39" s="7">
        <v>0.36494597839135656</v>
      </c>
      <c r="F39" s="7">
        <f t="shared" si="0"/>
        <v>0.39482126126319744</v>
      </c>
      <c r="G39" s="7">
        <f t="shared" si="2"/>
        <v>2.6504075074847335E-2</v>
      </c>
      <c r="H39" s="7">
        <f t="shared" si="1"/>
        <v>1.5302134879085161E-2</v>
      </c>
    </row>
    <row r="40" spans="2:8" x14ac:dyDescent="0.2">
      <c r="B40">
        <v>187</v>
      </c>
      <c r="C40" s="7">
        <v>0.57656044874089984</v>
      </c>
      <c r="D40" s="7">
        <v>0.55032856993845836</v>
      </c>
      <c r="E40" s="7">
        <v>0.54834850800824086</v>
      </c>
      <c r="F40" s="7">
        <f t="shared" si="0"/>
        <v>0.55841250889586636</v>
      </c>
      <c r="G40" s="7">
        <f t="shared" si="2"/>
        <v>1.5747728464006794E-2</v>
      </c>
      <c r="H40" s="7">
        <f t="shared" si="1"/>
        <v>9.0919552678194546E-3</v>
      </c>
    </row>
    <row r="41" spans="2:8" x14ac:dyDescent="0.2">
      <c r="B41">
        <v>191</v>
      </c>
      <c r="C41" s="7">
        <v>0.57516145057128665</v>
      </c>
      <c r="D41" s="7">
        <v>0.58825343425848053</v>
      </c>
      <c r="E41" s="7">
        <v>0.58093937472564983</v>
      </c>
      <c r="F41" s="7">
        <f t="shared" si="0"/>
        <v>0.58145141985180571</v>
      </c>
      <c r="G41" s="7">
        <f t="shared" si="2"/>
        <v>6.5609947321159066E-3</v>
      </c>
      <c r="H41" s="7">
        <f t="shared" si="1"/>
        <v>3.7879920747388354E-3</v>
      </c>
    </row>
    <row r="42" spans="2:8" x14ac:dyDescent="0.2">
      <c r="B42">
        <v>195</v>
      </c>
      <c r="C42" s="7">
        <v>0.50038719669592158</v>
      </c>
      <c r="D42" s="7">
        <v>0.51375411019327932</v>
      </c>
      <c r="E42" s="7">
        <v>0.50349387228553</v>
      </c>
      <c r="F42" s="7">
        <f t="shared" si="0"/>
        <v>0.50587839305824367</v>
      </c>
      <c r="G42" s="7">
        <f t="shared" si="2"/>
        <v>6.9952161223287663E-3</v>
      </c>
      <c r="H42" s="7">
        <f t="shared" si="1"/>
        <v>4.038689911266124E-3</v>
      </c>
    </row>
    <row r="43" spans="2:8" x14ac:dyDescent="0.2">
      <c r="B43">
        <v>199</v>
      </c>
      <c r="C43" s="7">
        <v>0.41621408894136164</v>
      </c>
      <c r="D43" s="7">
        <v>0.43454666461885016</v>
      </c>
      <c r="E43" s="7">
        <v>0.43242780504508621</v>
      </c>
      <c r="F43" s="7">
        <f t="shared" si="0"/>
        <v>0.42772951953509936</v>
      </c>
      <c r="G43" s="7">
        <f t="shared" si="2"/>
        <v>1.0028771001111025E-2</v>
      </c>
      <c r="H43" s="7">
        <f t="shared" si="1"/>
        <v>5.7901136371325632E-3</v>
      </c>
    </row>
    <row r="44" spans="2:8" x14ac:dyDescent="0.2">
      <c r="B44">
        <v>203</v>
      </c>
      <c r="C44" s="7">
        <v>0.35301837270341208</v>
      </c>
      <c r="D44" s="7">
        <v>0.43205613722432612</v>
      </c>
      <c r="E44" s="7">
        <v>0.38596784996651035</v>
      </c>
      <c r="F44" s="7">
        <f t="shared" si="0"/>
        <v>0.39034745329808285</v>
      </c>
      <c r="G44" s="7">
        <f t="shared" si="2"/>
        <v>3.9700475426905225E-2</v>
      </c>
      <c r="H44" s="7">
        <f t="shared" si="1"/>
        <v>2.2921080174679857E-2</v>
      </c>
    </row>
    <row r="45" spans="2:8" x14ac:dyDescent="0.2">
      <c r="B45">
        <v>207</v>
      </c>
      <c r="C45" s="7">
        <v>0.29093198992443325</v>
      </c>
      <c r="D45" s="7">
        <v>0.28153194623457928</v>
      </c>
      <c r="E45" s="7">
        <v>0.28469919469445759</v>
      </c>
      <c r="F45" s="7">
        <f t="shared" si="0"/>
        <v>0.28572104361782336</v>
      </c>
      <c r="G45" s="7">
        <f t="shared" si="2"/>
        <v>4.7826077363117229E-3</v>
      </c>
      <c r="H45" s="7">
        <f t="shared" si="1"/>
        <v>2.7612398639879601E-3</v>
      </c>
    </row>
    <row r="46" spans="2:8" x14ac:dyDescent="0.2">
      <c r="B46">
        <v>211</v>
      </c>
      <c r="C46" s="7">
        <v>0.34939538292414807</v>
      </c>
      <c r="D46" s="7">
        <v>0.34713393099701167</v>
      </c>
      <c r="E46" s="7">
        <v>0.34567901234567899</v>
      </c>
      <c r="F46" s="7">
        <f t="shared" si="0"/>
        <v>0.34740277542227954</v>
      </c>
      <c r="G46" s="7">
        <f t="shared" si="2"/>
        <v>1.8727147574779945E-3</v>
      </c>
      <c r="H46" s="7">
        <f t="shared" si="1"/>
        <v>1.081212369345305E-3</v>
      </c>
    </row>
    <row r="47" spans="2:8" x14ac:dyDescent="0.2">
      <c r="B47">
        <v>215</v>
      </c>
      <c r="C47" s="7">
        <v>0.36898801395842817</v>
      </c>
      <c r="D47" s="7">
        <v>0.37512391088850627</v>
      </c>
      <c r="E47" s="7">
        <v>0.36757323743163256</v>
      </c>
      <c r="F47" s="7">
        <f t="shared" si="0"/>
        <v>0.37056172075952237</v>
      </c>
      <c r="G47" s="7">
        <f t="shared" si="2"/>
        <v>4.0137989778938638E-3</v>
      </c>
      <c r="H47" s="7">
        <f t="shared" si="1"/>
        <v>2.3173679203600671E-3</v>
      </c>
    </row>
    <row r="48" spans="2:8" x14ac:dyDescent="0.2">
      <c r="B48">
        <v>219</v>
      </c>
      <c r="C48" s="7">
        <v>0.31589079453972702</v>
      </c>
      <c r="D48" s="7">
        <v>0.33928364437231945</v>
      </c>
      <c r="E48" s="7">
        <v>0.34178644763860366</v>
      </c>
      <c r="F48" s="7">
        <f t="shared" si="0"/>
        <v>0.33232029551688336</v>
      </c>
      <c r="G48" s="7">
        <f t="shared" si="2"/>
        <v>1.4283290335781077E-2</v>
      </c>
      <c r="H48" s="7">
        <f t="shared" si="1"/>
        <v>8.2464615202767853E-3</v>
      </c>
    </row>
    <row r="49" spans="2:8" x14ac:dyDescent="0.2">
      <c r="B49">
        <v>223</v>
      </c>
      <c r="C49" s="7">
        <v>0.27004219409282698</v>
      </c>
      <c r="D49" s="7">
        <v>0.32225128256714619</v>
      </c>
      <c r="E49" s="7">
        <v>0.32928564652310033</v>
      </c>
      <c r="F49" s="7">
        <f t="shared" si="0"/>
        <v>0.30719304106102452</v>
      </c>
      <c r="G49" s="7">
        <f t="shared" si="2"/>
        <v>3.2365253620310619E-2</v>
      </c>
      <c r="H49" s="7">
        <f t="shared" si="1"/>
        <v>1.8686087890076846E-2</v>
      </c>
    </row>
    <row r="50" spans="2:8" x14ac:dyDescent="0.2">
      <c r="B50">
        <v>227</v>
      </c>
      <c r="C50" s="7">
        <v>0.21949364337715963</v>
      </c>
      <c r="D50" s="7">
        <v>0.27742540002883087</v>
      </c>
      <c r="E50" s="7">
        <v>0.2982593084068379</v>
      </c>
      <c r="F50" s="7">
        <f t="shared" si="0"/>
        <v>0.2650594506042761</v>
      </c>
      <c r="G50" s="7">
        <f t="shared" si="2"/>
        <v>4.0812927189431698E-2</v>
      </c>
      <c r="H50" s="7">
        <f t="shared" si="1"/>
        <v>2.3563354499234988E-2</v>
      </c>
    </row>
    <row r="51" spans="2:8" x14ac:dyDescent="0.2">
      <c r="B51">
        <v>231</v>
      </c>
      <c r="C51" s="7">
        <v>0.91358446708142471</v>
      </c>
      <c r="D51" s="7">
        <v>0.87534547738693469</v>
      </c>
      <c r="E51" s="7">
        <v>0.80709420382984187</v>
      </c>
      <c r="F51" s="7">
        <f>AVERAGE(C51:E51)</f>
        <v>0.86534138276606709</v>
      </c>
      <c r="G51" s="7">
        <f t="shared" si="2"/>
        <v>5.3945393443141254E-2</v>
      </c>
      <c r="H51" s="7">
        <f t="shared" si="1"/>
        <v>3.1145387425937879E-2</v>
      </c>
    </row>
    <row r="52" spans="2:8" x14ac:dyDescent="0.2">
      <c r="B52">
        <v>235</v>
      </c>
      <c r="C52" s="7">
        <v>0.72599999999999998</v>
      </c>
      <c r="D52" s="7">
        <v>0.73734128805262344</v>
      </c>
      <c r="E52" s="7">
        <v>0.80600000000000005</v>
      </c>
      <c r="F52" s="7">
        <f t="shared" ref="F52:F58" si="3">AVERAGE(C52:E52)</f>
        <v>0.75644709601754112</v>
      </c>
      <c r="G52" s="7">
        <f t="shared" si="2"/>
        <v>4.3287110362026218E-2</v>
      </c>
      <c r="H52" s="7">
        <f t="shared" si="1"/>
        <v>2.4991824819956876E-2</v>
      </c>
    </row>
    <row r="53" spans="2:8" x14ac:dyDescent="0.2">
      <c r="B53">
        <v>239</v>
      </c>
      <c r="C53" s="7">
        <v>0.245</v>
      </c>
      <c r="D53" s="7">
        <v>0.28754614338449586</v>
      </c>
      <c r="E53" s="7">
        <v>0.215</v>
      </c>
      <c r="F53" s="7">
        <f t="shared" si="3"/>
        <v>0.24918204779483191</v>
      </c>
      <c r="G53" s="7">
        <f t="shared" si="2"/>
        <v>3.6453434307478487E-2</v>
      </c>
      <c r="H53" s="7">
        <f t="shared" si="1"/>
        <v>2.1046400110309046E-2</v>
      </c>
    </row>
    <row r="54" spans="2:8" x14ac:dyDescent="0.2">
      <c r="B54">
        <v>243</v>
      </c>
      <c r="C54" s="7">
        <v>0.19600000000000001</v>
      </c>
      <c r="D54" s="7">
        <v>0.20304174641767112</v>
      </c>
      <c r="E54" s="7">
        <v>0.19400000000000001</v>
      </c>
      <c r="F54" s="7">
        <f t="shared" si="3"/>
        <v>0.19768058213922371</v>
      </c>
      <c r="G54" s="7">
        <f t="shared" si="2"/>
        <v>4.7493748868009319E-3</v>
      </c>
      <c r="H54" s="7">
        <f t="shared" si="1"/>
        <v>2.7420528693769667E-3</v>
      </c>
    </row>
    <row r="55" spans="2:8" x14ac:dyDescent="0.2">
      <c r="B55">
        <v>247</v>
      </c>
      <c r="C55" s="7">
        <v>0.14299999999999999</v>
      </c>
      <c r="D55" s="7">
        <v>0.17294394585846698</v>
      </c>
      <c r="E55" s="7">
        <v>0.16200000000000001</v>
      </c>
      <c r="F55" s="7">
        <f t="shared" si="3"/>
        <v>0.15931464861948899</v>
      </c>
      <c r="G55" s="7">
        <f t="shared" si="2"/>
        <v>1.5151511720660414E-2</v>
      </c>
      <c r="H55" s="7">
        <f t="shared" si="1"/>
        <v>8.7477293705530614E-3</v>
      </c>
    </row>
    <row r="56" spans="2:8" x14ac:dyDescent="0.2">
      <c r="B56">
        <v>251</v>
      </c>
      <c r="C56" s="7">
        <v>0.27100000000000002</v>
      </c>
      <c r="D56" s="7">
        <v>0.23348017621145375</v>
      </c>
      <c r="E56" s="7">
        <v>0.253</v>
      </c>
      <c r="F56" s="7">
        <f t="shared" si="3"/>
        <v>0.2524933920704846</v>
      </c>
      <c r="G56" s="7">
        <f t="shared" si="2"/>
        <v>1.8765041512785855E-2</v>
      </c>
      <c r="H56" s="7">
        <f t="shared" si="1"/>
        <v>1.0834001768761417E-2</v>
      </c>
    </row>
    <row r="57" spans="2:8" x14ac:dyDescent="0.2">
      <c r="B57">
        <v>255</v>
      </c>
      <c r="C57" s="7">
        <v>0.59863547758284608</v>
      </c>
      <c r="D57" s="7">
        <v>0.5638159322769698</v>
      </c>
      <c r="E57" s="7">
        <v>0.58201984821949793</v>
      </c>
      <c r="F57" s="7">
        <f t="shared" si="3"/>
        <v>0.5814904193597713</v>
      </c>
      <c r="G57" s="7">
        <f t="shared" si="2"/>
        <v>1.7415809054279571E-2</v>
      </c>
      <c r="H57" s="7">
        <f t="shared" si="1"/>
        <v>1.0055022045643432E-2</v>
      </c>
    </row>
    <row r="58" spans="2:8" x14ac:dyDescent="0.2">
      <c r="B58">
        <v>259</v>
      </c>
      <c r="C58" s="7">
        <v>0.85199999999999998</v>
      </c>
      <c r="D58" s="7">
        <v>0.7380935225880827</v>
      </c>
      <c r="E58" s="7">
        <v>0.88600000000000001</v>
      </c>
      <c r="F58" s="7">
        <f t="shared" si="3"/>
        <v>0.82536450752936086</v>
      </c>
      <c r="G58" s="7">
        <f t="shared" si="2"/>
        <v>7.7467209898547426E-2</v>
      </c>
      <c r="H58" s="7">
        <f t="shared" si="1"/>
        <v>4.4725714488295598E-2</v>
      </c>
    </row>
    <row r="59" spans="2:8" x14ac:dyDescent="0.2">
      <c r="B59">
        <v>263</v>
      </c>
      <c r="C59" s="7">
        <v>0.75700000000000001</v>
      </c>
      <c r="D59" s="7">
        <v>0.60361457065268276</v>
      </c>
      <c r="E59" s="7">
        <v>0.79800000000000004</v>
      </c>
      <c r="F59" s="7">
        <f>AVERAGE(C59:E59)</f>
        <v>0.71953819021756094</v>
      </c>
      <c r="G59" s="7">
        <f>STDEV(C59:E59)</f>
        <v>0.10246445324973399</v>
      </c>
      <c r="H59" s="7">
        <f>(G59/(SQRT(3)))</f>
        <v>5.9157879666101747E-2</v>
      </c>
    </row>
    <row r="60" spans="2:8" x14ac:dyDescent="0.2">
      <c r="B60">
        <v>267</v>
      </c>
      <c r="C60" s="7">
        <v>0.41099999999999998</v>
      </c>
      <c r="D60" s="7">
        <v>0.46400000000000002</v>
      </c>
      <c r="E60" s="7">
        <v>0.47</v>
      </c>
      <c r="F60" s="7">
        <f t="shared" ref="F60:F89" si="4">AVERAGE(C60:E60)</f>
        <v>0.44833333333333331</v>
      </c>
      <c r="G60" s="7">
        <f t="shared" ref="G60:G89" si="5">STDEV(C60:E60)</f>
        <v>3.2470499431535293E-2</v>
      </c>
      <c r="H60" s="7">
        <f t="shared" ref="H60:H62" si="6">(G60/(SQRT(3)))</f>
        <v>1.8746851587518494E-2</v>
      </c>
    </row>
    <row r="61" spans="2:8" x14ac:dyDescent="0.2">
      <c r="B61">
        <v>273</v>
      </c>
      <c r="C61" s="7">
        <v>0.28000000000000003</v>
      </c>
      <c r="D61" s="7">
        <v>0.313</v>
      </c>
      <c r="E61" s="7">
        <v>0.30199999999999999</v>
      </c>
      <c r="F61" s="7">
        <f t="shared" si="4"/>
        <v>0.29833333333333334</v>
      </c>
      <c r="G61" s="7">
        <f t="shared" si="5"/>
        <v>1.6802777548171399E-2</v>
      </c>
      <c r="H61" s="7">
        <f t="shared" si="6"/>
        <v>9.701088140570158E-3</v>
      </c>
    </row>
    <row r="62" spans="2:8" x14ac:dyDescent="0.2">
      <c r="B62">
        <v>277</v>
      </c>
      <c r="C62" s="7">
        <v>0.127</v>
      </c>
      <c r="D62" s="7">
        <v>0.19400000000000001</v>
      </c>
      <c r="E62" s="7">
        <v>0.18099999999999999</v>
      </c>
      <c r="F62" s="7">
        <f t="shared" si="4"/>
        <v>0.16733333333333333</v>
      </c>
      <c r="G62" s="7">
        <f t="shared" si="5"/>
        <v>3.5529330606322115E-2</v>
      </c>
      <c r="H62" s="7">
        <f t="shared" si="6"/>
        <v>2.0512868589687285E-2</v>
      </c>
    </row>
    <row r="63" spans="2:8" x14ac:dyDescent="0.2">
      <c r="B63">
        <v>281</v>
      </c>
      <c r="C63" s="7">
        <v>0.29799999999999999</v>
      </c>
      <c r="D63" s="7">
        <v>0.32700000000000001</v>
      </c>
      <c r="E63" s="7">
        <v>0.26800000000000002</v>
      </c>
      <c r="F63" s="7">
        <f t="shared" si="4"/>
        <v>0.29766666666666669</v>
      </c>
      <c r="G63" s="7">
        <f t="shared" si="5"/>
        <v>2.9501412395567323E-2</v>
      </c>
      <c r="H63" s="7">
        <f>(G63/(SQRT(3)))</f>
        <v>1.7032648388054957E-2</v>
      </c>
    </row>
    <row r="64" spans="2:8" x14ac:dyDescent="0.2">
      <c r="B64">
        <v>285</v>
      </c>
      <c r="C64" s="7">
        <v>0.51700000000000002</v>
      </c>
      <c r="D64" s="7">
        <v>0.53300000000000003</v>
      </c>
      <c r="E64" s="7">
        <v>0.54800000000000004</v>
      </c>
      <c r="F64" s="7">
        <f t="shared" si="4"/>
        <v>0.53266666666666673</v>
      </c>
      <c r="G64" s="7">
        <f t="shared" si="5"/>
        <v>1.5502687938977994E-2</v>
      </c>
      <c r="H64" s="7">
        <f t="shared" ref="H64:H89" si="7">(G64/(SQRT(3)))</f>
        <v>8.9504810547317102E-3</v>
      </c>
    </row>
    <row r="65" spans="2:8" x14ac:dyDescent="0.2">
      <c r="B65">
        <v>289</v>
      </c>
      <c r="C65" s="7">
        <v>0.55800000000000005</v>
      </c>
      <c r="D65" s="7">
        <v>0.58899999999999997</v>
      </c>
      <c r="E65" s="7">
        <v>0.55100000000000005</v>
      </c>
      <c r="F65" s="7">
        <f t="shared" si="4"/>
        <v>0.56599999999999995</v>
      </c>
      <c r="G65" s="7">
        <f t="shared" si="5"/>
        <v>2.0223748416156637E-2</v>
      </c>
      <c r="H65" s="7">
        <f t="shared" si="7"/>
        <v>1.1676186592091303E-2</v>
      </c>
    </row>
    <row r="66" spans="2:8" x14ac:dyDescent="0.2">
      <c r="B66">
        <v>293</v>
      </c>
      <c r="C66" s="7">
        <v>0.64</v>
      </c>
      <c r="D66" s="7">
        <v>0.32</v>
      </c>
      <c r="E66" s="7">
        <v>0.64100000000000001</v>
      </c>
      <c r="F66" s="7">
        <f t="shared" si="4"/>
        <v>0.53366666666666662</v>
      </c>
      <c r="G66" s="7">
        <f t="shared" si="5"/>
        <v>0.18504143680087812</v>
      </c>
      <c r="H66" s="7">
        <f t="shared" si="7"/>
        <v>0.10683372334822211</v>
      </c>
    </row>
    <row r="67" spans="2:8" x14ac:dyDescent="0.2">
      <c r="B67">
        <v>298</v>
      </c>
      <c r="C67" s="7">
        <v>0.6930090236363069</v>
      </c>
      <c r="D67" s="7">
        <v>0.77664785972499073</v>
      </c>
      <c r="E67" s="7">
        <v>0.81244974821209437</v>
      </c>
      <c r="F67" s="7">
        <f t="shared" si="4"/>
        <v>0.76070221052446396</v>
      </c>
      <c r="G67" s="7">
        <f t="shared" si="5"/>
        <v>6.129616193626624E-2</v>
      </c>
      <c r="H67" s="7">
        <f t="shared" si="7"/>
        <v>3.5389355594194205E-2</v>
      </c>
    </row>
    <row r="68" spans="2:8" x14ac:dyDescent="0.2">
      <c r="B68">
        <v>302</v>
      </c>
      <c r="C68" s="7">
        <v>0.26377153932346081</v>
      </c>
      <c r="D68" s="7">
        <v>0.25997700771883725</v>
      </c>
      <c r="E68" s="7">
        <v>0.24599742514772391</v>
      </c>
      <c r="F68" s="7">
        <f t="shared" si="4"/>
        <v>0.25658199073000731</v>
      </c>
      <c r="G68" s="7">
        <f t="shared" si="5"/>
        <v>9.3607899746156967E-3</v>
      </c>
      <c r="H68" s="7">
        <f t="shared" si="7"/>
        <v>5.4044546116719227E-3</v>
      </c>
    </row>
    <row r="69" spans="2:8" x14ac:dyDescent="0.2">
      <c r="B69">
        <v>306</v>
      </c>
      <c r="C69" s="7">
        <v>0.1704964305778216</v>
      </c>
      <c r="D69" s="7">
        <v>0.16655424172684707</v>
      </c>
      <c r="E69" s="7">
        <v>0.1727032234886835</v>
      </c>
      <c r="F69" s="7">
        <f t="shared" si="4"/>
        <v>0.16991796526445072</v>
      </c>
      <c r="G69" s="7">
        <f t="shared" si="5"/>
        <v>3.1150378434184707E-3</v>
      </c>
      <c r="H69" s="7">
        <f t="shared" si="7"/>
        <v>1.7984679374335255E-3</v>
      </c>
    </row>
    <row r="70" spans="2:8" x14ac:dyDescent="0.2">
      <c r="B70">
        <v>310</v>
      </c>
      <c r="C70" s="7">
        <v>0.35159319700576475</v>
      </c>
      <c r="D70" s="7">
        <v>0.37177547616276813</v>
      </c>
      <c r="E70" s="7">
        <v>0.39716666666666667</v>
      </c>
      <c r="F70" s="7">
        <f t="shared" si="4"/>
        <v>0.37351177994506651</v>
      </c>
      <c r="G70" s="7">
        <f t="shared" si="5"/>
        <v>2.2836294518848825E-2</v>
      </c>
      <c r="H70" s="7">
        <f t="shared" si="7"/>
        <v>1.3184540787750946E-2</v>
      </c>
    </row>
    <row r="71" spans="2:8" x14ac:dyDescent="0.2">
      <c r="B71">
        <v>314</v>
      </c>
      <c r="C71" s="7">
        <v>0.62271421565193019</v>
      </c>
      <c r="D71" s="7">
        <v>0.70994610485056342</v>
      </c>
      <c r="E71" s="7">
        <v>0.63807939149037318</v>
      </c>
      <c r="F71" s="7">
        <f t="shared" si="4"/>
        <v>0.65691323733095563</v>
      </c>
      <c r="G71" s="7">
        <f t="shared" si="5"/>
        <v>4.6565931056414774E-2</v>
      </c>
      <c r="H71" s="7">
        <f t="shared" si="7"/>
        <v>2.6884852830486625E-2</v>
      </c>
    </row>
    <row r="72" spans="2:8" x14ac:dyDescent="0.2">
      <c r="B72">
        <v>318</v>
      </c>
      <c r="C72" s="7">
        <v>0.47836644591611482</v>
      </c>
      <c r="D72" s="7">
        <v>0.56068368708830241</v>
      </c>
      <c r="E72" s="7">
        <v>0.60329568819094737</v>
      </c>
      <c r="F72" s="7">
        <f t="shared" si="4"/>
        <v>0.54744860706512155</v>
      </c>
      <c r="G72" s="7">
        <f t="shared" si="5"/>
        <v>6.3507514525888611E-2</v>
      </c>
      <c r="H72" s="7">
        <f t="shared" si="7"/>
        <v>3.6666080607085857E-2</v>
      </c>
    </row>
    <row r="73" spans="2:8" x14ac:dyDescent="0.2">
      <c r="B73">
        <v>322</v>
      </c>
      <c r="C73" s="7">
        <v>8.3203059784175942E-2</v>
      </c>
      <c r="D73" s="7">
        <v>0.12515914026810454</v>
      </c>
      <c r="E73" s="7">
        <v>0.10256920932085242</v>
      </c>
      <c r="F73" s="7">
        <f t="shared" si="4"/>
        <v>0.10364380312437764</v>
      </c>
      <c r="G73" s="7">
        <f t="shared" si="5"/>
        <v>2.0998672250297341E-2</v>
      </c>
      <c r="H73" s="7">
        <f t="shared" si="7"/>
        <v>1.2123589076333895E-2</v>
      </c>
    </row>
    <row r="74" spans="2:8" x14ac:dyDescent="0.2">
      <c r="B74">
        <v>326</v>
      </c>
      <c r="C74" s="7">
        <v>7.215656571282178E-2</v>
      </c>
      <c r="D74" s="7">
        <v>5.4091859068244277E-2</v>
      </c>
      <c r="E74" s="7">
        <v>0.10806611712917008</v>
      </c>
      <c r="F74" s="7">
        <f t="shared" si="4"/>
        <v>7.8104847303412051E-2</v>
      </c>
      <c r="G74" s="7">
        <f t="shared" si="5"/>
        <v>2.7474382135319598E-2</v>
      </c>
      <c r="H74" s="7">
        <f t="shared" si="7"/>
        <v>1.5862341921645415E-2</v>
      </c>
    </row>
    <row r="75" spans="2:8" x14ac:dyDescent="0.2">
      <c r="B75">
        <v>332</v>
      </c>
      <c r="C75" s="7">
        <v>0.11033174519145932</v>
      </c>
      <c r="D75" s="7">
        <v>0.11138300909498756</v>
      </c>
      <c r="E75" s="7">
        <v>0.13494165942043637</v>
      </c>
      <c r="F75" s="7">
        <f t="shared" si="4"/>
        <v>0.11888547123562776</v>
      </c>
      <c r="G75" s="7">
        <f t="shared" si="5"/>
        <v>1.3914998139353318E-2</v>
      </c>
      <c r="H75" s="7">
        <f t="shared" si="7"/>
        <v>8.0338279215287807E-3</v>
      </c>
    </row>
    <row r="76" spans="2:8" x14ac:dyDescent="0.2">
      <c r="B76">
        <v>336</v>
      </c>
      <c r="C76" s="7">
        <v>0.13828120705765953</v>
      </c>
      <c r="D76" s="7">
        <v>0.11552035259737149</v>
      </c>
      <c r="E76" s="7">
        <v>0.14514289663752292</v>
      </c>
      <c r="F76" s="7">
        <f t="shared" si="4"/>
        <v>0.13298148543085131</v>
      </c>
      <c r="G76" s="7">
        <f t="shared" si="5"/>
        <v>1.5506097698773915E-2</v>
      </c>
      <c r="H76" s="7">
        <f t="shared" si="7"/>
        <v>8.952449680467758E-3</v>
      </c>
    </row>
    <row r="77" spans="2:8" x14ac:dyDescent="0.2">
      <c r="B77">
        <v>340</v>
      </c>
      <c r="C77" s="7">
        <v>0.16195033138314999</v>
      </c>
      <c r="D77" s="7">
        <v>0.103688983149914</v>
      </c>
      <c r="E77" s="7">
        <v>0.1390362369783345</v>
      </c>
      <c r="F77" s="7">
        <f t="shared" si="4"/>
        <v>0.13489185050379951</v>
      </c>
      <c r="G77" s="7">
        <f t="shared" si="5"/>
        <v>2.9350947666580151E-2</v>
      </c>
      <c r="H77" s="7">
        <f t="shared" si="7"/>
        <v>1.6945777536270669E-2</v>
      </c>
    </row>
    <row r="78" spans="2:8" x14ac:dyDescent="0.2">
      <c r="B78">
        <v>344</v>
      </c>
      <c r="C78" s="7">
        <v>0.31057228138703613</v>
      </c>
      <c r="D78" s="7">
        <v>0.4214190349036811</v>
      </c>
      <c r="E78" s="7">
        <v>0.36650761190638492</v>
      </c>
      <c r="F78" s="7">
        <f t="shared" si="4"/>
        <v>0.366166309399034</v>
      </c>
      <c r="G78" s="7">
        <f t="shared" si="5"/>
        <v>5.5424164917896236E-2</v>
      </c>
      <c r="H78" s="7">
        <f t="shared" si="7"/>
        <v>3.1999156534957607E-2</v>
      </c>
    </row>
    <row r="79" spans="2:8" x14ac:dyDescent="0.2">
      <c r="B79">
        <v>348</v>
      </c>
      <c r="C79" s="7">
        <v>0.8432823608560468</v>
      </c>
      <c r="D79" s="7">
        <v>0.90966656772533894</v>
      </c>
      <c r="E79" s="7">
        <v>0.93058114480217335</v>
      </c>
      <c r="F79" s="7">
        <f t="shared" si="4"/>
        <v>0.89451002446118633</v>
      </c>
      <c r="G79" s="7">
        <f t="shared" si="5"/>
        <v>4.5580259130534984E-2</v>
      </c>
      <c r="H79" s="7">
        <f t="shared" si="7"/>
        <v>2.6315774878747273E-2</v>
      </c>
    </row>
    <row r="80" spans="2:8" x14ac:dyDescent="0.2">
      <c r="B80">
        <v>352</v>
      </c>
      <c r="C80" s="7">
        <v>0.48638884221139311</v>
      </c>
      <c r="D80" s="7">
        <v>0.47887420393069918</v>
      </c>
      <c r="E80" s="7">
        <v>0.49163413273842721</v>
      </c>
      <c r="F80" s="7">
        <f t="shared" si="4"/>
        <v>0.48563239296017319</v>
      </c>
      <c r="G80" s="7">
        <f t="shared" si="5"/>
        <v>6.413509756508156E-3</v>
      </c>
      <c r="H80" s="7">
        <f t="shared" si="7"/>
        <v>3.7028415843702754E-3</v>
      </c>
    </row>
    <row r="81" spans="2:8" x14ac:dyDescent="0.2">
      <c r="B81">
        <v>354</v>
      </c>
      <c r="C81" s="7">
        <v>0.48132280876786293</v>
      </c>
      <c r="D81" s="7">
        <v>0.48569561860262528</v>
      </c>
      <c r="E81" s="7">
        <v>0.48813056379821956</v>
      </c>
      <c r="F81" s="7">
        <f t="shared" si="4"/>
        <v>0.48504966372290265</v>
      </c>
      <c r="G81" s="7">
        <f t="shared" si="5"/>
        <v>3.4495398850157787E-3</v>
      </c>
      <c r="H81" s="7">
        <f t="shared" si="7"/>
        <v>1.9915927811942108E-3</v>
      </c>
    </row>
    <row r="82" spans="2:8" x14ac:dyDescent="0.2">
      <c r="B82">
        <v>358</v>
      </c>
      <c r="C82" s="7">
        <v>0.22802868673367094</v>
      </c>
      <c r="D82" s="7">
        <v>0.2419649180149262</v>
      </c>
      <c r="E82" s="7">
        <v>0.2380610058637799</v>
      </c>
      <c r="F82" s="7">
        <f t="shared" si="4"/>
        <v>0.23601820353745903</v>
      </c>
      <c r="G82" s="7">
        <f t="shared" si="5"/>
        <v>7.1891874776970413E-3</v>
      </c>
      <c r="H82" s="7">
        <f t="shared" si="7"/>
        <v>4.1506793255030733E-3</v>
      </c>
    </row>
    <row r="83" spans="2:8" x14ac:dyDescent="0.2">
      <c r="B83">
        <v>362</v>
      </c>
      <c r="C83" s="7">
        <v>0.25056225443706814</v>
      </c>
      <c r="D83" s="7">
        <v>0.25327075114222897</v>
      </c>
      <c r="E83" s="7">
        <v>0.25525514898435836</v>
      </c>
      <c r="F83" s="7">
        <f t="shared" si="4"/>
        <v>0.25302938485455179</v>
      </c>
      <c r="G83" s="7">
        <f t="shared" si="5"/>
        <v>2.3557393895795955E-3</v>
      </c>
      <c r="H83" s="7">
        <f t="shared" si="7"/>
        <v>1.3600867707143842E-3</v>
      </c>
    </row>
    <row r="84" spans="2:8" x14ac:dyDescent="0.2">
      <c r="B84">
        <v>366</v>
      </c>
      <c r="C84" s="7">
        <v>0.20523163427453855</v>
      </c>
      <c r="D84" s="7">
        <v>0.18771889924948829</v>
      </c>
      <c r="E84" s="7">
        <v>0.16692040221783666</v>
      </c>
      <c r="F84" s="7">
        <f t="shared" si="4"/>
        <v>0.18662364524728783</v>
      </c>
      <c r="G84" s="7">
        <f t="shared" si="5"/>
        <v>1.9179085260319841E-2</v>
      </c>
      <c r="H84" s="7">
        <f t="shared" si="7"/>
        <v>1.1073050037856445E-2</v>
      </c>
    </row>
    <row r="85" spans="2:8" x14ac:dyDescent="0.2">
      <c r="B85">
        <v>370</v>
      </c>
      <c r="C85" s="7">
        <v>0.16587929475587704</v>
      </c>
      <c r="D85" s="7">
        <v>0.16314199395770393</v>
      </c>
      <c r="E85" s="7">
        <v>0.17403981772811108</v>
      </c>
      <c r="F85" s="7">
        <f t="shared" si="4"/>
        <v>0.16768703548056399</v>
      </c>
      <c r="G85" s="7">
        <f t="shared" si="5"/>
        <v>5.669354957001869E-3</v>
      </c>
      <c r="H85" s="7">
        <f t="shared" si="7"/>
        <v>3.2732036105565685E-3</v>
      </c>
    </row>
    <row r="86" spans="2:8" x14ac:dyDescent="0.2">
      <c r="B86">
        <v>374</v>
      </c>
      <c r="C86" s="7">
        <v>0.15982796124184298</v>
      </c>
      <c r="D86" s="7">
        <v>0.1734095982142857</v>
      </c>
      <c r="E86" s="7">
        <v>0.23992949572245392</v>
      </c>
      <c r="F86" s="7">
        <f t="shared" si="4"/>
        <v>0.19105568505952752</v>
      </c>
      <c r="G86" s="7">
        <f t="shared" si="5"/>
        <v>4.2867263059933026E-2</v>
      </c>
      <c r="H86" s="7">
        <f t="shared" si="7"/>
        <v>2.4749425867074834E-2</v>
      </c>
    </row>
    <row r="87" spans="2:8" x14ac:dyDescent="0.2">
      <c r="B87">
        <v>378</v>
      </c>
      <c r="C87" s="7">
        <v>0.11371010975988262</v>
      </c>
      <c r="D87" s="7">
        <v>0.16425218058929403</v>
      </c>
      <c r="E87" s="7">
        <v>0.13047507474952355</v>
      </c>
      <c r="F87" s="7">
        <f t="shared" si="4"/>
        <v>0.13614578836623339</v>
      </c>
      <c r="G87" s="7">
        <f t="shared" si="5"/>
        <v>2.5743794895534744E-2</v>
      </c>
      <c r="H87" s="7">
        <f t="shared" si="7"/>
        <v>1.48631869128995E-2</v>
      </c>
    </row>
    <row r="88" spans="2:8" x14ac:dyDescent="0.2">
      <c r="B88">
        <v>382</v>
      </c>
      <c r="C88" s="7">
        <v>0.16358041958041958</v>
      </c>
      <c r="D88" s="7">
        <v>0.16304765155070178</v>
      </c>
      <c r="E88" s="7">
        <v>0.14169719169719169</v>
      </c>
      <c r="F88" s="7">
        <f t="shared" si="4"/>
        <v>0.15610842094277103</v>
      </c>
      <c r="G88" s="7">
        <f t="shared" si="5"/>
        <v>1.2483333157448491E-2</v>
      </c>
      <c r="H88" s="7">
        <f t="shared" si="7"/>
        <v>7.2072557588366672E-3</v>
      </c>
    </row>
    <row r="89" spans="2:8" x14ac:dyDescent="0.2">
      <c r="B89">
        <v>386</v>
      </c>
      <c r="C89" s="7">
        <v>9.6762374665673348E-2</v>
      </c>
      <c r="D89" s="7">
        <v>8.8836816623305018E-2</v>
      </c>
      <c r="E89" s="7">
        <v>9.8181307210534766E-2</v>
      </c>
      <c r="F89" s="7">
        <f t="shared" si="4"/>
        <v>9.459349949983771E-2</v>
      </c>
      <c r="G89" s="7">
        <f t="shared" si="5"/>
        <v>5.0356618926850382E-3</v>
      </c>
      <c r="H89" s="7">
        <f t="shared" si="7"/>
        <v>2.9073407492896473E-3</v>
      </c>
    </row>
    <row r="91" spans="2:8" x14ac:dyDescent="0.2">
      <c r="B91" s="14" t="s">
        <v>16</v>
      </c>
    </row>
    <row r="92" spans="2:8" x14ac:dyDescent="0.2">
      <c r="B92" s="16">
        <v>99</v>
      </c>
      <c r="C92" s="7">
        <v>0.15918508593687611</v>
      </c>
      <c r="D92" s="7">
        <v>0.15629204912623523</v>
      </c>
      <c r="E92" s="7">
        <v>0.19126078883470382</v>
      </c>
      <c r="F92" s="7">
        <f t="shared" ref="F92:F96" si="8">AVERAGE(C92:E92)</f>
        <v>0.16891264129927172</v>
      </c>
      <c r="G92" s="7">
        <f t="shared" ref="G92:G96" si="9">STDEV(C92:E92)</f>
        <v>1.9408044445435781E-2</v>
      </c>
      <c r="H92" s="7">
        <f t="shared" ref="H92:H96" si="10">(G92/(SQRT(3)))</f>
        <v>1.120523968501657E-2</v>
      </c>
    </row>
    <row r="93" spans="2:8" x14ac:dyDescent="0.2">
      <c r="B93" s="16">
        <v>107</v>
      </c>
      <c r="C93" s="7">
        <v>0.81132532064209084</v>
      </c>
      <c r="D93" s="7">
        <v>0.76512270526114201</v>
      </c>
      <c r="E93" s="7">
        <v>0.74080634875646567</v>
      </c>
      <c r="F93" s="7">
        <f t="shared" si="8"/>
        <v>0.77241812488656614</v>
      </c>
      <c r="G93" s="7">
        <f t="shared" si="9"/>
        <v>3.5821065165411628E-2</v>
      </c>
      <c r="H93" s="7">
        <f t="shared" si="10"/>
        <v>2.0681301615909531E-2</v>
      </c>
    </row>
    <row r="94" spans="2:8" x14ac:dyDescent="0.2">
      <c r="B94" s="16">
        <v>111</v>
      </c>
      <c r="C94" s="7">
        <v>1</v>
      </c>
      <c r="D94" s="7">
        <v>0.8608026452471873</v>
      </c>
      <c r="E94" s="7">
        <v>0.90218558415018524</v>
      </c>
      <c r="F94" s="7">
        <f t="shared" si="8"/>
        <v>0.92099607646579085</v>
      </c>
      <c r="G94" s="7">
        <f t="shared" si="9"/>
        <v>7.147973040248326E-2</v>
      </c>
      <c r="H94" s="7">
        <f t="shared" si="10"/>
        <v>4.1268841589475587E-2</v>
      </c>
    </row>
    <row r="95" spans="2:8" x14ac:dyDescent="0.2">
      <c r="B95" s="16">
        <v>123</v>
      </c>
      <c r="C95" s="7">
        <v>1</v>
      </c>
      <c r="D95" s="7">
        <v>1</v>
      </c>
      <c r="E95" s="7">
        <v>1</v>
      </c>
      <c r="F95" s="7">
        <f t="shared" si="8"/>
        <v>1</v>
      </c>
      <c r="G95" s="7">
        <f t="shared" si="9"/>
        <v>0</v>
      </c>
      <c r="H95" s="7">
        <f t="shared" si="10"/>
        <v>0</v>
      </c>
    </row>
    <row r="96" spans="2:8" x14ac:dyDescent="0.2">
      <c r="B96" s="16">
        <v>135</v>
      </c>
      <c r="C96" s="7">
        <v>0.33515565228371724</v>
      </c>
      <c r="D96" s="7">
        <v>0.38458394327104045</v>
      </c>
      <c r="E96" s="7">
        <v>0.36993949587684255</v>
      </c>
      <c r="F96" s="7">
        <f t="shared" si="8"/>
        <v>0.36322636381053336</v>
      </c>
      <c r="G96" s="7">
        <f t="shared" si="9"/>
        <v>2.5388749360428432E-2</v>
      </c>
      <c r="H96" s="7">
        <f t="shared" si="10"/>
        <v>1.4658201277631296E-2</v>
      </c>
    </row>
    <row r="98" spans="2:10" x14ac:dyDescent="0.2">
      <c r="B98" s="1" t="s">
        <v>17</v>
      </c>
    </row>
    <row r="99" spans="2:10" x14ac:dyDescent="0.2">
      <c r="B99" s="17">
        <v>67</v>
      </c>
      <c r="C99" s="7">
        <v>0.13474285899999999</v>
      </c>
      <c r="D99" s="7">
        <v>0.214970417</v>
      </c>
      <c r="E99" s="7">
        <v>0.19910092200000001</v>
      </c>
      <c r="F99" s="7">
        <f t="shared" ref="F99:F110" si="11">AVERAGE(C99:E99)</f>
        <v>0.18293806600000004</v>
      </c>
      <c r="G99" s="7">
        <f t="shared" ref="G99:G110" si="12">STDEV(C99:E99)</f>
        <v>4.2485805879356631E-2</v>
      </c>
      <c r="H99" s="7">
        <f t="shared" ref="H99:H110" si="13">(G99/(SQRT(3)))</f>
        <v>2.4529191461184739E-2</v>
      </c>
      <c r="I99" s="8">
        <f>_xlfn.T.TEST($C$10:$E$10,C99:E99,2,2)</f>
        <v>6.2032454390172182E-5</v>
      </c>
      <c r="J99" t="s">
        <v>18</v>
      </c>
    </row>
    <row r="100" spans="2:10" x14ac:dyDescent="0.2">
      <c r="B100" s="17">
        <v>111</v>
      </c>
      <c r="C100" s="7">
        <v>0.25975800199999999</v>
      </c>
      <c r="D100" s="7">
        <v>0.282870966</v>
      </c>
      <c r="E100" s="7">
        <v>0.20558510599999999</v>
      </c>
      <c r="F100" s="7">
        <f t="shared" si="11"/>
        <v>0.24940469133333334</v>
      </c>
      <c r="G100" s="7">
        <f t="shared" si="12"/>
        <v>3.9669501135069521E-2</v>
      </c>
      <c r="H100" s="7">
        <f t="shared" si="13"/>
        <v>2.2903197158950554E-2</v>
      </c>
      <c r="I100" s="8">
        <f>_xlfn.T.TEST($C$21:$E$21,C100:E100,2,2)</f>
        <v>2.5072885494629047E-3</v>
      </c>
      <c r="J100" t="s">
        <v>10</v>
      </c>
    </row>
    <row r="101" spans="2:10" x14ac:dyDescent="0.2">
      <c r="B101" s="17">
        <v>123</v>
      </c>
      <c r="C101" s="7">
        <v>0.69036043599999997</v>
      </c>
      <c r="D101" s="7">
        <v>0.68080808100000001</v>
      </c>
      <c r="E101" s="7">
        <v>0.68662372100000002</v>
      </c>
      <c r="F101" s="7">
        <f t="shared" si="11"/>
        <v>0.68593074600000004</v>
      </c>
      <c r="G101" s="7">
        <f t="shared" si="12"/>
        <v>4.813733714537481E-3</v>
      </c>
      <c r="H101" s="7">
        <f t="shared" si="13"/>
        <v>2.779210455895392E-3</v>
      </c>
      <c r="I101" s="8">
        <f>_xlfn.T.TEST($C$24:$E$24,C101:E101,2,2)</f>
        <v>1.6183557681006472E-3</v>
      </c>
      <c r="J101" t="s">
        <v>10</v>
      </c>
    </row>
    <row r="102" spans="2:10" x14ac:dyDescent="0.2">
      <c r="B102" s="17">
        <v>143</v>
      </c>
      <c r="C102" s="7">
        <v>0.31784710100000002</v>
      </c>
      <c r="D102" s="7">
        <v>0.28283476699999999</v>
      </c>
      <c r="E102" s="7">
        <v>0.32430602600000003</v>
      </c>
      <c r="F102" s="7">
        <f t="shared" si="11"/>
        <v>0.30832929800000003</v>
      </c>
      <c r="G102" s="7">
        <f t="shared" si="12"/>
        <v>2.2313846849464972E-2</v>
      </c>
      <c r="H102" s="7">
        <f t="shared" si="13"/>
        <v>1.2882905485194685E-2</v>
      </c>
      <c r="I102" s="8">
        <f>_xlfn.T.TEST($C$29:$E$29,C102:E102,2,2)</f>
        <v>6.1376222640495848E-4</v>
      </c>
      <c r="J102" t="s">
        <v>18</v>
      </c>
    </row>
    <row r="103" spans="2:10" x14ac:dyDescent="0.2">
      <c r="B103" s="17">
        <v>167</v>
      </c>
      <c r="C103" s="7">
        <v>0.27196928100000001</v>
      </c>
      <c r="D103" s="7">
        <v>0.17666072199999999</v>
      </c>
      <c r="E103" s="7">
        <v>0.262322473</v>
      </c>
      <c r="F103" s="7">
        <f t="shared" si="11"/>
        <v>0.23698415866666667</v>
      </c>
      <c r="G103" s="7">
        <f t="shared" si="12"/>
        <v>5.2463825485807199E-2</v>
      </c>
      <c r="H103" s="7">
        <f t="shared" si="13"/>
        <v>3.0290003766948338E-2</v>
      </c>
      <c r="I103" s="8">
        <f>_xlfn.T.TEST($C$35:$E$35,C103:E103,2,2)</f>
        <v>2.025793246392048E-4</v>
      </c>
      <c r="J103" t="s">
        <v>18</v>
      </c>
    </row>
    <row r="104" spans="2:10" x14ac:dyDescent="0.2">
      <c r="B104" s="17">
        <v>191</v>
      </c>
      <c r="C104" s="7">
        <v>0.55463871499999995</v>
      </c>
      <c r="D104" s="7">
        <v>0.531095604</v>
      </c>
      <c r="E104" s="7">
        <v>0.57120725299999997</v>
      </c>
      <c r="F104" s="7">
        <f t="shared" si="11"/>
        <v>0.55231385733333338</v>
      </c>
      <c r="G104" s="7">
        <f t="shared" si="12"/>
        <v>2.0156632128222551E-2</v>
      </c>
      <c r="H104" s="7">
        <f t="shared" si="13"/>
        <v>1.163743698518555E-2</v>
      </c>
      <c r="I104" s="8">
        <f>_xlfn.T.TEST($C$41:$E$41,C104:E104,2,2)</f>
        <v>7.592086672086773E-2</v>
      </c>
    </row>
    <row r="105" spans="2:10" x14ac:dyDescent="0.2">
      <c r="B105" s="17">
        <v>199</v>
      </c>
      <c r="C105" s="7">
        <v>0.33045657000000001</v>
      </c>
      <c r="D105" s="7">
        <v>0.36861083</v>
      </c>
      <c r="E105" s="7">
        <v>0.31126737399999999</v>
      </c>
      <c r="F105" s="7">
        <f t="shared" si="11"/>
        <v>0.336778258</v>
      </c>
      <c r="G105" s="7">
        <f t="shared" si="12"/>
        <v>2.9189737766602022E-2</v>
      </c>
      <c r="H105" s="7">
        <f t="shared" si="13"/>
        <v>1.6852702957122264E-2</v>
      </c>
      <c r="I105" s="8">
        <f>_xlfn.T.TEST($C$43:$E$43,C105:E105,2,2)</f>
        <v>6.9632052316517092E-3</v>
      </c>
      <c r="J105" t="s">
        <v>10</v>
      </c>
    </row>
    <row r="106" spans="2:10" x14ac:dyDescent="0.2">
      <c r="B106" s="17">
        <v>259</v>
      </c>
      <c r="C106" s="7">
        <v>0.59871140899999997</v>
      </c>
      <c r="D106" s="7">
        <v>0.58198426299999995</v>
      </c>
      <c r="E106" s="7">
        <v>0.61531120800000005</v>
      </c>
      <c r="F106" s="7">
        <f t="shared" si="11"/>
        <v>0.59866896000000003</v>
      </c>
      <c r="G106" s="7">
        <f t="shared" si="12"/>
        <v>1.6663513050868318E-2</v>
      </c>
      <c r="H106" s="7">
        <f t="shared" si="13"/>
        <v>9.620683745563666E-3</v>
      </c>
      <c r="I106" s="8">
        <f>_xlfn.T.TEST($C$58:$E$58,C106:E106,2,2)</f>
        <v>7.7323272517081064E-3</v>
      </c>
      <c r="J106" t="s">
        <v>10</v>
      </c>
    </row>
    <row r="107" spans="2:10" x14ac:dyDescent="0.2">
      <c r="B107" s="17">
        <v>289</v>
      </c>
      <c r="C107" s="7">
        <v>0.393073483</v>
      </c>
      <c r="D107" s="7">
        <v>0.44324667099999998</v>
      </c>
      <c r="E107" s="7">
        <v>0.36197011800000001</v>
      </c>
      <c r="F107" s="7">
        <f t="shared" si="11"/>
        <v>0.39943009066666663</v>
      </c>
      <c r="G107" s="7">
        <f t="shared" si="12"/>
        <v>4.1009442359795568E-2</v>
      </c>
      <c r="H107" s="7">
        <f t="shared" si="13"/>
        <v>2.3676812585744413E-2</v>
      </c>
      <c r="I107" s="8">
        <f>_xlfn.T.TEST($C$65:$E$65,C107:E107,2,2)</f>
        <v>3.2262541110140621E-3</v>
      </c>
      <c r="J107" t="s">
        <v>10</v>
      </c>
    </row>
    <row r="108" spans="2:10" x14ac:dyDescent="0.2">
      <c r="B108" s="17">
        <v>298</v>
      </c>
      <c r="C108" s="7">
        <v>0.39654092000000002</v>
      </c>
      <c r="D108" s="7">
        <v>0.49389480299999999</v>
      </c>
      <c r="E108" s="7">
        <v>0.51119054399999997</v>
      </c>
      <c r="F108" s="7">
        <f t="shared" si="11"/>
        <v>0.46720875566666664</v>
      </c>
      <c r="G108" s="7">
        <f t="shared" si="12"/>
        <v>6.1808113646535233E-2</v>
      </c>
      <c r="H108" s="7">
        <f t="shared" si="13"/>
        <v>3.5684931051930102E-2</v>
      </c>
      <c r="I108" s="8">
        <f>_xlfn.T.TEST($C$67:$E$67,C108:E108,2,2)</f>
        <v>4.2864614742993117E-3</v>
      </c>
      <c r="J108" t="s">
        <v>10</v>
      </c>
    </row>
    <row r="109" spans="2:10" x14ac:dyDescent="0.2">
      <c r="B109" s="17">
        <v>314</v>
      </c>
      <c r="C109" s="7">
        <v>0.30122812100000002</v>
      </c>
      <c r="D109" s="7">
        <v>0.39090375199999999</v>
      </c>
      <c r="E109" s="7">
        <v>0.39867829199999999</v>
      </c>
      <c r="F109" s="7">
        <f t="shared" si="11"/>
        <v>0.36360338833333333</v>
      </c>
      <c r="G109" s="7">
        <f t="shared" si="12"/>
        <v>5.4158252826614434E-2</v>
      </c>
      <c r="H109" s="7">
        <f t="shared" si="13"/>
        <v>3.1268281848285659E-2</v>
      </c>
      <c r="I109" s="8">
        <f>_xlfn.T.TEST($C$71:$E$71,C109:E109,2,2)</f>
        <v>2.064578820326732E-3</v>
      </c>
      <c r="J109" t="s">
        <v>10</v>
      </c>
    </row>
    <row r="110" spans="2:10" x14ac:dyDescent="0.2">
      <c r="B110" s="17">
        <v>348</v>
      </c>
      <c r="C110" s="7">
        <v>0.81771007699999998</v>
      </c>
      <c r="D110" s="7">
        <v>0.73364721700000002</v>
      </c>
      <c r="E110" s="7">
        <v>0.73111243299999995</v>
      </c>
      <c r="F110" s="7">
        <f t="shared" si="11"/>
        <v>0.76082324233333332</v>
      </c>
      <c r="G110" s="7">
        <f t="shared" si="12"/>
        <v>4.9281743590057416E-2</v>
      </c>
      <c r="H110" s="7">
        <f t="shared" si="13"/>
        <v>2.8452827927853766E-2</v>
      </c>
      <c r="I110" s="8">
        <f>_xlfn.T.TEST($C$79:$E$79,C110:E110,2,2)</f>
        <v>2.6069148553753311E-2</v>
      </c>
      <c r="J110" t="s">
        <v>9</v>
      </c>
    </row>
    <row r="112" spans="2:10" x14ac:dyDescent="0.2">
      <c r="B112" s="1" t="s">
        <v>19</v>
      </c>
    </row>
    <row r="113" spans="2:8" x14ac:dyDescent="0.2">
      <c r="B113" s="18" t="s">
        <v>20</v>
      </c>
      <c r="C113" s="7">
        <v>0.53055104878896742</v>
      </c>
      <c r="D113" s="7">
        <v>0.47197953632482481</v>
      </c>
      <c r="E113" s="7">
        <v>0.54085761724381343</v>
      </c>
      <c r="F113" s="7">
        <f t="shared" ref="F113:F121" si="14">AVERAGE(C113:E113)</f>
        <v>0.51446273411920185</v>
      </c>
      <c r="G113" s="7">
        <f t="shared" ref="G113:G121" si="15">STDEV(C113:E113)</f>
        <v>3.7150678452159261E-2</v>
      </c>
      <c r="H113" s="7">
        <f t="shared" ref="H113:H121" si="16">(G113/(SQRT(3)))</f>
        <v>2.144895420493138E-2</v>
      </c>
    </row>
    <row r="114" spans="2:8" x14ac:dyDescent="0.2">
      <c r="B114" s="18" t="s">
        <v>21</v>
      </c>
      <c r="C114" s="7">
        <v>0.75997900358308412</v>
      </c>
      <c r="D114" s="7">
        <v>0.84743642774133821</v>
      </c>
      <c r="E114" s="7">
        <v>0.85566624573219208</v>
      </c>
      <c r="F114" s="7">
        <f t="shared" si="14"/>
        <v>0.82102722568553821</v>
      </c>
      <c r="G114" s="7">
        <f t="shared" si="15"/>
        <v>5.3029204618243724E-2</v>
      </c>
      <c r="H114" s="7">
        <f t="shared" si="16"/>
        <v>3.0616425561254761E-2</v>
      </c>
    </row>
    <row r="115" spans="2:8" x14ac:dyDescent="0.2">
      <c r="B115" s="18" t="s">
        <v>22</v>
      </c>
      <c r="C115" s="7">
        <v>0.79505145609809502</v>
      </c>
      <c r="D115" s="7">
        <v>0.85715181801074702</v>
      </c>
      <c r="E115" s="7">
        <v>0.89466281738100528</v>
      </c>
      <c r="F115" s="7">
        <f t="shared" si="14"/>
        <v>0.84895536382994907</v>
      </c>
      <c r="G115" s="7">
        <f t="shared" si="15"/>
        <v>5.0308967590401397E-2</v>
      </c>
      <c r="H115" s="7">
        <f t="shared" si="16"/>
        <v>2.9045895980970408E-2</v>
      </c>
    </row>
    <row r="116" spans="2:8" x14ac:dyDescent="0.2">
      <c r="B116" s="18" t="s">
        <v>23</v>
      </c>
      <c r="C116" s="7">
        <v>0.75756980105981309</v>
      </c>
      <c r="D116" s="7">
        <v>0.81477842750125173</v>
      </c>
      <c r="E116" s="7">
        <v>0.81019491386795184</v>
      </c>
      <c r="F116" s="7">
        <f t="shared" si="14"/>
        <v>0.79418104747633889</v>
      </c>
      <c r="G116" s="7">
        <f t="shared" si="15"/>
        <v>3.1788986653168753E-2</v>
      </c>
      <c r="H116" s="7">
        <f t="shared" si="16"/>
        <v>1.8353380001472401E-2</v>
      </c>
    </row>
    <row r="117" spans="2:8" x14ac:dyDescent="0.2">
      <c r="B117" s="18" t="s">
        <v>24</v>
      </c>
      <c r="C117" s="7">
        <v>0.89844192983753668</v>
      </c>
      <c r="D117" s="7">
        <v>0.9405387647831801</v>
      </c>
      <c r="E117" s="7">
        <v>0.97054887548436064</v>
      </c>
      <c r="F117" s="7">
        <f t="shared" si="14"/>
        <v>0.9365098567016924</v>
      </c>
      <c r="G117" s="7">
        <f t="shared" si="15"/>
        <v>3.6221912951627966E-2</v>
      </c>
      <c r="H117" s="7">
        <f t="shared" si="16"/>
        <v>2.09127311931856E-2</v>
      </c>
    </row>
    <row r="118" spans="2:8" x14ac:dyDescent="0.2">
      <c r="B118" s="18" t="s">
        <v>25</v>
      </c>
      <c r="C118" s="7">
        <v>0.89295230369706902</v>
      </c>
      <c r="D118" s="7">
        <v>0.95173406987866349</v>
      </c>
      <c r="E118" s="7">
        <v>0.93278842252977834</v>
      </c>
      <c r="F118" s="7">
        <f t="shared" si="14"/>
        <v>0.92582493203517024</v>
      </c>
      <c r="G118" s="7">
        <f t="shared" si="15"/>
        <v>3.0003194142595609E-2</v>
      </c>
      <c r="H118" s="7">
        <f t="shared" si="16"/>
        <v>1.7322352214776179E-2</v>
      </c>
    </row>
    <row r="119" spans="2:8" x14ac:dyDescent="0.2">
      <c r="B119" s="18" t="s">
        <v>26</v>
      </c>
      <c r="C119" s="7">
        <v>0.5990970288464138</v>
      </c>
      <c r="D119" s="7">
        <v>0.63464055536226127</v>
      </c>
      <c r="E119" s="7">
        <v>0.66209071279768494</v>
      </c>
      <c r="F119" s="7">
        <f t="shared" si="14"/>
        <v>0.63194276566878671</v>
      </c>
      <c r="G119" s="7">
        <f t="shared" si="15"/>
        <v>3.1583375474461592E-2</v>
      </c>
      <c r="H119" s="7">
        <f t="shared" si="16"/>
        <v>1.8234670332097424E-2</v>
      </c>
    </row>
    <row r="120" spans="2:8" x14ac:dyDescent="0.2">
      <c r="B120" s="18" t="s">
        <v>27</v>
      </c>
      <c r="C120" s="7">
        <v>0.15458839301024146</v>
      </c>
      <c r="D120" s="7">
        <v>0.13671820587825603</v>
      </c>
      <c r="E120" s="7">
        <v>0.19474638741005088</v>
      </c>
      <c r="F120" s="7">
        <f t="shared" si="14"/>
        <v>0.16201766209951615</v>
      </c>
      <c r="G120" s="7">
        <f t="shared" si="15"/>
        <v>2.9718899582123932E-2</v>
      </c>
      <c r="H120" s="7">
        <f t="shared" si="16"/>
        <v>1.715821467375871E-2</v>
      </c>
    </row>
    <row r="121" spans="2:8" x14ac:dyDescent="0.2">
      <c r="B121" s="18" t="s">
        <v>28</v>
      </c>
      <c r="C121" s="7">
        <v>0.16448070978796037</v>
      </c>
      <c r="D121" s="7">
        <v>0.15278044333557242</v>
      </c>
      <c r="E121" s="7">
        <v>0.16817597416018862</v>
      </c>
      <c r="F121" s="7">
        <f t="shared" si="14"/>
        <v>0.16181237576124044</v>
      </c>
      <c r="G121" s="7">
        <f t="shared" si="15"/>
        <v>8.0371386202765169E-3</v>
      </c>
      <c r="H121" s="7">
        <f t="shared" si="16"/>
        <v>4.6402441459309843E-3</v>
      </c>
    </row>
    <row r="123" spans="2:8" x14ac:dyDescent="0.2">
      <c r="B123" s="14" t="s">
        <v>29</v>
      </c>
    </row>
    <row r="124" spans="2:8" x14ac:dyDescent="0.2">
      <c r="B124" s="18" t="s">
        <v>30</v>
      </c>
      <c r="C124" s="7">
        <v>0.44941700092984171</v>
      </c>
      <c r="D124" s="7">
        <v>0.53870393507513015</v>
      </c>
      <c r="E124" s="7">
        <v>0.29469417492569761</v>
      </c>
      <c r="F124" s="7">
        <f t="shared" ref="F124:F132" si="17">AVERAGE(C124:E124)</f>
        <v>0.42760503697688979</v>
      </c>
      <c r="G124" s="7">
        <f t="shared" ref="G124:G132" si="18">STDEV(C124:E124)</f>
        <v>0.12345854401644125</v>
      </c>
      <c r="H124" s="7">
        <f t="shared" ref="H124:H132" si="19">(G124/(SQRT(3)))</f>
        <v>7.1278823621651624E-2</v>
      </c>
    </row>
    <row r="125" spans="2:8" x14ac:dyDescent="0.2">
      <c r="B125" s="18" t="s">
        <v>31</v>
      </c>
      <c r="C125" s="7">
        <v>0.65332757545223352</v>
      </c>
      <c r="D125" s="7">
        <v>0.78637836613978229</v>
      </c>
      <c r="E125" s="7">
        <v>0.65103116465453437</v>
      </c>
      <c r="F125" s="7">
        <f t="shared" si="17"/>
        <v>0.69691236874884999</v>
      </c>
      <c r="G125" s="7">
        <f t="shared" si="18"/>
        <v>7.7488333912297189E-2</v>
      </c>
      <c r="H125" s="7">
        <f t="shared" si="19"/>
        <v>4.4737910443320393E-2</v>
      </c>
    </row>
    <row r="126" spans="2:8" x14ac:dyDescent="0.2">
      <c r="B126" s="18" t="s">
        <v>32</v>
      </c>
      <c r="C126" s="7">
        <v>0.74612433132705624</v>
      </c>
      <c r="D126" s="7">
        <v>0.80793275764735395</v>
      </c>
      <c r="E126" s="7">
        <v>0.80544526375496317</v>
      </c>
      <c r="F126" s="7">
        <f t="shared" si="17"/>
        <v>0.78650078424312453</v>
      </c>
      <c r="G126" s="7">
        <f t="shared" si="18"/>
        <v>3.4989146446130624E-2</v>
      </c>
      <c r="H126" s="7">
        <f t="shared" si="19"/>
        <v>2.0200993119388756E-2</v>
      </c>
    </row>
    <row r="127" spans="2:8" x14ac:dyDescent="0.2">
      <c r="B127" s="18" t="s">
        <v>33</v>
      </c>
      <c r="C127" s="7">
        <v>0.73000772451925033</v>
      </c>
      <c r="D127" s="7">
        <v>0.85498648118147291</v>
      </c>
      <c r="E127" s="7">
        <v>0.86810326250915826</v>
      </c>
      <c r="F127" s="7">
        <f t="shared" si="17"/>
        <v>0.81769915606996035</v>
      </c>
      <c r="G127" s="7">
        <f t="shared" si="18"/>
        <v>7.6225670634368595E-2</v>
      </c>
      <c r="H127" s="7">
        <f t="shared" si="19"/>
        <v>4.400891145991246E-2</v>
      </c>
    </row>
    <row r="128" spans="2:8" x14ac:dyDescent="0.2">
      <c r="B128" s="18" t="s">
        <v>34</v>
      </c>
      <c r="C128" s="7">
        <v>0.78515142205996868</v>
      </c>
      <c r="D128" s="7">
        <v>0.91407001486577077</v>
      </c>
      <c r="E128" s="7">
        <v>0.95081055078041232</v>
      </c>
      <c r="F128" s="7">
        <f t="shared" si="17"/>
        <v>0.88334399590205059</v>
      </c>
      <c r="G128" s="7">
        <f t="shared" si="18"/>
        <v>8.6998867309427075E-2</v>
      </c>
      <c r="H128" s="7">
        <f t="shared" si="19"/>
        <v>5.0228819460290258E-2</v>
      </c>
    </row>
    <row r="129" spans="2:8" x14ac:dyDescent="0.2">
      <c r="B129" s="18" t="s">
        <v>35</v>
      </c>
      <c r="C129" s="7">
        <v>0.81200466200466204</v>
      </c>
      <c r="D129" s="7">
        <v>1</v>
      </c>
      <c r="E129" s="7">
        <v>1</v>
      </c>
      <c r="F129" s="7">
        <f t="shared" si="17"/>
        <v>0.93733488733488735</v>
      </c>
      <c r="G129" s="7">
        <f t="shared" si="18"/>
        <v>0.10853915899800305</v>
      </c>
      <c r="H129" s="7">
        <f t="shared" si="19"/>
        <v>6.2665112665112654E-2</v>
      </c>
    </row>
    <row r="130" spans="2:8" x14ac:dyDescent="0.2">
      <c r="B130" s="18" t="s">
        <v>36</v>
      </c>
      <c r="C130" s="7">
        <v>0.76079789378809803</v>
      </c>
      <c r="D130" s="7">
        <v>0.93856693620844567</v>
      </c>
      <c r="E130" s="7">
        <v>0.93507142804626098</v>
      </c>
      <c r="F130" s="7">
        <f t="shared" si="17"/>
        <v>0.87814541934760149</v>
      </c>
      <c r="G130" s="7">
        <f t="shared" si="18"/>
        <v>0.10164096595630978</v>
      </c>
      <c r="H130" s="7">
        <f t="shared" si="19"/>
        <v>5.8682439055569045E-2</v>
      </c>
    </row>
    <row r="131" spans="2:8" x14ac:dyDescent="0.2">
      <c r="B131" s="18" t="s">
        <v>37</v>
      </c>
      <c r="C131" s="7">
        <v>0.12191474513266774</v>
      </c>
      <c r="D131" s="7">
        <v>0.31497245262456858</v>
      </c>
      <c r="E131" s="7">
        <v>0.19139162445332411</v>
      </c>
      <c r="F131" s="7">
        <f t="shared" si="17"/>
        <v>0.2094262740701868</v>
      </c>
      <c r="G131" s="7">
        <f t="shared" si="18"/>
        <v>9.7784232090911985E-2</v>
      </c>
      <c r="H131" s="7">
        <f t="shared" si="19"/>
        <v>5.6455752720188879E-2</v>
      </c>
    </row>
    <row r="132" spans="2:8" x14ac:dyDescent="0.2">
      <c r="B132" s="18" t="s">
        <v>38</v>
      </c>
      <c r="C132" s="7">
        <v>0.16275054522795721</v>
      </c>
      <c r="D132" s="7">
        <v>0.25790011394182782</v>
      </c>
      <c r="E132" s="7">
        <v>0.21761140719699631</v>
      </c>
      <c r="F132" s="7">
        <f t="shared" si="17"/>
        <v>0.21275402212226047</v>
      </c>
      <c r="G132" s="7">
        <f t="shared" si="18"/>
        <v>4.7760399379947471E-2</v>
      </c>
      <c r="H132" s="7">
        <f t="shared" si="19"/>
        <v>2.7574479438616708E-2</v>
      </c>
    </row>
    <row r="134" spans="2:8" x14ac:dyDescent="0.2">
      <c r="B134" s="14" t="s">
        <v>39</v>
      </c>
    </row>
    <row r="135" spans="2:8" x14ac:dyDescent="0.2">
      <c r="B135" s="18" t="s">
        <v>40</v>
      </c>
      <c r="C135" s="7">
        <v>0.38380180334373226</v>
      </c>
      <c r="D135" s="7">
        <v>0.42740995785913921</v>
      </c>
      <c r="E135" s="7">
        <v>0.41983509524671098</v>
      </c>
      <c r="F135" s="7">
        <f t="shared" ref="F135:F147" si="20">AVERAGE(C135:E135)</f>
        <v>0.41034895214986084</v>
      </c>
      <c r="G135" s="7">
        <f t="shared" ref="G135:G147" si="21">STDEV(C135:E135)</f>
        <v>2.3300385580507899E-2</v>
      </c>
      <c r="H135" s="7">
        <f t="shared" ref="H135:H147" si="22">(G135/(SQRT(3)))</f>
        <v>1.3452483887128311E-2</v>
      </c>
    </row>
    <row r="136" spans="2:8" x14ac:dyDescent="0.2">
      <c r="B136" s="18" t="s">
        <v>41</v>
      </c>
      <c r="C136" s="7">
        <v>0.39292251824952762</v>
      </c>
      <c r="D136" s="7">
        <v>0.44807746945733495</v>
      </c>
      <c r="E136" s="7">
        <v>0.41457231094513969</v>
      </c>
      <c r="F136" s="7">
        <f t="shared" si="20"/>
        <v>0.41852409955066738</v>
      </c>
      <c r="G136" s="7">
        <f t="shared" si="21"/>
        <v>2.7789020054168626E-2</v>
      </c>
      <c r="H136" s="7">
        <f t="shared" si="22"/>
        <v>1.6043998208790166E-2</v>
      </c>
    </row>
    <row r="137" spans="2:8" x14ac:dyDescent="0.2">
      <c r="B137" s="18" t="s">
        <v>42</v>
      </c>
      <c r="C137" s="7">
        <v>0.70899999999999996</v>
      </c>
      <c r="D137" s="7">
        <v>0.72</v>
      </c>
      <c r="E137" s="7">
        <v>0.72399999999999998</v>
      </c>
      <c r="F137" s="7">
        <f t="shared" si="20"/>
        <v>0.71766666666666656</v>
      </c>
      <c r="G137" s="7">
        <f t="shared" si="21"/>
        <v>7.7674534651540356E-3</v>
      </c>
      <c r="H137" s="7">
        <f t="shared" si="22"/>
        <v>4.4845413490245739E-3</v>
      </c>
    </row>
    <row r="138" spans="2:8" x14ac:dyDescent="0.2">
      <c r="B138" s="18" t="s">
        <v>43</v>
      </c>
      <c r="C138" s="7">
        <v>1</v>
      </c>
      <c r="D138" s="7">
        <v>1</v>
      </c>
      <c r="E138" s="7">
        <v>1</v>
      </c>
      <c r="F138" s="7">
        <f t="shared" si="20"/>
        <v>1</v>
      </c>
      <c r="G138" s="7">
        <f t="shared" si="21"/>
        <v>0</v>
      </c>
      <c r="H138" s="7">
        <f t="shared" si="22"/>
        <v>0</v>
      </c>
    </row>
    <row r="139" spans="2:8" x14ac:dyDescent="0.2">
      <c r="B139" s="18" t="s">
        <v>44</v>
      </c>
      <c r="C139" s="7">
        <v>1</v>
      </c>
      <c r="D139" s="7">
        <v>0.91800000000000004</v>
      </c>
      <c r="E139" s="7">
        <v>0.94299999999999995</v>
      </c>
      <c r="F139" s="7">
        <f t="shared" si="20"/>
        <v>0.95366666666666677</v>
      </c>
      <c r="G139" s="7">
        <f t="shared" si="21"/>
        <v>4.2027768598074923E-2</v>
      </c>
      <c r="H139" s="7">
        <f t="shared" si="22"/>
        <v>2.426474351353786E-2</v>
      </c>
    </row>
    <row r="140" spans="2:8" x14ac:dyDescent="0.2">
      <c r="B140" s="18" t="s">
        <v>45</v>
      </c>
      <c r="C140" s="7">
        <v>0.80600000000000005</v>
      </c>
      <c r="D140" s="7">
        <v>0.82599999999999996</v>
      </c>
      <c r="E140" s="7">
        <v>0.84599999999999997</v>
      </c>
      <c r="F140" s="7">
        <f t="shared" si="20"/>
        <v>0.82600000000000007</v>
      </c>
      <c r="G140" s="7">
        <f t="shared" si="21"/>
        <v>1.9999999999999962E-2</v>
      </c>
      <c r="H140" s="7">
        <f t="shared" si="22"/>
        <v>1.1547005383792493E-2</v>
      </c>
    </row>
    <row r="141" spans="2:8" x14ac:dyDescent="0.2">
      <c r="B141" s="18" t="s">
        <v>46</v>
      </c>
      <c r="C141" s="7">
        <v>0.33800000000000002</v>
      </c>
      <c r="D141" s="7">
        <v>0.36799999999999999</v>
      </c>
      <c r="E141" s="7">
        <v>0.35099999999999998</v>
      </c>
      <c r="F141" s="7">
        <f t="shared" si="20"/>
        <v>0.35233333333333333</v>
      </c>
      <c r="G141" s="7">
        <f t="shared" si="21"/>
        <v>1.5044378795195663E-2</v>
      </c>
      <c r="H141" s="7">
        <f t="shared" si="22"/>
        <v>8.6858761471969147E-3</v>
      </c>
    </row>
    <row r="142" spans="2:8" x14ac:dyDescent="0.2">
      <c r="B142" s="18" t="s">
        <v>47</v>
      </c>
      <c r="C142" s="7">
        <v>0.496</v>
      </c>
      <c r="D142" s="7">
        <v>0.48299999999999998</v>
      </c>
      <c r="E142" s="7">
        <v>0.46400000000000002</v>
      </c>
      <c r="F142" s="7">
        <f t="shared" si="20"/>
        <v>0.48100000000000004</v>
      </c>
      <c r="G142" s="7">
        <f t="shared" si="21"/>
        <v>1.6093476939431067E-2</v>
      </c>
      <c r="H142" s="7">
        <f t="shared" si="22"/>
        <v>9.2915732431775606E-3</v>
      </c>
    </row>
    <row r="143" spans="2:8" x14ac:dyDescent="0.2">
      <c r="B143" s="18" t="s">
        <v>48</v>
      </c>
      <c r="C143" s="7">
        <v>0.34100000000000003</v>
      </c>
      <c r="D143" s="7">
        <v>0.34899999999999998</v>
      </c>
      <c r="E143" s="7">
        <v>0.36</v>
      </c>
      <c r="F143" s="7">
        <f t="shared" si="20"/>
        <v>0.34999999999999992</v>
      </c>
      <c r="G143" s="7">
        <f t="shared" si="21"/>
        <v>9.5393920141694389E-3</v>
      </c>
      <c r="H143" s="7">
        <f t="shared" si="22"/>
        <v>5.5075705472860921E-3</v>
      </c>
    </row>
    <row r="144" spans="2:8" x14ac:dyDescent="0.2">
      <c r="B144" s="18" t="s">
        <v>49</v>
      </c>
      <c r="C144" s="7">
        <v>0.36599999999999999</v>
      </c>
      <c r="D144" s="7">
        <v>0.38300000000000001</v>
      </c>
      <c r="E144" s="7">
        <v>0.311</v>
      </c>
      <c r="F144" s="7">
        <f t="shared" si="20"/>
        <v>0.35333333333333333</v>
      </c>
      <c r="G144" s="7">
        <f t="shared" si="21"/>
        <v>3.7634204300520738E-2</v>
      </c>
      <c r="H144" s="7">
        <f t="shared" si="22"/>
        <v>2.1728117983643019E-2</v>
      </c>
    </row>
    <row r="145" spans="2:8" x14ac:dyDescent="0.2">
      <c r="B145" s="18" t="s">
        <v>50</v>
      </c>
      <c r="C145" s="7">
        <v>0.32500000000000001</v>
      </c>
      <c r="D145" s="7">
        <v>0.39900000000000002</v>
      </c>
      <c r="E145" s="7">
        <v>0.35599999999999998</v>
      </c>
      <c r="F145" s="7">
        <f t="shared" si="20"/>
        <v>0.36000000000000004</v>
      </c>
      <c r="G145" s="7">
        <f t="shared" si="21"/>
        <v>3.7161808352124098E-2</v>
      </c>
      <c r="H145" s="7">
        <f t="shared" si="22"/>
        <v>2.1455380055672133E-2</v>
      </c>
    </row>
    <row r="146" spans="2:8" x14ac:dyDescent="0.2">
      <c r="B146" s="18" t="s">
        <v>51</v>
      </c>
      <c r="C146" s="7">
        <v>0.23400000000000001</v>
      </c>
      <c r="D146" s="7">
        <v>0.24199999999999999</v>
      </c>
      <c r="E146" s="7">
        <v>0.252</v>
      </c>
      <c r="F146" s="7">
        <f t="shared" si="20"/>
        <v>0.24266666666666667</v>
      </c>
      <c r="G146" s="7">
        <f t="shared" si="21"/>
        <v>9.0184995056457832E-3</v>
      </c>
      <c r="H146" s="7">
        <f t="shared" si="22"/>
        <v>5.2068331172711001E-3</v>
      </c>
    </row>
    <row r="147" spans="2:8" x14ac:dyDescent="0.2">
      <c r="B147" s="18" t="s">
        <v>52</v>
      </c>
      <c r="C147" s="7">
        <v>0.19900000000000001</v>
      </c>
      <c r="D147" s="7">
        <v>0.245</v>
      </c>
      <c r="E147" s="7">
        <v>0.26200000000000001</v>
      </c>
      <c r="F147" s="7">
        <f t="shared" si="20"/>
        <v>0.23533333333333331</v>
      </c>
      <c r="G147" s="7">
        <f t="shared" si="21"/>
        <v>3.2593455375785882E-2</v>
      </c>
      <c r="H147" s="7">
        <f t="shared" si="22"/>
        <v>1.8817840235030036E-2</v>
      </c>
    </row>
    <row r="149" spans="2:8" x14ac:dyDescent="0.2">
      <c r="B149" s="14" t="s">
        <v>53</v>
      </c>
    </row>
    <row r="150" spans="2:8" x14ac:dyDescent="0.2">
      <c r="B150" s="18" t="s">
        <v>54</v>
      </c>
      <c r="C150" s="7">
        <v>0.83076070734299734</v>
      </c>
      <c r="D150" s="7">
        <v>0.78841774636827644</v>
      </c>
      <c r="E150" s="7">
        <v>0.82310402769726421</v>
      </c>
      <c r="F150" s="7">
        <f t="shared" ref="F150:F158" si="23">AVERAGE(C150:E150)</f>
        <v>0.81409416046951266</v>
      </c>
      <c r="G150" s="7">
        <f t="shared" ref="G150:G158" si="24">STDEV(C150:E150)</f>
        <v>2.2563573888525899E-2</v>
      </c>
      <c r="H150" s="7">
        <f t="shared" ref="H150:H158" si="25">(G150/(SQRT(3)))</f>
        <v>1.302708545842044E-2</v>
      </c>
    </row>
    <row r="151" spans="2:8" x14ac:dyDescent="0.2">
      <c r="B151" s="18" t="s">
        <v>55</v>
      </c>
      <c r="C151" s="7">
        <v>0.83860097631929831</v>
      </c>
      <c r="D151" s="7">
        <v>0.81275483006526528</v>
      </c>
      <c r="E151" s="7">
        <v>0.78239610856041109</v>
      </c>
      <c r="F151" s="7">
        <f t="shared" si="23"/>
        <v>0.81125063831499167</v>
      </c>
      <c r="G151" s="7">
        <f t="shared" si="24"/>
        <v>2.8132609807209386E-2</v>
      </c>
      <c r="H151" s="7">
        <f t="shared" si="25"/>
        <v>1.6242369845199046E-2</v>
      </c>
    </row>
    <row r="152" spans="2:8" x14ac:dyDescent="0.2">
      <c r="B152" s="18" t="s">
        <v>56</v>
      </c>
      <c r="C152" s="7">
        <v>0.83736615154324401</v>
      </c>
      <c r="D152" s="7">
        <v>0.82320072204362682</v>
      </c>
      <c r="E152" s="7">
        <v>0.76987419187230099</v>
      </c>
      <c r="F152" s="7">
        <f t="shared" si="23"/>
        <v>0.81014702181972398</v>
      </c>
      <c r="G152" s="7">
        <f t="shared" si="24"/>
        <v>3.5589190384268242E-2</v>
      </c>
      <c r="H152" s="7">
        <f t="shared" si="25"/>
        <v>2.0547428648598112E-2</v>
      </c>
    </row>
    <row r="153" spans="2:8" x14ac:dyDescent="0.2">
      <c r="B153" s="18" t="s">
        <v>57</v>
      </c>
      <c r="C153" s="7">
        <v>0.30855364379594336</v>
      </c>
      <c r="D153" s="7">
        <v>0.31064500867371075</v>
      </c>
      <c r="E153" s="7">
        <v>0.31193923177337135</v>
      </c>
      <c r="F153" s="7">
        <f t="shared" si="23"/>
        <v>0.31037929474767517</v>
      </c>
      <c r="G153" s="7">
        <f t="shared" si="24"/>
        <v>1.7083630779471865E-3</v>
      </c>
      <c r="H153" s="7">
        <f t="shared" si="25"/>
        <v>9.8632388292642587E-4</v>
      </c>
    </row>
    <row r="154" spans="2:8" x14ac:dyDescent="0.2">
      <c r="B154" s="18" t="s">
        <v>58</v>
      </c>
      <c r="C154" s="7">
        <v>0.28293501295031787</v>
      </c>
      <c r="D154" s="7">
        <v>0.20114648201305715</v>
      </c>
      <c r="E154" s="7">
        <v>0.16589747188195433</v>
      </c>
      <c r="F154" s="7">
        <f t="shared" si="23"/>
        <v>0.2166596556151098</v>
      </c>
      <c r="G154" s="7">
        <f t="shared" si="24"/>
        <v>6.0041156061802985E-2</v>
      </c>
      <c r="H154" s="7">
        <f t="shared" si="25"/>
        <v>3.4664777614738289E-2</v>
      </c>
    </row>
    <row r="155" spans="2:8" x14ac:dyDescent="0.2">
      <c r="B155" s="18" t="s">
        <v>59</v>
      </c>
      <c r="C155" s="7">
        <v>0.60730627830285433</v>
      </c>
      <c r="D155" s="7">
        <v>0.37717542775117613</v>
      </c>
      <c r="E155" s="7">
        <v>0.41550042547620603</v>
      </c>
      <c r="F155" s="7">
        <f t="shared" si="23"/>
        <v>0.46666071051007885</v>
      </c>
      <c r="G155" s="7">
        <f t="shared" si="24"/>
        <v>0.12330078332058578</v>
      </c>
      <c r="H155" s="7">
        <f t="shared" si="25"/>
        <v>7.1187740441431918E-2</v>
      </c>
    </row>
    <row r="156" spans="2:8" x14ac:dyDescent="0.2">
      <c r="B156" s="18" t="s">
        <v>60</v>
      </c>
      <c r="C156" s="7">
        <v>0.46944347912426149</v>
      </c>
      <c r="D156" s="7">
        <v>0.35500765639238302</v>
      </c>
      <c r="E156" s="7">
        <v>0.35586665451505151</v>
      </c>
      <c r="F156" s="7">
        <f t="shared" si="23"/>
        <v>0.39343926334389873</v>
      </c>
      <c r="G156" s="7">
        <f t="shared" si="24"/>
        <v>6.5822982929479912E-2</v>
      </c>
      <c r="H156" s="7">
        <f t="shared" si="25"/>
        <v>3.8002916913199368E-2</v>
      </c>
    </row>
    <row r="157" spans="2:8" x14ac:dyDescent="0.2">
      <c r="B157" s="18" t="s">
        <v>61</v>
      </c>
      <c r="C157" s="7">
        <v>0.3338376158355103</v>
      </c>
      <c r="D157" s="7">
        <v>0.23542342612536468</v>
      </c>
      <c r="E157" s="7">
        <v>0.22635459712238543</v>
      </c>
      <c r="F157" s="7">
        <f t="shared" si="23"/>
        <v>0.26520521302775352</v>
      </c>
      <c r="G157" s="7">
        <f t="shared" si="24"/>
        <v>5.9610116182120851E-2</v>
      </c>
      <c r="H157" s="7">
        <f t="shared" si="25"/>
        <v>3.4415916624172344E-2</v>
      </c>
    </row>
    <row r="158" spans="2:8" x14ac:dyDescent="0.2">
      <c r="B158" s="18" t="s">
        <v>62</v>
      </c>
      <c r="C158" s="7">
        <v>0.15797591642091094</v>
      </c>
      <c r="D158" s="7">
        <v>0.22662460567823342</v>
      </c>
      <c r="E158" s="7">
        <v>0.20530492947170204</v>
      </c>
      <c r="F158" s="7">
        <f t="shared" si="23"/>
        <v>0.19663515052361547</v>
      </c>
      <c r="G158" s="7">
        <f t="shared" si="24"/>
        <v>3.5135942202303642E-2</v>
      </c>
      <c r="H158" s="7">
        <f t="shared" si="25"/>
        <v>2.0285745688731142E-2</v>
      </c>
    </row>
    <row r="160" spans="2:8" x14ac:dyDescent="0.2">
      <c r="B160" s="14" t="s">
        <v>63</v>
      </c>
    </row>
    <row r="161" spans="2:8" x14ac:dyDescent="0.2">
      <c r="B161" s="18" t="s">
        <v>30</v>
      </c>
      <c r="C161" s="7">
        <v>0.52301992187254276</v>
      </c>
      <c r="D161" s="7">
        <v>0.56864069472922452</v>
      </c>
      <c r="E161" s="7">
        <v>0.53488419399590725</v>
      </c>
      <c r="F161" s="7">
        <f t="shared" ref="F161:F169" si="26">AVERAGE(C161:E161)</f>
        <v>0.54218160353255818</v>
      </c>
      <c r="G161" s="7">
        <f t="shared" ref="G161:G169" si="27">STDEV(C161:E161)</f>
        <v>2.366966135096657E-2</v>
      </c>
      <c r="H161" s="7">
        <f t="shared" ref="H161:H169" si="28">(G161/(SQRT(3)))</f>
        <v>1.366568535260783E-2</v>
      </c>
    </row>
    <row r="162" spans="2:8" x14ac:dyDescent="0.2">
      <c r="B162" s="18" t="s">
        <v>31</v>
      </c>
      <c r="C162" s="7">
        <v>1</v>
      </c>
      <c r="D162" s="7">
        <v>1</v>
      </c>
      <c r="E162" s="7">
        <v>1</v>
      </c>
      <c r="F162" s="7">
        <f t="shared" si="26"/>
        <v>1</v>
      </c>
      <c r="G162" s="7">
        <f t="shared" si="27"/>
        <v>0</v>
      </c>
      <c r="H162" s="7">
        <f t="shared" si="28"/>
        <v>0</v>
      </c>
    </row>
    <row r="163" spans="2:8" x14ac:dyDescent="0.2">
      <c r="B163" s="18" t="s">
        <v>32</v>
      </c>
      <c r="C163" s="7">
        <v>1</v>
      </c>
      <c r="D163" s="7">
        <v>1</v>
      </c>
      <c r="E163" s="7">
        <v>1</v>
      </c>
      <c r="F163" s="7">
        <f t="shared" si="26"/>
        <v>1</v>
      </c>
      <c r="G163" s="7">
        <f t="shared" si="27"/>
        <v>0</v>
      </c>
      <c r="H163" s="7">
        <f t="shared" si="28"/>
        <v>0</v>
      </c>
    </row>
    <row r="164" spans="2:8" x14ac:dyDescent="0.2">
      <c r="B164" s="18" t="s">
        <v>33</v>
      </c>
      <c r="C164" s="7">
        <v>0.54191519357987206</v>
      </c>
      <c r="D164" s="7">
        <v>0.49954902718721816</v>
      </c>
      <c r="E164" s="7">
        <v>0.54814136251868273</v>
      </c>
      <c r="F164" s="7">
        <f t="shared" si="26"/>
        <v>0.52986852776192439</v>
      </c>
      <c r="G164" s="7">
        <f t="shared" si="27"/>
        <v>2.6441357401585073E-2</v>
      </c>
      <c r="H164" s="7">
        <f t="shared" si="28"/>
        <v>1.5265924813544246E-2</v>
      </c>
    </row>
    <row r="165" spans="2:8" x14ac:dyDescent="0.2">
      <c r="B165" s="18" t="s">
        <v>34</v>
      </c>
      <c r="C165" s="7">
        <v>0.57237073956602724</v>
      </c>
      <c r="D165" s="7">
        <v>0.60097431355181574</v>
      </c>
      <c r="E165" s="7">
        <v>0.55093994628878351</v>
      </c>
      <c r="F165" s="7">
        <f t="shared" si="26"/>
        <v>0.57476166646887539</v>
      </c>
      <c r="G165" s="7">
        <f t="shared" si="27"/>
        <v>2.5102726454392769E-2</v>
      </c>
      <c r="H165" s="7">
        <f t="shared" si="28"/>
        <v>1.4493065875837206E-2</v>
      </c>
    </row>
    <row r="166" spans="2:8" x14ac:dyDescent="0.2">
      <c r="B166" s="18" t="s">
        <v>35</v>
      </c>
      <c r="C166" s="7">
        <v>1</v>
      </c>
      <c r="D166" s="7">
        <v>1</v>
      </c>
      <c r="E166" s="7">
        <v>1</v>
      </c>
      <c r="F166" s="7">
        <f t="shared" si="26"/>
        <v>1</v>
      </c>
      <c r="G166" s="7">
        <f t="shared" si="27"/>
        <v>0</v>
      </c>
      <c r="H166" s="7">
        <f t="shared" si="28"/>
        <v>0</v>
      </c>
    </row>
    <row r="167" spans="2:8" x14ac:dyDescent="0.2">
      <c r="B167" s="18" t="s">
        <v>36</v>
      </c>
      <c r="C167" s="7">
        <v>1</v>
      </c>
      <c r="D167" s="7">
        <v>0.84340287185044704</v>
      </c>
      <c r="E167" s="7">
        <v>0.81321456126814906</v>
      </c>
      <c r="F167" s="7">
        <f t="shared" si="26"/>
        <v>0.88553914437286541</v>
      </c>
      <c r="G167" s="7">
        <f t="shared" si="27"/>
        <v>0.10026863481231377</v>
      </c>
      <c r="H167" s="7">
        <f t="shared" si="28"/>
        <v>5.7890123300165637E-2</v>
      </c>
    </row>
    <row r="168" spans="2:8" x14ac:dyDescent="0.2">
      <c r="B168" s="18" t="s">
        <v>37</v>
      </c>
      <c r="C168" s="7">
        <v>0.23479849163327834</v>
      </c>
      <c r="D168" s="7">
        <v>0.16134810864855859</v>
      </c>
      <c r="E168" s="7">
        <v>0.14883590462833099</v>
      </c>
      <c r="F168" s="7">
        <f t="shared" si="26"/>
        <v>0.18166083497005595</v>
      </c>
      <c r="G168" s="7">
        <f t="shared" si="27"/>
        <v>4.6441863971042718E-2</v>
      </c>
      <c r="H168" s="7">
        <f t="shared" si="28"/>
        <v>2.6813222665349499E-2</v>
      </c>
    </row>
    <row r="169" spans="2:8" x14ac:dyDescent="0.2">
      <c r="B169" s="18" t="s">
        <v>38</v>
      </c>
      <c r="C169" s="7">
        <v>0.26737562782345181</v>
      </c>
      <c r="D169" s="7">
        <v>0.19472008987081071</v>
      </c>
      <c r="E169" s="7">
        <v>0.21193574666304596</v>
      </c>
      <c r="F169" s="7">
        <f t="shared" si="26"/>
        <v>0.22467715478576947</v>
      </c>
      <c r="G169" s="7">
        <f t="shared" si="27"/>
        <v>3.7966622308407826E-2</v>
      </c>
      <c r="H169" s="7">
        <f t="shared" si="28"/>
        <v>2.192003960998011E-2</v>
      </c>
    </row>
    <row r="171" spans="2:8" x14ac:dyDescent="0.2">
      <c r="B171" s="14" t="s">
        <v>64</v>
      </c>
    </row>
    <row r="172" spans="2:8" x14ac:dyDescent="0.2">
      <c r="B172" s="18" t="s">
        <v>65</v>
      </c>
      <c r="C172" s="7">
        <v>0.12790849998559015</v>
      </c>
      <c r="D172" s="7">
        <v>0.11066717183894191</v>
      </c>
      <c r="E172" s="7">
        <v>0.1927780981929037</v>
      </c>
      <c r="F172" s="7">
        <f t="shared" ref="F172:F191" si="29">AVERAGE(C172:E172)</f>
        <v>0.14378459000581192</v>
      </c>
      <c r="G172" s="7">
        <f t="shared" ref="G172:G191" si="30">STDEV(C172:E172)</f>
        <v>4.3296521019870325E-2</v>
      </c>
      <c r="H172" s="7">
        <f t="shared" ref="H172:H191" si="31">(G172/(SQRT(3)))</f>
        <v>2.4997258065796425E-2</v>
      </c>
    </row>
    <row r="173" spans="2:8" x14ac:dyDescent="0.2">
      <c r="B173" s="18" t="s">
        <v>66</v>
      </c>
      <c r="C173" s="7">
        <v>0.13289816877623445</v>
      </c>
      <c r="D173" s="7">
        <v>0.17951946055146523</v>
      </c>
      <c r="E173" s="7">
        <v>0.21641248887340295</v>
      </c>
      <c r="F173" s="7">
        <f t="shared" si="29"/>
        <v>0.17627670606703419</v>
      </c>
      <c r="G173" s="7">
        <f t="shared" si="30"/>
        <v>4.1851487522044054E-2</v>
      </c>
      <c r="H173" s="7">
        <f t="shared" si="31"/>
        <v>2.4162967586838398E-2</v>
      </c>
    </row>
    <row r="174" spans="2:8" x14ac:dyDescent="0.2">
      <c r="B174" s="18" t="s">
        <v>67</v>
      </c>
      <c r="C174" s="7">
        <v>0.25837324736981493</v>
      </c>
      <c r="D174" s="7">
        <v>0.27273300706098869</v>
      </c>
      <c r="F174" s="7">
        <f t="shared" si="29"/>
        <v>0.26555312721540181</v>
      </c>
      <c r="G174" s="7">
        <f t="shared" si="30"/>
        <v>1.0153883453838207E-2</v>
      </c>
      <c r="H174" s="7">
        <f t="shared" si="31"/>
        <v>5.8623473453935761E-3</v>
      </c>
    </row>
    <row r="175" spans="2:8" x14ac:dyDescent="0.2">
      <c r="B175" s="18" t="s">
        <v>68</v>
      </c>
      <c r="C175" s="7">
        <v>1</v>
      </c>
      <c r="D175" s="7">
        <v>1</v>
      </c>
      <c r="E175" s="7">
        <v>1</v>
      </c>
      <c r="F175" s="7">
        <f t="shared" si="29"/>
        <v>1</v>
      </c>
      <c r="G175" s="7">
        <f t="shared" si="30"/>
        <v>0</v>
      </c>
      <c r="H175" s="7">
        <f t="shared" si="31"/>
        <v>0</v>
      </c>
    </row>
    <row r="176" spans="2:8" x14ac:dyDescent="0.2">
      <c r="B176" s="18" t="s">
        <v>69</v>
      </c>
      <c r="C176" s="7">
        <v>0.28303117087512769</v>
      </c>
      <c r="D176" s="7">
        <v>0.36072711812431968</v>
      </c>
      <c r="E176" s="7">
        <v>0.42389925401219908</v>
      </c>
      <c r="F176" s="7">
        <f t="shared" si="29"/>
        <v>0.35588584767054882</v>
      </c>
      <c r="G176" s="7">
        <f t="shared" si="30"/>
        <v>7.055871764979256E-2</v>
      </c>
      <c r="H176" s="7">
        <f t="shared" si="31"/>
        <v>4.0737094628782534E-2</v>
      </c>
    </row>
    <row r="177" spans="2:8" x14ac:dyDescent="0.2">
      <c r="B177" s="18" t="s">
        <v>70</v>
      </c>
      <c r="C177" s="7">
        <v>1</v>
      </c>
      <c r="D177" s="7">
        <v>1</v>
      </c>
      <c r="E177" s="7">
        <v>1</v>
      </c>
      <c r="F177" s="7">
        <f t="shared" si="29"/>
        <v>1</v>
      </c>
      <c r="G177" s="7">
        <f t="shared" si="30"/>
        <v>0</v>
      </c>
      <c r="H177" s="7">
        <f t="shared" si="31"/>
        <v>0</v>
      </c>
    </row>
    <row r="178" spans="2:8" x14ac:dyDescent="0.2">
      <c r="B178" s="18" t="s">
        <v>71</v>
      </c>
      <c r="C178" s="7">
        <v>0.20034382002724196</v>
      </c>
      <c r="D178" s="7">
        <v>0.20702566751759999</v>
      </c>
      <c r="E178" s="7">
        <v>0.1977412142149812</v>
      </c>
      <c r="F178" s="7">
        <f t="shared" si="29"/>
        <v>0.2017035672532744</v>
      </c>
      <c r="G178" s="7">
        <f t="shared" si="30"/>
        <v>4.7892538741597709E-3</v>
      </c>
      <c r="H178" s="7">
        <f t="shared" si="31"/>
        <v>2.7650770134636021E-3</v>
      </c>
    </row>
    <row r="179" spans="2:8" x14ac:dyDescent="0.2">
      <c r="B179" s="18" t="s">
        <v>72</v>
      </c>
      <c r="C179" s="7">
        <v>1</v>
      </c>
      <c r="D179" s="7">
        <v>1</v>
      </c>
      <c r="E179" s="7">
        <v>1</v>
      </c>
      <c r="F179" s="7">
        <f t="shared" si="29"/>
        <v>1</v>
      </c>
      <c r="G179" s="7">
        <f t="shared" si="30"/>
        <v>0</v>
      </c>
      <c r="H179" s="7">
        <f t="shared" si="31"/>
        <v>0</v>
      </c>
    </row>
    <row r="180" spans="2:8" x14ac:dyDescent="0.2">
      <c r="B180" s="18" t="s">
        <v>73</v>
      </c>
      <c r="C180" s="7">
        <v>0.15697632979801299</v>
      </c>
      <c r="D180" s="7">
        <v>0.21840106916022584</v>
      </c>
      <c r="E180" s="7">
        <v>0.17887162866513504</v>
      </c>
      <c r="F180" s="7">
        <f t="shared" si="29"/>
        <v>0.18474967587445798</v>
      </c>
      <c r="G180" s="7">
        <f t="shared" si="30"/>
        <v>3.1131386584526077E-2</v>
      </c>
      <c r="H180" s="7">
        <f t="shared" si="31"/>
        <v>1.7973714424822436E-2</v>
      </c>
    </row>
    <row r="181" spans="2:8" x14ac:dyDescent="0.2">
      <c r="B181" s="18" t="s">
        <v>74</v>
      </c>
      <c r="C181" s="7">
        <v>0.4548049310588626</v>
      </c>
      <c r="D181" s="7">
        <v>0.50053211113318385</v>
      </c>
      <c r="E181" s="7">
        <v>0.46424600011170747</v>
      </c>
      <c r="F181" s="7">
        <f t="shared" si="29"/>
        <v>0.47319434743458461</v>
      </c>
      <c r="G181" s="7">
        <f t="shared" si="30"/>
        <v>2.4141218677719706E-2</v>
      </c>
      <c r="H181" s="7">
        <f t="shared" si="31"/>
        <v>1.3937939102147094E-2</v>
      </c>
    </row>
    <row r="182" spans="2:8" x14ac:dyDescent="0.2">
      <c r="B182" s="18" t="s">
        <v>75</v>
      </c>
      <c r="C182" s="7">
        <v>0.9695294351908369</v>
      </c>
      <c r="D182" s="7">
        <v>0.88966487540307893</v>
      </c>
      <c r="E182" s="7">
        <v>1</v>
      </c>
      <c r="F182" s="7">
        <f t="shared" si="29"/>
        <v>0.95306477019797198</v>
      </c>
      <c r="G182" s="7">
        <f t="shared" si="30"/>
        <v>5.6980468802476335E-2</v>
      </c>
      <c r="H182" s="7">
        <f t="shared" si="31"/>
        <v>3.2897689001660783E-2</v>
      </c>
    </row>
    <row r="183" spans="2:8" x14ac:dyDescent="0.2">
      <c r="B183" s="18" t="s">
        <v>76</v>
      </c>
      <c r="C183" s="7">
        <v>0.24294435068858469</v>
      </c>
      <c r="D183" s="7">
        <v>0.13065167515679427</v>
      </c>
      <c r="E183" s="7">
        <v>0.26615785043486279</v>
      </c>
      <c r="F183" s="7">
        <f t="shared" si="29"/>
        <v>0.2132512920934139</v>
      </c>
      <c r="G183" s="7">
        <f t="shared" si="30"/>
        <v>7.2468884227472816E-2</v>
      </c>
      <c r="H183" s="7">
        <f t="shared" si="31"/>
        <v>4.1839929816603255E-2</v>
      </c>
    </row>
    <row r="184" spans="2:8" x14ac:dyDescent="0.2">
      <c r="B184" s="18" t="s">
        <v>77</v>
      </c>
      <c r="C184" s="7">
        <v>0.77472521522551296</v>
      </c>
      <c r="D184" s="7">
        <v>0.63151109048882192</v>
      </c>
      <c r="E184" s="7">
        <v>0.65524721753333748</v>
      </c>
      <c r="F184" s="7">
        <f t="shared" si="29"/>
        <v>0.68716117441589086</v>
      </c>
      <c r="G184" s="7">
        <f t="shared" si="30"/>
        <v>7.675576111244177E-2</v>
      </c>
      <c r="H184" s="7">
        <f t="shared" si="31"/>
        <v>4.4314959340122868E-2</v>
      </c>
    </row>
    <row r="185" spans="2:8" x14ac:dyDescent="0.2">
      <c r="B185" s="18" t="s">
        <v>78</v>
      </c>
      <c r="C185" s="7">
        <v>5.6212623985165772E-2</v>
      </c>
      <c r="D185" s="7">
        <v>6.2778446893746259E-2</v>
      </c>
      <c r="E185" s="7">
        <v>0.10010782046902335</v>
      </c>
      <c r="F185" s="7">
        <f t="shared" si="29"/>
        <v>7.3032963782645122E-2</v>
      </c>
      <c r="G185" s="7">
        <f t="shared" si="30"/>
        <v>2.3676220265440407E-2</v>
      </c>
      <c r="H185" s="7">
        <f t="shared" si="31"/>
        <v>1.3669472143644893E-2</v>
      </c>
    </row>
    <row r="186" spans="2:8" x14ac:dyDescent="0.2">
      <c r="B186" s="18" t="s">
        <v>79</v>
      </c>
      <c r="C186" s="7">
        <v>0.18747563373038253</v>
      </c>
      <c r="D186" s="7">
        <v>8.5710799970855303E-2</v>
      </c>
      <c r="E186" s="7">
        <v>0.3131966893938416</v>
      </c>
      <c r="F186" s="7">
        <f t="shared" si="29"/>
        <v>0.19546104103169315</v>
      </c>
      <c r="G186" s="7">
        <f t="shared" si="30"/>
        <v>0.1139529838089712</v>
      </c>
      <c r="H186" s="7">
        <f t="shared" si="31"/>
        <v>6.5790785877070601E-2</v>
      </c>
    </row>
    <row r="187" spans="2:8" x14ac:dyDescent="0.2">
      <c r="B187" s="18" t="s">
        <v>80</v>
      </c>
      <c r="C187" s="7">
        <v>0.75515067783438383</v>
      </c>
      <c r="D187" s="7">
        <v>1</v>
      </c>
      <c r="E187" s="7">
        <v>0.95859022682209827</v>
      </c>
      <c r="F187" s="7">
        <f t="shared" si="29"/>
        <v>0.90458030155216063</v>
      </c>
      <c r="G187" s="7">
        <f t="shared" si="30"/>
        <v>0.13105571968437257</v>
      </c>
      <c r="H187" s="7">
        <f t="shared" si="31"/>
        <v>7.566505503861265E-2</v>
      </c>
    </row>
    <row r="188" spans="2:8" x14ac:dyDescent="0.2">
      <c r="B188" s="18" t="s">
        <v>81</v>
      </c>
      <c r="C188" s="7">
        <v>8.2652240687183978E-2</v>
      </c>
      <c r="D188" s="7">
        <v>0.34299384383760295</v>
      </c>
      <c r="E188" s="7">
        <v>0.2534394788527814</v>
      </c>
      <c r="F188" s="7">
        <f t="shared" si="29"/>
        <v>0.22636185445918944</v>
      </c>
      <c r="G188" s="7">
        <f t="shared" si="30"/>
        <v>0.13226615549653239</v>
      </c>
      <c r="H188" s="7">
        <f t="shared" si="31"/>
        <v>7.6363900480599878E-2</v>
      </c>
    </row>
    <row r="189" spans="2:8" x14ac:dyDescent="0.2">
      <c r="B189" s="18" t="s">
        <v>58</v>
      </c>
      <c r="C189" s="7">
        <v>0.10087376764682821</v>
      </c>
      <c r="D189" s="7">
        <v>0.25843265066943522</v>
      </c>
      <c r="E189" s="7">
        <v>0.2060078300122925</v>
      </c>
      <c r="F189" s="7">
        <f t="shared" si="29"/>
        <v>0.18843808277618532</v>
      </c>
      <c r="G189" s="7">
        <f t="shared" si="30"/>
        <v>8.0235418726946339E-2</v>
      </c>
      <c r="H189" s="7">
        <f t="shared" si="31"/>
        <v>4.6323940600544809E-2</v>
      </c>
    </row>
    <row r="190" spans="2:8" x14ac:dyDescent="0.2">
      <c r="B190" s="18" t="s">
        <v>82</v>
      </c>
      <c r="C190" s="7">
        <v>7.5426195380852309E-2</v>
      </c>
      <c r="D190" s="7">
        <v>0.17477288609364081</v>
      </c>
      <c r="E190" s="7">
        <v>0.18869948430532379</v>
      </c>
      <c r="F190" s="7">
        <f t="shared" si="29"/>
        <v>0.14629952192660564</v>
      </c>
      <c r="G190" s="7">
        <f t="shared" si="30"/>
        <v>6.1771828904308428E-2</v>
      </c>
      <c r="H190" s="7">
        <f t="shared" si="31"/>
        <v>3.5663982046237976E-2</v>
      </c>
    </row>
    <row r="191" spans="2:8" x14ac:dyDescent="0.2">
      <c r="B191" s="18" t="s">
        <v>83</v>
      </c>
      <c r="C191" s="7">
        <v>0.13954917119362459</v>
      </c>
      <c r="D191" s="7">
        <v>2.5837566439880885E-2</v>
      </c>
      <c r="E191" s="7">
        <v>0.10856875849813664</v>
      </c>
      <c r="F191" s="7">
        <f t="shared" si="29"/>
        <v>9.1318498710547369E-2</v>
      </c>
      <c r="G191" s="7">
        <f t="shared" si="30"/>
        <v>5.8785719872877271E-2</v>
      </c>
      <c r="H191" s="7">
        <f t="shared" si="31"/>
        <v>3.3939951193111627E-2</v>
      </c>
    </row>
    <row r="193" spans="2:8" x14ac:dyDescent="0.2">
      <c r="B193" s="1" t="s">
        <v>84</v>
      </c>
    </row>
    <row r="194" spans="2:8" x14ac:dyDescent="0.2">
      <c r="B194">
        <v>51</v>
      </c>
      <c r="D194" s="7">
        <v>9.7318832777000097E-2</v>
      </c>
      <c r="E194" s="7">
        <v>0.14959589284806588</v>
      </c>
      <c r="F194" s="7">
        <f t="shared" ref="F194:F201" si="32">AVERAGE(C194:E194)</f>
        <v>0.12345736281253299</v>
      </c>
      <c r="G194" s="7">
        <f t="shared" ref="G194:G201" si="33">STDEV(C194:E194)</f>
        <v>3.6965463676747148E-2</v>
      </c>
      <c r="H194" s="7">
        <f t="shared" ref="H194:H201" si="34">(G194/(SQRT(3)))</f>
        <v>2.1342020404489299E-2</v>
      </c>
    </row>
    <row r="195" spans="2:8" x14ac:dyDescent="0.2">
      <c r="B195">
        <v>67</v>
      </c>
      <c r="C195" s="7">
        <v>0.64971475142624291</v>
      </c>
      <c r="D195" s="7">
        <v>0.70834067237350429</v>
      </c>
      <c r="E195" s="7">
        <v>0.73028438474192703</v>
      </c>
      <c r="F195" s="7">
        <f t="shared" si="32"/>
        <v>0.6961132695138913</v>
      </c>
      <c r="G195" s="7">
        <f t="shared" si="33"/>
        <v>4.1653313057599645E-2</v>
      </c>
      <c r="H195" s="7">
        <f t="shared" si="34"/>
        <v>2.4048551506444912E-2</v>
      </c>
    </row>
    <row r="196" spans="2:8" x14ac:dyDescent="0.2">
      <c r="B196">
        <v>79</v>
      </c>
      <c r="C196" s="7">
        <v>0.52142279708973316</v>
      </c>
      <c r="D196" s="7">
        <v>0.63176058308571736</v>
      </c>
      <c r="E196" s="7">
        <v>0.65137638685367394</v>
      </c>
      <c r="F196" s="7">
        <f t="shared" si="32"/>
        <v>0.60151992234304152</v>
      </c>
      <c r="G196" s="7">
        <f t="shared" si="33"/>
        <v>7.005609926872082E-2</v>
      </c>
      <c r="H196" s="7">
        <f t="shared" si="34"/>
        <v>4.044690777117111E-2</v>
      </c>
    </row>
    <row r="197" spans="2:8" x14ac:dyDescent="0.2">
      <c r="B197">
        <v>99</v>
      </c>
      <c r="C197" s="7">
        <v>4.5889864325618514E-2</v>
      </c>
      <c r="D197" s="7">
        <v>0</v>
      </c>
      <c r="E197" s="7">
        <v>0</v>
      </c>
      <c r="F197" s="7">
        <f t="shared" si="32"/>
        <v>1.5296621441872838E-2</v>
      </c>
      <c r="G197" s="7">
        <f t="shared" si="33"/>
        <v>2.6494525521471253E-2</v>
      </c>
      <c r="H197" s="7">
        <f t="shared" si="34"/>
        <v>1.5296621441872838E-2</v>
      </c>
    </row>
    <row r="198" spans="2:8" x14ac:dyDescent="0.2">
      <c r="B198">
        <v>111</v>
      </c>
      <c r="C198" s="7">
        <v>0.6447012539955741</v>
      </c>
      <c r="D198" s="7">
        <v>0.78622052182639246</v>
      </c>
      <c r="E198" s="7">
        <v>0.69968810496881051</v>
      </c>
      <c r="F198" s="7">
        <f t="shared" si="32"/>
        <v>0.71020329359692569</v>
      </c>
      <c r="G198" s="7">
        <f t="shared" si="33"/>
        <v>7.1343203500798563E-2</v>
      </c>
      <c r="H198" s="7">
        <f t="shared" si="34"/>
        <v>4.1190017746036305E-2</v>
      </c>
    </row>
    <row r="199" spans="2:8" x14ac:dyDescent="0.2">
      <c r="B199">
        <v>123</v>
      </c>
      <c r="C199" s="7">
        <v>0.8834150116069126</v>
      </c>
      <c r="D199" s="7">
        <v>0.91470220177901052</v>
      </c>
      <c r="E199" s="7">
        <v>0.92610062893081757</v>
      </c>
      <c r="F199" s="7">
        <f t="shared" si="32"/>
        <v>0.90807261410558027</v>
      </c>
      <c r="G199" s="7">
        <f t="shared" si="33"/>
        <v>2.2101562300445823E-2</v>
      </c>
      <c r="H199" s="7">
        <f t="shared" si="34"/>
        <v>1.2760342943673682E-2</v>
      </c>
    </row>
    <row r="200" spans="2:8" x14ac:dyDescent="0.2">
      <c r="B200">
        <v>135</v>
      </c>
      <c r="C200" s="7">
        <v>0.51472081218274102</v>
      </c>
      <c r="D200" s="7">
        <v>0.52147819929469341</v>
      </c>
      <c r="E200" s="7">
        <v>0.55686433504754995</v>
      </c>
      <c r="F200" s="7">
        <f t="shared" si="32"/>
        <v>0.53102111550832809</v>
      </c>
      <c r="G200" s="7">
        <f t="shared" si="33"/>
        <v>2.2634477401952704E-2</v>
      </c>
      <c r="H200" s="7">
        <f t="shared" si="34"/>
        <v>1.3068021620983895E-2</v>
      </c>
    </row>
    <row r="201" spans="2:8" x14ac:dyDescent="0.2">
      <c r="B201">
        <v>143</v>
      </c>
      <c r="C201" s="7">
        <v>0.5386007237635706</v>
      </c>
      <c r="D201" s="7">
        <v>0.58897807143965764</v>
      </c>
      <c r="E201" s="7">
        <v>0.57867607758147299</v>
      </c>
      <c r="F201" s="7">
        <f t="shared" si="32"/>
        <v>0.56875162426156711</v>
      </c>
      <c r="G201" s="7">
        <f t="shared" si="33"/>
        <v>2.6614664566617811E-2</v>
      </c>
      <c r="H201" s="7">
        <f t="shared" si="34"/>
        <v>1.5365983751928389E-2</v>
      </c>
    </row>
  </sheetData>
  <mergeCells count="1">
    <mergeCell ref="I4:J4"/>
  </mergeCells>
  <pageMargins left="0.7" right="0.7" top="0.75" bottom="0.75" header="0.3" footer="0.3"/>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Legend</vt:lpstr>
      <vt:lpstr>EmrE</vt:lpstr>
      <vt:lpstr>GlpG</vt:lpstr>
      <vt:lpstr>BtuC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gunnar von heijne</dc:creator>
  <cp:lastModifiedBy>Gunnar von Heijne</cp:lastModifiedBy>
  <dcterms:created xsi:type="dcterms:W3CDTF">2020-10-28T07:42:59Z</dcterms:created>
  <dcterms:modified xsi:type="dcterms:W3CDTF">2021-01-30T11:25:43Z</dcterms:modified>
</cp:coreProperties>
</file>