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8" yWindow="-108" windowWidth="19416" windowHeight="10416"/>
  </bookViews>
  <sheets>
    <sheet name="Sheet1" sheetId="1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9" i="1"/>
  <c r="I28"/>
  <c r="I9"/>
  <c r="I8"/>
  <c r="I18"/>
  <c r="I19"/>
  <c r="D6" l="1"/>
  <c r="C6"/>
  <c r="B6"/>
  <c r="G5"/>
  <c r="H5" s="1"/>
  <c r="F5"/>
  <c r="I5" s="1"/>
  <c r="G4"/>
  <c r="H4" s="1"/>
  <c r="F4"/>
  <c r="I4" s="1"/>
  <c r="I3"/>
  <c r="G3"/>
  <c r="F3"/>
  <c r="G2"/>
  <c r="F2"/>
  <c r="D26"/>
  <c r="C26"/>
  <c r="B26"/>
  <c r="I25"/>
  <c r="G25"/>
  <c r="H25" s="1"/>
  <c r="F25"/>
  <c r="G24"/>
  <c r="H24" s="1"/>
  <c r="F24"/>
  <c r="I24" s="1"/>
  <c r="G23"/>
  <c r="H23" s="1"/>
  <c r="F23"/>
  <c r="I23" s="1"/>
  <c r="G22"/>
  <c r="F22"/>
  <c r="D16"/>
  <c r="C16"/>
  <c r="B16"/>
  <c r="G15"/>
  <c r="H15" s="1"/>
  <c r="F15"/>
  <c r="I15" s="1"/>
  <c r="G14"/>
  <c r="H14" s="1"/>
  <c r="F14"/>
  <c r="I14" s="1"/>
  <c r="G13"/>
  <c r="H13" s="1"/>
  <c r="F13"/>
  <c r="I13" s="1"/>
  <c r="G12"/>
  <c r="F12"/>
  <c r="I12" l="1"/>
  <c r="F18"/>
  <c r="F19"/>
  <c r="H12"/>
  <c r="G18"/>
  <c r="G19"/>
  <c r="I2"/>
  <c r="F8"/>
  <c r="F9"/>
  <c r="H2"/>
  <c r="G8"/>
  <c r="G9"/>
  <c r="H22"/>
  <c r="G29"/>
  <c r="G28"/>
  <c r="I22"/>
  <c r="F29"/>
  <c r="F28"/>
  <c r="H3"/>
  <c r="H29" l="1"/>
  <c r="H28"/>
  <c r="H19"/>
  <c r="H18"/>
  <c r="H9"/>
  <c r="H8"/>
</calcChain>
</file>

<file path=xl/sharedStrings.xml><?xml version="1.0" encoding="utf-8"?>
<sst xmlns="http://schemas.openxmlformats.org/spreadsheetml/2006/main" count="42" uniqueCount="26">
  <si>
    <t>% Mrgprd single</t>
  </si>
  <si>
    <t>% Trpv1 single</t>
  </si>
  <si>
    <t>SUM</t>
  </si>
  <si>
    <t>MEAN</t>
  </si>
  <si>
    <t>SEM</t>
  </si>
  <si>
    <t>Mrgprx1 single</t>
  </si>
  <si>
    <t>Mrgprd single</t>
  </si>
  <si>
    <t>% Mrgprx1 single</t>
  </si>
  <si>
    <t>Donor 1</t>
  </si>
  <si>
    <t>Donor 2</t>
  </si>
  <si>
    <t>Donor 3</t>
  </si>
  <si>
    <t>Donor 4</t>
  </si>
  <si>
    <t>donor 1</t>
  </si>
  <si>
    <t>donor 2</t>
  </si>
  <si>
    <t>donor 3</t>
  </si>
  <si>
    <t>donor 4</t>
  </si>
  <si>
    <t>Trpv1 single</t>
  </si>
  <si>
    <t>Mrgprd-Trpv1 double</t>
  </si>
  <si>
    <t>Mrgprx1-Mrgprd double</t>
  </si>
  <si>
    <t>Mrgprx1-Trpv1 double</t>
  </si>
  <si>
    <t>% Trpv1-Mrgprd double/Trpv1</t>
  </si>
  <si>
    <t>% Mrgprd-Trpv1 double/Mrgprd</t>
  </si>
  <si>
    <t>% Mrgprx1-Mrgprd double/Mrgprd</t>
  </si>
  <si>
    <t>% Mrgprx1-Mrgprxd double/Mrgprx1</t>
  </si>
  <si>
    <t>% Trpv1-Mrgprx1 double/Trpv1</t>
  </si>
  <si>
    <t>% Trpv1-Mrgprx1 double/Mrgprx1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</si>
</sst>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164" fontId="0" fillId="0" borderId="2" xfId="0" applyNumberFormat="1" applyBorder="1"/>
    <xf numFmtId="0" fontId="0" fillId="0" borderId="3" xfId="0" applyBorder="1"/>
    <xf numFmtId="0" fontId="0" fillId="0" borderId="1" xfId="0" applyBorder="1"/>
    <xf numFmtId="0" fontId="1" fillId="0" borderId="0" xfId="0" applyFont="1"/>
    <xf numFmtId="164" fontId="1" fillId="0" borderId="0" xfId="0" applyNumberFormat="1" applyFont="1"/>
    <xf numFmtId="0" fontId="0" fillId="0" borderId="0" xfId="0" applyBorder="1"/>
    <xf numFmtId="0" fontId="1" fillId="0" borderId="0" xfId="0" applyFont="1" applyBorder="1"/>
    <xf numFmtId="164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"/>
  <sheetViews>
    <sheetView tabSelected="1" zoomScale="70" zoomScaleNormal="70" workbookViewId="0">
      <selection activeCell="I30" sqref="I30"/>
    </sheetView>
  </sheetViews>
  <sheetFormatPr defaultColWidth="8.77734375" defaultRowHeight="14.4"/>
  <cols>
    <col min="2" max="2" width="17.77734375" customWidth="1"/>
    <col min="3" max="3" width="12.5546875" customWidth="1"/>
    <col min="4" max="4" width="21.88671875" customWidth="1"/>
    <col min="5" max="5" width="11" customWidth="1"/>
    <col min="6" max="6" width="19" customWidth="1"/>
    <col min="7" max="7" width="17.21875" customWidth="1"/>
    <col min="8" max="8" width="32" customWidth="1"/>
    <col min="9" max="9" width="31.88671875" customWidth="1"/>
    <col min="10" max="11" width="8.77734375" style="9"/>
  </cols>
  <sheetData>
    <row r="1" spans="1:10">
      <c r="A1" s="1"/>
      <c r="B1" s="2" t="s">
        <v>6</v>
      </c>
      <c r="C1" s="2" t="s">
        <v>16</v>
      </c>
      <c r="D1" s="2" t="s">
        <v>17</v>
      </c>
      <c r="E1" s="2"/>
      <c r="F1" s="2" t="s">
        <v>0</v>
      </c>
      <c r="G1" s="2" t="s">
        <v>1</v>
      </c>
      <c r="H1" s="2" t="s">
        <v>20</v>
      </c>
      <c r="I1" s="2" t="s">
        <v>21</v>
      </c>
    </row>
    <row r="2" spans="1:10">
      <c r="A2" s="3" t="s">
        <v>12</v>
      </c>
      <c r="B2" s="3">
        <v>8</v>
      </c>
      <c r="C2" s="3">
        <v>208</v>
      </c>
      <c r="D2" s="3">
        <v>105</v>
      </c>
      <c r="E2" s="3"/>
      <c r="F2" s="4">
        <f>B2*100/(SUM(B2,D2))</f>
        <v>7.0796460176991154</v>
      </c>
      <c r="G2" s="4">
        <f>C2*100/SUM(C2,D2)</f>
        <v>66.453674121405754</v>
      </c>
      <c r="H2" s="4">
        <f>100-G2</f>
        <v>33.546325878594246</v>
      </c>
      <c r="I2" s="4">
        <f>100-F2</f>
        <v>92.920353982300881</v>
      </c>
    </row>
    <row r="3" spans="1:10">
      <c r="A3" s="3" t="s">
        <v>13</v>
      </c>
      <c r="B3" s="5">
        <v>0</v>
      </c>
      <c r="C3" s="5">
        <v>42</v>
      </c>
      <c r="D3" s="5">
        <v>15</v>
      </c>
      <c r="E3" s="5"/>
      <c r="F3" s="4">
        <f>B3*100/(SUM(B3,D3))</f>
        <v>0</v>
      </c>
      <c r="G3" s="4">
        <f>C3*100/SUM(C3,D3)</f>
        <v>73.684210526315795</v>
      </c>
      <c r="H3" s="4">
        <f>100-G3</f>
        <v>26.315789473684205</v>
      </c>
      <c r="I3" s="4">
        <f>100-F3</f>
        <v>100</v>
      </c>
    </row>
    <row r="4" spans="1:10">
      <c r="A4" s="3" t="s">
        <v>14</v>
      </c>
      <c r="B4" s="3">
        <v>9</v>
      </c>
      <c r="C4" s="3">
        <v>172</v>
      </c>
      <c r="D4" s="3">
        <v>141</v>
      </c>
      <c r="E4" s="3"/>
      <c r="F4" s="4">
        <f>B4*100/(SUM(B4,D4))</f>
        <v>6</v>
      </c>
      <c r="G4" s="4">
        <f>C4*100/SUM(C4,D4)</f>
        <v>54.952076677316292</v>
      </c>
      <c r="H4" s="4">
        <f>100-G4</f>
        <v>45.047923322683708</v>
      </c>
      <c r="I4" s="4">
        <f>100-F4</f>
        <v>94</v>
      </c>
    </row>
    <row r="5" spans="1:10">
      <c r="A5" s="6" t="s">
        <v>15</v>
      </c>
      <c r="B5" s="6">
        <v>14</v>
      </c>
      <c r="C5" s="6">
        <v>310</v>
      </c>
      <c r="D5" s="6">
        <v>218</v>
      </c>
      <c r="E5" s="6"/>
      <c r="F5" s="4">
        <f>B5*100/(SUM(B5,D5))</f>
        <v>6.0344827586206895</v>
      </c>
      <c r="G5" s="4">
        <f>C5*100/SUM(C5,D5)</f>
        <v>58.712121212121211</v>
      </c>
      <c r="H5" s="4">
        <f>100-G5</f>
        <v>41.287878787878789</v>
      </c>
      <c r="I5" s="4">
        <f>100-F5</f>
        <v>93.965517241379317</v>
      </c>
    </row>
    <row r="6" spans="1:10">
      <c r="A6" s="7" t="s">
        <v>2</v>
      </c>
      <c r="B6" s="7">
        <f>SUM(B2:B5)</f>
        <v>31</v>
      </c>
      <c r="C6" s="7">
        <f>SUM(C2:C5)</f>
        <v>732</v>
      </c>
      <c r="D6" s="7">
        <f>SUM(D2:D5)</f>
        <v>479</v>
      </c>
      <c r="E6" s="7"/>
      <c r="F6" s="11"/>
      <c r="G6" s="11"/>
      <c r="H6" s="11"/>
      <c r="I6" s="11"/>
      <c r="J6" s="10"/>
    </row>
    <row r="8" spans="1:10">
      <c r="E8" s="7" t="s">
        <v>3</v>
      </c>
      <c r="F8" s="8">
        <f xml:space="preserve"> AVERAGE(F2:F5)</f>
        <v>4.7785321940799514</v>
      </c>
      <c r="G8" s="8">
        <f xml:space="preserve"> AVERAGE(G2:G5)</f>
        <v>63.450520634289759</v>
      </c>
      <c r="H8" s="8">
        <f xml:space="preserve"> AVERAGE(H2:H5)</f>
        <v>36.549479365710233</v>
      </c>
      <c r="I8" s="8">
        <f xml:space="preserve"> AVERAGE(I2:I5)</f>
        <v>95.221467805920042</v>
      </c>
    </row>
    <row r="9" spans="1:10">
      <c r="E9" s="7" t="s">
        <v>4</v>
      </c>
      <c r="F9" s="8">
        <f>_xlfn.STDEV.S(F2:F5)/SQRT(4)</f>
        <v>1.612422871038568</v>
      </c>
      <c r="G9" s="8">
        <f>_xlfn.STDEV.S(G2:G5)/SQRT(4)</f>
        <v>4.1675664206580958</v>
      </c>
      <c r="H9" s="8">
        <f>_xlfn.STDEV.S(H2:H5)/SQRT(4)</f>
        <v>4.1675664206580683</v>
      </c>
      <c r="I9" s="8">
        <f>_xlfn.STDEV.S(I2:I5)/SQRT(4)</f>
        <v>1.612422871038568</v>
      </c>
    </row>
    <row r="11" spans="1:10">
      <c r="A11" s="6"/>
      <c r="B11" s="2" t="s">
        <v>5</v>
      </c>
      <c r="C11" s="2" t="s">
        <v>6</v>
      </c>
      <c r="D11" s="2" t="s">
        <v>18</v>
      </c>
      <c r="E11" s="2"/>
      <c r="F11" s="2" t="s">
        <v>7</v>
      </c>
      <c r="G11" s="2" t="s">
        <v>0</v>
      </c>
      <c r="H11" s="2" t="s">
        <v>22</v>
      </c>
      <c r="I11" s="2" t="s">
        <v>23</v>
      </c>
    </row>
    <row r="12" spans="1:10">
      <c r="A12" s="3" t="s">
        <v>8</v>
      </c>
      <c r="B12" s="3">
        <v>2</v>
      </c>
      <c r="C12" s="3">
        <v>5</v>
      </c>
      <c r="D12" s="3">
        <v>45</v>
      </c>
      <c r="E12" s="3"/>
      <c r="F12" s="4">
        <f>B12*100/(SUM(B12,D12))</f>
        <v>4.2553191489361701</v>
      </c>
      <c r="G12" s="4">
        <f>C12*100/SUM(C12,D12)</f>
        <v>10</v>
      </c>
      <c r="H12" s="4">
        <f>100-G12</f>
        <v>90</v>
      </c>
      <c r="I12" s="4">
        <f>100-F12</f>
        <v>95.744680851063833</v>
      </c>
    </row>
    <row r="13" spans="1:10">
      <c r="A13" s="3" t="s">
        <v>9</v>
      </c>
      <c r="B13" s="5">
        <v>16</v>
      </c>
      <c r="C13" s="5">
        <v>20</v>
      </c>
      <c r="D13" s="5">
        <v>117</v>
      </c>
      <c r="E13" s="5"/>
      <c r="F13" s="4">
        <f>B13*100/(SUM(B13,D13))</f>
        <v>12.030075187969924</v>
      </c>
      <c r="G13" s="4">
        <f>C13*100/SUM(C13,D13)</f>
        <v>14.598540145985401</v>
      </c>
      <c r="H13" s="4">
        <f>100-G13</f>
        <v>85.401459854014604</v>
      </c>
      <c r="I13" s="4">
        <f>100-F13</f>
        <v>87.969924812030072</v>
      </c>
    </row>
    <row r="14" spans="1:10">
      <c r="A14" s="3" t="s">
        <v>10</v>
      </c>
      <c r="B14" s="3">
        <v>6</v>
      </c>
      <c r="C14" s="3">
        <v>15</v>
      </c>
      <c r="D14" s="3">
        <v>148</v>
      </c>
      <c r="E14" s="3"/>
      <c r="F14" s="4">
        <f>B14*100/(SUM(B14,D14))</f>
        <v>3.8961038961038961</v>
      </c>
      <c r="G14" s="4">
        <f>C14*100/SUM(C14,D14)</f>
        <v>9.2024539877300615</v>
      </c>
      <c r="H14" s="4">
        <f>100-G14</f>
        <v>90.797546012269933</v>
      </c>
      <c r="I14" s="4">
        <f>100-F14</f>
        <v>96.103896103896105</v>
      </c>
    </row>
    <row r="15" spans="1:10">
      <c r="A15" s="6" t="s">
        <v>11</v>
      </c>
      <c r="B15" s="6">
        <v>3</v>
      </c>
      <c r="C15" s="6">
        <v>6</v>
      </c>
      <c r="D15" s="6">
        <v>70</v>
      </c>
      <c r="E15" s="6"/>
      <c r="F15" s="4">
        <f>B15*100/(SUM(B15,D15))</f>
        <v>4.1095890410958908</v>
      </c>
      <c r="G15" s="4">
        <f>C15*100/SUM(C15,D15)</f>
        <v>7.8947368421052628</v>
      </c>
      <c r="H15" s="4">
        <f>100-G15</f>
        <v>92.10526315789474</v>
      </c>
      <c r="I15" s="4">
        <f>100-F15</f>
        <v>95.890410958904113</v>
      </c>
    </row>
    <row r="16" spans="1:10">
      <c r="A16" s="7" t="s">
        <v>2</v>
      </c>
      <c r="B16" s="7">
        <f>SUM(B12:B15)</f>
        <v>27</v>
      </c>
      <c r="C16" s="7">
        <f>SUM(C12:C15)</f>
        <v>46</v>
      </c>
      <c r="D16" s="7">
        <f>SUM(D12:D15)</f>
        <v>380</v>
      </c>
      <c r="E16" s="7"/>
      <c r="F16" s="11"/>
      <c r="G16" s="11"/>
      <c r="H16" s="11"/>
      <c r="I16" s="11"/>
      <c r="J16" s="10"/>
    </row>
    <row r="18" spans="1:10">
      <c r="E18" s="7" t="s">
        <v>3</v>
      </c>
      <c r="F18" s="8">
        <f xml:space="preserve"> AVERAGE(F12:F15)</f>
        <v>6.0727718185264701</v>
      </c>
      <c r="G18" s="8">
        <f xml:space="preserve"> AVERAGE(G12:G15)</f>
        <v>10.423932743955181</v>
      </c>
      <c r="H18" s="8">
        <f xml:space="preserve"> AVERAGE(H12:H15)</f>
        <v>89.576067256044823</v>
      </c>
      <c r="I18" s="8">
        <f xml:space="preserve"> AVERAGE(I12:I15)</f>
        <v>93.927228181473524</v>
      </c>
    </row>
    <row r="19" spans="1:10">
      <c r="E19" s="7" t="s">
        <v>4</v>
      </c>
      <c r="F19" s="8">
        <f>_xlfn.STDEV.S(F12:F15)/SQRT(4)</f>
        <v>1.9871371262842494</v>
      </c>
      <c r="G19" s="8">
        <f>_xlfn.STDEV.S(G12:G15)/SQRT(4)</f>
        <v>1.4576210125385416</v>
      </c>
      <c r="H19" s="8">
        <f>_xlfn.STDEV.S(H12:H15)/SQRT(4)</f>
        <v>1.4576210125385394</v>
      </c>
      <c r="I19" s="8">
        <f>_xlfn.STDEV.S(I12:I15)/SQRT(4)</f>
        <v>1.9871371262842508</v>
      </c>
    </row>
    <row r="21" spans="1:10">
      <c r="A21" s="6"/>
      <c r="B21" s="2" t="s">
        <v>5</v>
      </c>
      <c r="C21" s="2" t="s">
        <v>16</v>
      </c>
      <c r="D21" s="2" t="s">
        <v>19</v>
      </c>
      <c r="E21" s="2"/>
      <c r="F21" s="2" t="s">
        <v>7</v>
      </c>
      <c r="G21" s="2" t="s">
        <v>1</v>
      </c>
      <c r="H21" s="2" t="s">
        <v>24</v>
      </c>
      <c r="I21" s="2" t="s">
        <v>25</v>
      </c>
    </row>
    <row r="22" spans="1:10">
      <c r="A22" s="3" t="s">
        <v>8</v>
      </c>
      <c r="B22" s="3">
        <v>0</v>
      </c>
      <c r="C22" s="3">
        <v>198</v>
      </c>
      <c r="D22" s="3">
        <v>57</v>
      </c>
      <c r="E22" s="3"/>
      <c r="F22" s="4">
        <f>B22*100/(SUM(B22,D22))</f>
        <v>0</v>
      </c>
      <c r="G22" s="4">
        <f>C22*100/SUM(C22,D22)</f>
        <v>77.647058823529406</v>
      </c>
      <c r="H22" s="4">
        <f>100-G22</f>
        <v>22.352941176470594</v>
      </c>
      <c r="I22" s="4">
        <f>100-F22</f>
        <v>100</v>
      </c>
    </row>
    <row r="23" spans="1:10">
      <c r="A23" s="3" t="s">
        <v>9</v>
      </c>
      <c r="B23" s="5">
        <v>0</v>
      </c>
      <c r="C23" s="5">
        <v>39</v>
      </c>
      <c r="D23" s="5">
        <v>22</v>
      </c>
      <c r="E23" s="5"/>
      <c r="F23" s="4">
        <f>B23*100/(SUM(B23,D23))</f>
        <v>0</v>
      </c>
      <c r="G23" s="4">
        <f>C23*100/SUM(C23,D23)</f>
        <v>63.934426229508198</v>
      </c>
      <c r="H23" s="4">
        <f>100-G23</f>
        <v>36.065573770491802</v>
      </c>
      <c r="I23" s="4">
        <f>100-F23</f>
        <v>100</v>
      </c>
    </row>
    <row r="24" spans="1:10">
      <c r="A24" s="3" t="s">
        <v>10</v>
      </c>
      <c r="B24" s="3">
        <v>0</v>
      </c>
      <c r="C24" s="3">
        <v>262</v>
      </c>
      <c r="D24" s="3">
        <v>124</v>
      </c>
      <c r="E24" s="3"/>
      <c r="F24" s="4">
        <f>B24*100/(SUM(B24,D24))</f>
        <v>0</v>
      </c>
      <c r="G24" s="4">
        <f>C24*100/SUM(C24,D24)</f>
        <v>67.875647668393782</v>
      </c>
      <c r="H24" s="4">
        <f>100-G24</f>
        <v>32.124352331606218</v>
      </c>
      <c r="I24" s="4">
        <f>100-F24</f>
        <v>100</v>
      </c>
    </row>
    <row r="25" spans="1:10">
      <c r="A25" s="6" t="s">
        <v>11</v>
      </c>
      <c r="B25" s="6">
        <v>0</v>
      </c>
      <c r="C25" s="6">
        <v>345</v>
      </c>
      <c r="D25" s="6">
        <v>226</v>
      </c>
      <c r="E25" s="6"/>
      <c r="F25" s="4">
        <f>B25*100/(SUM(B25,D25))</f>
        <v>0</v>
      </c>
      <c r="G25" s="4">
        <f>C25*100/SUM(C25,D25)</f>
        <v>60.420315236427321</v>
      </c>
      <c r="H25" s="4">
        <f>100-G25</f>
        <v>39.579684763572679</v>
      </c>
      <c r="I25" s="4">
        <f>100-F25</f>
        <v>100</v>
      </c>
    </row>
    <row r="26" spans="1:10">
      <c r="A26" s="7" t="s">
        <v>2</v>
      </c>
      <c r="B26" s="7">
        <f>SUM(B22:B25)</f>
        <v>0</v>
      </c>
      <c r="C26" s="7">
        <f>SUM(C22:C25)</f>
        <v>844</v>
      </c>
      <c r="D26" s="7">
        <f>SUM(D22:D25)</f>
        <v>429</v>
      </c>
      <c r="E26" s="7"/>
      <c r="F26" s="11"/>
      <c r="G26" s="11"/>
      <c r="H26" s="11"/>
      <c r="I26" s="11"/>
      <c r="J26" s="10"/>
    </row>
    <row r="28" spans="1:10">
      <c r="E28" s="7" t="s">
        <v>3</v>
      </c>
      <c r="F28" s="8">
        <f xml:space="preserve"> AVERAGE(F22:F25)</f>
        <v>0</v>
      </c>
      <c r="G28" s="8">
        <f xml:space="preserve"> AVERAGE(G22:G25)</f>
        <v>67.469361989464673</v>
      </c>
      <c r="H28" s="8">
        <f xml:space="preserve"> AVERAGE(H22:H25)</f>
        <v>32.530638010535327</v>
      </c>
      <c r="I28" s="8">
        <f xml:space="preserve"> AVERAGE(I22:I25)</f>
        <v>100</v>
      </c>
    </row>
    <row r="29" spans="1:10">
      <c r="E29" s="7" t="s">
        <v>4</v>
      </c>
      <c r="F29" s="8">
        <f>_xlfn.STDEV.S(F22:F25)/SQRT(4)</f>
        <v>0</v>
      </c>
      <c r="G29" s="8">
        <f>_xlfn.STDEV.S(G22:G25)/SQRT(4)</f>
        <v>3.718595297651158</v>
      </c>
      <c r="H29" s="8">
        <f>_xlfn.STDEV.S(H22:H25)/SQRT(4)</f>
        <v>3.7185952976511496</v>
      </c>
      <c r="I29" s="8">
        <f>_xlfn.STDEV.S(I22:I25)/SQRT(4)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Hoon, Mark (NIH/NIDCR) [E]</dc:creator>
  <cp:lastModifiedBy>Matthias Ringkamp</cp:lastModifiedBy>
  <dcterms:created xsi:type="dcterms:W3CDTF">2020-11-06T16:31:26Z</dcterms:created>
  <dcterms:modified xsi:type="dcterms:W3CDTF">2020-11-06T19:56:40Z</dcterms:modified>
</cp:coreProperties>
</file>