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lcosset/Desktop/Backup FLC PWB 02:11:07/PAPERS/HBV Fusion/eLife/Revision/Uploaded/Perez-Vargas eLife Source data/"/>
    </mc:Choice>
  </mc:AlternateContent>
  <xr:revisionPtr revIDLastSave="0" documentId="13_ncr:1_{182BAB75-583D-844D-B93A-A1107AAEF5C7}" xr6:coauthVersionLast="46" xr6:coauthVersionMax="46" xr10:uidLastSave="{00000000-0000-0000-0000-000000000000}"/>
  <bookViews>
    <workbookView xWindow="0" yWindow="500" windowWidth="28800" windowHeight="17500" tabRatio="500" xr2:uid="{00000000-000D-0000-FFFF-FFFF00000000}"/>
  </bookViews>
  <sheets>
    <sheet name="Figure 1-source data 1" sheetId="1" r:id="rId1"/>
    <sheet name="Feuil2" sheetId="1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9" i="1" l="1"/>
  <c r="J99" i="1" s="1"/>
  <c r="I98" i="1"/>
  <c r="J98" i="1" s="1"/>
  <c r="I97" i="1"/>
  <c r="J97" i="1"/>
  <c r="I96" i="1"/>
  <c r="J96" i="1"/>
  <c r="I95" i="1"/>
  <c r="J95" i="1"/>
  <c r="I78" i="1"/>
  <c r="J78" i="1" s="1"/>
  <c r="I79" i="1"/>
  <c r="J79" i="1" s="1"/>
  <c r="I80" i="1"/>
  <c r="J80" i="1"/>
  <c r="I81" i="1"/>
  <c r="J81" i="1"/>
  <c r="I77" i="1"/>
  <c r="J77" i="1"/>
  <c r="J8" i="1"/>
  <c r="J10" i="1"/>
  <c r="J7" i="1"/>
  <c r="K5" i="1"/>
  <c r="K8" i="1"/>
  <c r="K14" i="1"/>
  <c r="F14" i="1"/>
  <c r="F9" i="1"/>
  <c r="K62" i="1"/>
  <c r="K60" i="1"/>
  <c r="K61" i="1"/>
  <c r="K63" i="1"/>
  <c r="K64" i="1"/>
  <c r="K65" i="1"/>
  <c r="K66" i="1"/>
  <c r="J62" i="1"/>
  <c r="J66" i="1"/>
  <c r="J61" i="1"/>
  <c r="J67" i="1" s="1"/>
  <c r="J63" i="1"/>
  <c r="J64" i="1"/>
  <c r="J65" i="1"/>
  <c r="J60" i="1"/>
  <c r="F60" i="1"/>
  <c r="F63" i="1"/>
  <c r="F61" i="1"/>
  <c r="F67" i="1" s="1"/>
  <c r="F62" i="1"/>
  <c r="F64" i="1"/>
  <c r="F66" i="1"/>
  <c r="F65" i="1"/>
  <c r="E60" i="1"/>
  <c r="E66" i="1"/>
  <c r="E63" i="1"/>
  <c r="E64" i="1"/>
  <c r="E61" i="1"/>
  <c r="E62" i="1"/>
  <c r="E65" i="1"/>
  <c r="J52" i="1"/>
  <c r="K52" i="1"/>
  <c r="K51" i="1"/>
  <c r="J51" i="1"/>
  <c r="J54" i="1" s="1"/>
  <c r="J53" i="1"/>
  <c r="K42" i="1"/>
  <c r="K41" i="1"/>
  <c r="K43" i="1"/>
  <c r="J40" i="1"/>
  <c r="J41" i="1"/>
  <c r="J42" i="1"/>
  <c r="J43" i="1"/>
  <c r="J44" i="1" s="1"/>
  <c r="K40" i="1"/>
  <c r="K45" i="1" s="1"/>
  <c r="K44" i="1"/>
  <c r="K33" i="1"/>
  <c r="K32" i="1"/>
  <c r="K31" i="1"/>
  <c r="J32" i="1"/>
  <c r="J33" i="1"/>
  <c r="J31" i="1"/>
  <c r="J34" i="1" s="1"/>
  <c r="K23" i="1"/>
  <c r="K24" i="1"/>
  <c r="K22" i="1"/>
  <c r="K25" i="1" s="1"/>
  <c r="J23" i="1"/>
  <c r="J24" i="1"/>
  <c r="J22" i="1"/>
  <c r="J25" i="1" s="1"/>
  <c r="F52" i="1"/>
  <c r="F53" i="1" s="1"/>
  <c r="F54" i="1" s="1"/>
  <c r="F51" i="1"/>
  <c r="E52" i="1"/>
  <c r="E51" i="1"/>
  <c r="F43" i="1"/>
  <c r="F41" i="1"/>
  <c r="F42" i="1"/>
  <c r="F40" i="1"/>
  <c r="F44" i="1" s="1"/>
  <c r="E43" i="1"/>
  <c r="E44" i="1" s="1"/>
  <c r="E41" i="1"/>
  <c r="E42" i="1"/>
  <c r="E40" i="1"/>
  <c r="F32" i="1"/>
  <c r="F33" i="1"/>
  <c r="F31" i="1"/>
  <c r="F34" i="1"/>
  <c r="F35" i="1" s="1"/>
  <c r="E32" i="1"/>
  <c r="E33" i="1"/>
  <c r="E31" i="1"/>
  <c r="E34" i="1" s="1"/>
  <c r="F23" i="1"/>
  <c r="F24" i="1"/>
  <c r="F22" i="1"/>
  <c r="F26" i="1" s="1"/>
  <c r="F25" i="1"/>
  <c r="E24" i="1"/>
  <c r="E25" i="1" s="1"/>
  <c r="E23" i="1"/>
  <c r="E22" i="1"/>
  <c r="K6" i="1"/>
  <c r="K7" i="1"/>
  <c r="K9" i="1"/>
  <c r="K10" i="1"/>
  <c r="K11" i="1"/>
  <c r="K12" i="1"/>
  <c r="K13" i="1"/>
  <c r="K15" i="1"/>
  <c r="K4" i="1"/>
  <c r="J5" i="1"/>
  <c r="J6" i="1"/>
  <c r="J16" i="1" s="1"/>
  <c r="J9" i="1"/>
  <c r="J11" i="1"/>
  <c r="J12" i="1"/>
  <c r="J13" i="1"/>
  <c r="J14" i="1"/>
  <c r="J15" i="1"/>
  <c r="J4" i="1"/>
  <c r="F5" i="1"/>
  <c r="F6" i="1"/>
  <c r="F7" i="1"/>
  <c r="F10" i="1"/>
  <c r="F11" i="1"/>
  <c r="F12" i="1"/>
  <c r="F13" i="1"/>
  <c r="F15" i="1"/>
  <c r="F4" i="1"/>
  <c r="E5" i="1"/>
  <c r="E16" i="1" s="1"/>
  <c r="E17" i="1" s="1"/>
  <c r="E6" i="1"/>
  <c r="E7" i="1"/>
  <c r="E8" i="1"/>
  <c r="E9" i="1"/>
  <c r="E10" i="1"/>
  <c r="E11" i="1"/>
  <c r="E12" i="1"/>
  <c r="E13" i="1"/>
  <c r="E14" i="1"/>
  <c r="E15" i="1"/>
  <c r="E4" i="1"/>
  <c r="I16" i="1"/>
  <c r="I17" i="1"/>
  <c r="H16" i="1"/>
  <c r="H17" i="1"/>
  <c r="D16" i="1"/>
  <c r="D17" i="1" s="1"/>
  <c r="C16" i="1"/>
  <c r="C17" i="1"/>
  <c r="E53" i="1"/>
  <c r="K53" i="1"/>
  <c r="K54" i="1"/>
  <c r="E54" i="1"/>
  <c r="K34" i="1"/>
  <c r="K35" i="1"/>
  <c r="E35" i="1" l="1"/>
  <c r="K68" i="1"/>
  <c r="K17" i="1"/>
  <c r="F45" i="1"/>
  <c r="J35" i="1"/>
  <c r="E26" i="1"/>
  <c r="K67" i="1"/>
  <c r="E45" i="1"/>
  <c r="J45" i="1"/>
  <c r="K26" i="1"/>
  <c r="F16" i="1"/>
  <c r="F17" i="1" s="1"/>
  <c r="J68" i="1"/>
  <c r="J17" i="1"/>
  <c r="F68" i="1"/>
  <c r="E67" i="1"/>
  <c r="E68" i="1" s="1"/>
  <c r="K16" i="1"/>
  <c r="J26" i="1"/>
</calcChain>
</file>

<file path=xl/sharedStrings.xml><?xml version="1.0" encoding="utf-8"?>
<sst xmlns="http://schemas.openxmlformats.org/spreadsheetml/2006/main" count="132" uniqueCount="29">
  <si>
    <t>pH 7</t>
  </si>
  <si>
    <t>N-tat</t>
  </si>
  <si>
    <t>WT</t>
  </si>
  <si>
    <t>pH 4</t>
  </si>
  <si>
    <t>mean</t>
  </si>
  <si>
    <t>std</t>
  </si>
  <si>
    <t>h-tat</t>
  </si>
  <si>
    <t>wt</t>
  </si>
  <si>
    <t>pH7 (7N)</t>
  </si>
  <si>
    <t>pH4 (7N)</t>
  </si>
  <si>
    <t>L</t>
  </si>
  <si>
    <t>pH7 (7Nwt)</t>
  </si>
  <si>
    <t>M</t>
  </si>
  <si>
    <t>S</t>
  </si>
  <si>
    <t>noM</t>
  </si>
  <si>
    <t>H-tat</t>
  </si>
  <si>
    <t>pH4</t>
  </si>
  <si>
    <t>pH7</t>
  </si>
  <si>
    <t>Wt</t>
  </si>
  <si>
    <t>CCHF</t>
  </si>
  <si>
    <t>pH4 (7Nwt)</t>
  </si>
  <si>
    <t>Empty</t>
  </si>
  <si>
    <t>VSV</t>
  </si>
  <si>
    <t>HBV</t>
  </si>
  <si>
    <t>Mean</t>
  </si>
  <si>
    <t>Total protein expression</t>
  </si>
  <si>
    <t>Biotinylated protein expression</t>
  </si>
  <si>
    <t>CCHFV</t>
  </si>
  <si>
    <t>pH5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</si>
</sst>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4" fillId="2" borderId="0" xfId="0" applyFont="1" applyFill="1"/>
    <xf numFmtId="0" fontId="0" fillId="3" borderId="0" xfId="0" applyFill="1"/>
    <xf numFmtId="49" fontId="3" fillId="0" borderId="1" xfId="0" applyNumberFormat="1" applyFont="1" applyBorder="1"/>
    <xf numFmtId="49" fontId="3" fillId="0" borderId="2" xfId="0" applyNumberFormat="1" applyFont="1" applyBorder="1"/>
    <xf numFmtId="0" fontId="0" fillId="0" borderId="0" xfId="0" applyFill="1"/>
    <xf numFmtId="0" fontId="0" fillId="0" borderId="0" xfId="0" applyAlignment="1"/>
    <xf numFmtId="0" fontId="0" fillId="4" borderId="0" xfId="0" applyFill="1"/>
    <xf numFmtId="49" fontId="5" fillId="0" borderId="0" xfId="0" applyNumberFormat="1" applyFont="1" applyFill="1" applyBorder="1"/>
    <xf numFmtId="0" fontId="5" fillId="0" borderId="0" xfId="0" applyFont="1" applyFill="1" applyBorder="1"/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67395306929901"/>
          <c:y val="7.6381962671332806E-2"/>
          <c:w val="0.813987738472989"/>
          <c:h val="0.687352362204723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1-source data 1'!$P$4</c:f>
              <c:strCache>
                <c:ptCount val="1"/>
                <c:pt idx="0">
                  <c:v>N-tat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'Figure 1-source data 1'!$R$5:$R$16</c:f>
                <c:numCache>
                  <c:formatCode>General</c:formatCode>
                  <c:ptCount val="12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1.1181622586635318</c:v>
                  </c:pt>
                  <c:pt idx="3">
                    <c:v>1.7661156047117717E-2</c:v>
                  </c:pt>
                  <c:pt idx="4">
                    <c:v>0.62262180650725674</c:v>
                  </c:pt>
                  <c:pt idx="5">
                    <c:v>0.3867468444383414</c:v>
                  </c:pt>
                  <c:pt idx="6">
                    <c:v>1.3680331210456724</c:v>
                  </c:pt>
                  <c:pt idx="7">
                    <c:v>0.83522704590629315</c:v>
                  </c:pt>
                  <c:pt idx="8">
                    <c:v>0.55428009442101711</c:v>
                  </c:pt>
                  <c:pt idx="9">
                    <c:v>2.764958077238262</c:v>
                  </c:pt>
                  <c:pt idx="10">
                    <c:v>0</c:v>
                  </c:pt>
                  <c:pt idx="11">
                    <c:v>10.239166063437803</c:v>
                  </c:pt>
                </c:numCache>
              </c:numRef>
            </c:plus>
            <c:minus>
              <c:numRef>
                <c:f>'Figure 1-source data 1'!$R$5:$R$16</c:f>
                <c:numCache>
                  <c:formatCode>General</c:formatCode>
                  <c:ptCount val="12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1.1181622586635318</c:v>
                  </c:pt>
                  <c:pt idx="3">
                    <c:v>1.7661156047117717E-2</c:v>
                  </c:pt>
                  <c:pt idx="4">
                    <c:v>0.62262180650725674</c:v>
                  </c:pt>
                  <c:pt idx="5">
                    <c:v>0.3867468444383414</c:v>
                  </c:pt>
                  <c:pt idx="6">
                    <c:v>1.3680331210456724</c:v>
                  </c:pt>
                  <c:pt idx="7">
                    <c:v>0.83522704590629315</c:v>
                  </c:pt>
                  <c:pt idx="8">
                    <c:v>0.55428009442101711</c:v>
                  </c:pt>
                  <c:pt idx="9">
                    <c:v>2.764958077238262</c:v>
                  </c:pt>
                  <c:pt idx="10">
                    <c:v>0</c:v>
                  </c:pt>
                  <c:pt idx="11">
                    <c:v>10.239166063437803</c:v>
                  </c:pt>
                </c:numCache>
              </c:numRef>
            </c:minus>
          </c:errBars>
          <c:cat>
            <c:multiLvlStrRef>
              <c:f>'Figure 1-source data 1'!$N$5:$O$16</c:f>
              <c:multiLvlStrCache>
                <c:ptCount val="12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pH4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  <c:pt idx="8">
                    <c:v>pH7</c:v>
                  </c:pt>
                  <c:pt idx="9">
                    <c:v>pH4</c:v>
                  </c:pt>
                  <c:pt idx="10">
                    <c:v>pH7</c:v>
                  </c:pt>
                  <c:pt idx="11">
                    <c:v>pH4</c:v>
                  </c:pt>
                </c:lvl>
                <c:lvl>
                  <c:pt idx="0">
                    <c:v>Empty</c:v>
                  </c:pt>
                  <c:pt idx="2">
                    <c:v>L</c:v>
                  </c:pt>
                  <c:pt idx="4">
                    <c:v>M</c:v>
                  </c:pt>
                  <c:pt idx="6">
                    <c:v>S</c:v>
                  </c:pt>
                  <c:pt idx="8">
                    <c:v>noM</c:v>
                  </c:pt>
                  <c:pt idx="10">
                    <c:v>Wt</c:v>
                  </c:pt>
                </c:lvl>
              </c:multiLvlStrCache>
            </c:multiLvlStrRef>
          </c:cat>
          <c:val>
            <c:numRef>
              <c:f>'Figure 1-source data 1'!$P$5:$P$16</c:f>
              <c:numCache>
                <c:formatCode>General</c:formatCode>
                <c:ptCount val="12"/>
                <c:pt idx="0">
                  <c:v>4.0816482828392475</c:v>
                </c:pt>
                <c:pt idx="1">
                  <c:v>4.0816482828392475</c:v>
                </c:pt>
                <c:pt idx="2">
                  <c:v>2.795980681025787</c:v>
                </c:pt>
                <c:pt idx="3">
                  <c:v>1.7868140623165842</c:v>
                </c:pt>
                <c:pt idx="4">
                  <c:v>4.028431847892219</c:v>
                </c:pt>
                <c:pt idx="5">
                  <c:v>3.0047538339800872</c:v>
                </c:pt>
                <c:pt idx="6">
                  <c:v>11.152419405213365</c:v>
                </c:pt>
                <c:pt idx="7">
                  <c:v>9.9972922013357959</c:v>
                </c:pt>
                <c:pt idx="8">
                  <c:v>101.32265711141071</c:v>
                </c:pt>
                <c:pt idx="9">
                  <c:v>99.005728787665561</c:v>
                </c:pt>
                <c:pt idx="10">
                  <c:v>100</c:v>
                </c:pt>
                <c:pt idx="11">
                  <c:v>102.70121152082214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E-8747-9D5C-E863AF3975E5}"/>
            </c:ext>
          </c:extLst>
        </c:ser>
        <c:ser>
          <c:idx val="1"/>
          <c:order val="1"/>
          <c:tx>
            <c:strRef>
              <c:f>'Figure 1-source data 1'!$Q$4</c:f>
              <c:strCache>
                <c:ptCount val="1"/>
                <c:pt idx="0">
                  <c:v>H-tat</c:v>
                </c:pt>
              </c:strCache>
            </c:strRef>
          </c:tx>
          <c:spPr>
            <a:pattFill prst="wdUpDiag">
              <a:fgClr>
                <a:prstClr val="black"/>
              </a:fgClr>
              <a:bgClr>
                <a:prstClr val="white"/>
              </a:bgClr>
            </a:pattFill>
            <a:ln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'Figure 1-source data 1'!$S$5:$S$16</c:f>
                <c:numCache>
                  <c:formatCode>General</c:formatCode>
                  <c:ptCount val="12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0.24454179249501057</c:v>
                  </c:pt>
                  <c:pt idx="3">
                    <c:v>0.12646768961439894</c:v>
                  </c:pt>
                  <c:pt idx="4">
                    <c:v>0.93746099814867023</c:v>
                  </c:pt>
                  <c:pt idx="5">
                    <c:v>0.3999225475381521</c:v>
                  </c:pt>
                  <c:pt idx="6">
                    <c:v>0.94445935229400757</c:v>
                  </c:pt>
                  <c:pt idx="7">
                    <c:v>0.82385415094548609</c:v>
                  </c:pt>
                  <c:pt idx="8">
                    <c:v>4.952867918424495</c:v>
                  </c:pt>
                  <c:pt idx="9">
                    <c:v>0.72335061360486463</c:v>
                  </c:pt>
                  <c:pt idx="10">
                    <c:v>7.7657104819226319</c:v>
                  </c:pt>
                  <c:pt idx="11">
                    <c:v>11.40113296865046</c:v>
                  </c:pt>
                </c:numCache>
              </c:numRef>
            </c:plus>
            <c:minus>
              <c:numRef>
                <c:f>'Figure 1-source data 1'!$S$5:$S$16</c:f>
                <c:numCache>
                  <c:formatCode>General</c:formatCode>
                  <c:ptCount val="12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0.24454179249501057</c:v>
                  </c:pt>
                  <c:pt idx="3">
                    <c:v>0.12646768961439894</c:v>
                  </c:pt>
                  <c:pt idx="4">
                    <c:v>0.93746099814867023</c:v>
                  </c:pt>
                  <c:pt idx="5">
                    <c:v>0.3999225475381521</c:v>
                  </c:pt>
                  <c:pt idx="6">
                    <c:v>0.94445935229400757</c:v>
                  </c:pt>
                  <c:pt idx="7">
                    <c:v>0.82385415094548609</c:v>
                  </c:pt>
                  <c:pt idx="8">
                    <c:v>4.952867918424495</c:v>
                  </c:pt>
                  <c:pt idx="9">
                    <c:v>0.72335061360486463</c:v>
                  </c:pt>
                  <c:pt idx="10">
                    <c:v>7.7657104819226319</c:v>
                  </c:pt>
                  <c:pt idx="11">
                    <c:v>11.40113296865046</c:v>
                  </c:pt>
                </c:numCache>
              </c:numRef>
            </c:minus>
          </c:errBars>
          <c:cat>
            <c:multiLvlStrRef>
              <c:f>'Figure 1-source data 1'!$N$5:$O$16</c:f>
              <c:multiLvlStrCache>
                <c:ptCount val="12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pH4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  <c:pt idx="8">
                    <c:v>pH7</c:v>
                  </c:pt>
                  <c:pt idx="9">
                    <c:v>pH4</c:v>
                  </c:pt>
                  <c:pt idx="10">
                    <c:v>pH7</c:v>
                  </c:pt>
                  <c:pt idx="11">
                    <c:v>pH4</c:v>
                  </c:pt>
                </c:lvl>
                <c:lvl>
                  <c:pt idx="0">
                    <c:v>Empty</c:v>
                  </c:pt>
                  <c:pt idx="2">
                    <c:v>L</c:v>
                  </c:pt>
                  <c:pt idx="4">
                    <c:v>M</c:v>
                  </c:pt>
                  <c:pt idx="6">
                    <c:v>S</c:v>
                  </c:pt>
                  <c:pt idx="8">
                    <c:v>noM</c:v>
                  </c:pt>
                  <c:pt idx="10">
                    <c:v>Wt</c:v>
                  </c:pt>
                </c:lvl>
              </c:multiLvlStrCache>
            </c:multiLvlStrRef>
          </c:cat>
          <c:val>
            <c:numRef>
              <c:f>'Figure 1-source data 1'!$Q$5:$Q$16</c:f>
              <c:numCache>
                <c:formatCode>General</c:formatCode>
                <c:ptCount val="12"/>
                <c:pt idx="0">
                  <c:v>4.0816482828392475</c:v>
                </c:pt>
                <c:pt idx="1">
                  <c:v>4.0816482828392475</c:v>
                </c:pt>
                <c:pt idx="2">
                  <c:v>2.3712729856709633</c:v>
                </c:pt>
                <c:pt idx="3">
                  <c:v>2.6223648220790969</c:v>
                </c:pt>
                <c:pt idx="4">
                  <c:v>4.9559480332389461</c:v>
                </c:pt>
                <c:pt idx="5">
                  <c:v>4.1744839986902944</c:v>
                </c:pt>
                <c:pt idx="6">
                  <c:v>11.10994501290125</c:v>
                </c:pt>
                <c:pt idx="7">
                  <c:v>9.2869694919601145</c:v>
                </c:pt>
                <c:pt idx="8">
                  <c:v>95.094904799764777</c:v>
                </c:pt>
                <c:pt idx="9">
                  <c:v>96.786403076008725</c:v>
                </c:pt>
                <c:pt idx="10">
                  <c:v>95.722020359929772</c:v>
                </c:pt>
                <c:pt idx="11">
                  <c:v>100.46750166434204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3E-8747-9D5C-E863AF397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5263560"/>
        <c:axId val="-2127518408"/>
      </c:barChart>
      <c:catAx>
        <c:axId val="-2125263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2127518408"/>
        <c:crosses val="autoZero"/>
        <c:auto val="1"/>
        <c:lblAlgn val="ctr"/>
        <c:lblOffset val="100"/>
        <c:noMultiLvlLbl val="0"/>
      </c:catAx>
      <c:valAx>
        <c:axId val="-2127518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Relative cell-cell fusion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200" baseline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21252635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38605436558193"/>
          <c:y val="3.1378438806260303E-2"/>
          <c:w val="0.22856093548008"/>
          <c:h val="0.104159740449111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60258092738401"/>
          <c:y val="4.3974555263925297E-2"/>
          <c:w val="0.79228630796150501"/>
          <c:h val="0.71975976961213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1-source data 1'!$Q$40</c:f>
              <c:strCache>
                <c:ptCount val="1"/>
                <c:pt idx="0">
                  <c:v>N-tat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'Figure 1-source data 1'!$S$41:$S$48</c:f>
                <c:numCache>
                  <c:formatCode>General</c:formatCode>
                  <c:ptCount val="8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2.064299905797319</c:v>
                  </c:pt>
                  <c:pt idx="3">
                    <c:v>3.1790399997564851</c:v>
                  </c:pt>
                  <c:pt idx="4">
                    <c:v>0.62559954152039343</c:v>
                  </c:pt>
                  <c:pt idx="5">
                    <c:v>8.253821186451809</c:v>
                  </c:pt>
                  <c:pt idx="6">
                    <c:v>0</c:v>
                  </c:pt>
                  <c:pt idx="7">
                    <c:v>10.239166063437803</c:v>
                  </c:pt>
                </c:numCache>
              </c:numRef>
            </c:plus>
            <c:minus>
              <c:numRef>
                <c:f>'Figure 1-source data 1'!$S$41:$S$48</c:f>
                <c:numCache>
                  <c:formatCode>General</c:formatCode>
                  <c:ptCount val="8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2.064299905797319</c:v>
                  </c:pt>
                  <c:pt idx="3">
                    <c:v>3.1790399997564851</c:v>
                  </c:pt>
                  <c:pt idx="4">
                    <c:v>0.62559954152039343</c:v>
                  </c:pt>
                  <c:pt idx="5">
                    <c:v>8.253821186451809</c:v>
                  </c:pt>
                  <c:pt idx="6">
                    <c:v>0</c:v>
                  </c:pt>
                  <c:pt idx="7">
                    <c:v>10.239166063437803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multiLvlStrRef>
              <c:f>'Figure 1-source data 1'!$O$41:$P$48</c:f>
              <c:multiLvlStrCache>
                <c:ptCount val="8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pH5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</c:lvl>
                <c:lvl>
                  <c:pt idx="0">
                    <c:v>Empty</c:v>
                  </c:pt>
                  <c:pt idx="2">
                    <c:v>VSV</c:v>
                  </c:pt>
                  <c:pt idx="4">
                    <c:v>CCHFV</c:v>
                  </c:pt>
                  <c:pt idx="6">
                    <c:v>HBV</c:v>
                  </c:pt>
                </c:lvl>
              </c:multiLvlStrCache>
            </c:multiLvlStrRef>
          </c:cat>
          <c:val>
            <c:numRef>
              <c:f>'Figure 1-source data 1'!$Q$41:$Q$48</c:f>
              <c:numCache>
                <c:formatCode>General</c:formatCode>
                <c:ptCount val="8"/>
                <c:pt idx="0">
                  <c:v>4.0816482828392475</c:v>
                </c:pt>
                <c:pt idx="1">
                  <c:v>4.0816482828392475</c:v>
                </c:pt>
                <c:pt idx="2">
                  <c:v>20.398162641295787</c:v>
                </c:pt>
                <c:pt idx="3">
                  <c:v>43.547682099712375</c:v>
                </c:pt>
                <c:pt idx="4">
                  <c:v>11.75687968449523</c:v>
                </c:pt>
                <c:pt idx="5">
                  <c:v>75.476588701773295</c:v>
                </c:pt>
                <c:pt idx="6">
                  <c:v>100</c:v>
                </c:pt>
                <c:pt idx="7">
                  <c:v>102.70121152082214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9-BF41-8FC1-7B9340523F20}"/>
            </c:ext>
          </c:extLst>
        </c:ser>
        <c:ser>
          <c:idx val="1"/>
          <c:order val="1"/>
          <c:tx>
            <c:strRef>
              <c:f>'Figure 1-source data 1'!$R$40</c:f>
              <c:strCache>
                <c:ptCount val="1"/>
                <c:pt idx="0">
                  <c:v>H-tat</c:v>
                </c:pt>
              </c:strCache>
            </c:strRef>
          </c:tx>
          <c:spPr>
            <a:pattFill prst="wdUpDiag">
              <a:fgClr>
                <a:prstClr val="black"/>
              </a:fgClr>
              <a:bgClr>
                <a:prstClr val="white"/>
              </a:bgClr>
            </a:pattFill>
            <a:ln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'Figure 1-source data 1'!$T$41:$T$48</c:f>
                <c:numCache>
                  <c:formatCode>General</c:formatCode>
                  <c:ptCount val="8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1.2455807622054209</c:v>
                  </c:pt>
                  <c:pt idx="3">
                    <c:v>5.915527866916686</c:v>
                  </c:pt>
                  <c:pt idx="4">
                    <c:v>2.9546078293701123</c:v>
                  </c:pt>
                  <c:pt idx="5">
                    <c:v>7.0660125551880411</c:v>
                  </c:pt>
                  <c:pt idx="6">
                    <c:v>7.7657104819226319</c:v>
                  </c:pt>
                  <c:pt idx="7">
                    <c:v>11.40113296865046</c:v>
                  </c:pt>
                </c:numCache>
              </c:numRef>
            </c:plus>
            <c:minus>
              <c:numRef>
                <c:f>'Figure 1-source data 1'!$T$41:$T$48</c:f>
                <c:numCache>
                  <c:formatCode>General</c:formatCode>
                  <c:ptCount val="8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1.2455807622054209</c:v>
                  </c:pt>
                  <c:pt idx="3">
                    <c:v>5.915527866916686</c:v>
                  </c:pt>
                  <c:pt idx="4">
                    <c:v>2.9546078293701123</c:v>
                  </c:pt>
                  <c:pt idx="5">
                    <c:v>7.0660125551880411</c:v>
                  </c:pt>
                  <c:pt idx="6">
                    <c:v>7.7657104819226319</c:v>
                  </c:pt>
                  <c:pt idx="7">
                    <c:v>11.40113296865046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multiLvlStrRef>
              <c:f>'Figure 1-source data 1'!$O$41:$P$48</c:f>
              <c:multiLvlStrCache>
                <c:ptCount val="8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pH5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</c:lvl>
                <c:lvl>
                  <c:pt idx="0">
                    <c:v>Empty</c:v>
                  </c:pt>
                  <c:pt idx="2">
                    <c:v>VSV</c:v>
                  </c:pt>
                  <c:pt idx="4">
                    <c:v>CCHFV</c:v>
                  </c:pt>
                  <c:pt idx="6">
                    <c:v>HBV</c:v>
                  </c:pt>
                </c:lvl>
              </c:multiLvlStrCache>
            </c:multiLvlStrRef>
          </c:cat>
          <c:val>
            <c:numRef>
              <c:f>'Figure 1-source data 1'!$R$41:$R$48</c:f>
              <c:numCache>
                <c:formatCode>General</c:formatCode>
                <c:ptCount val="8"/>
                <c:pt idx="0">
                  <c:v>4.0816482828392475</c:v>
                </c:pt>
                <c:pt idx="1">
                  <c:v>4.0816482828392475</c:v>
                </c:pt>
                <c:pt idx="2">
                  <c:v>14.331683926212412</c:v>
                </c:pt>
                <c:pt idx="3">
                  <c:v>51.653463628453181</c:v>
                </c:pt>
                <c:pt idx="4">
                  <c:v>10.743364932357053</c:v>
                </c:pt>
                <c:pt idx="5">
                  <c:v>76.544798337031096</c:v>
                </c:pt>
                <c:pt idx="6">
                  <c:v>95.722020359929772</c:v>
                </c:pt>
                <c:pt idx="7">
                  <c:v>100.46750166434204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9-BF41-8FC1-7B9340523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4475128"/>
        <c:axId val="-2124479640"/>
      </c:barChart>
      <c:catAx>
        <c:axId val="-2124475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200" baseline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2124479640"/>
        <c:crosses val="autoZero"/>
        <c:auto val="1"/>
        <c:lblAlgn val="ctr"/>
        <c:lblOffset val="100"/>
        <c:noMultiLvlLbl val="0"/>
      </c:catAx>
      <c:valAx>
        <c:axId val="-2124479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Relative</a:t>
                </a:r>
                <a:r>
                  <a:rPr lang="en-US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cell-cell fusion (%)</a:t>
                </a:r>
                <a:endParaRPr lang="en-US" sz="12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21244751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0016447944006999"/>
          <c:y val="5.0925925925925902E-2"/>
          <c:w val="0.25522637795275599"/>
          <c:h val="0.104159740449111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1-source data 1'!$J$77:$J$81</c:f>
                <c:numCache>
                  <c:formatCode>General</c:formatCode>
                  <c:ptCount val="5"/>
                  <c:pt idx="0">
                    <c:v>0.10562936713374817</c:v>
                  </c:pt>
                  <c:pt idx="1">
                    <c:v>6.806682057032637E-2</c:v>
                  </c:pt>
                  <c:pt idx="2">
                    <c:v>1.0654042286421316E-2</c:v>
                  </c:pt>
                  <c:pt idx="3">
                    <c:v>0.12232416249763096</c:v>
                  </c:pt>
                  <c:pt idx="4">
                    <c:v>0</c:v>
                  </c:pt>
                </c:numCache>
              </c:numRef>
            </c:plus>
            <c:minus>
              <c:numRef>
                <c:f>'Figure 1-source data 1'!$J$77:$J$81</c:f>
                <c:numCache>
                  <c:formatCode>General</c:formatCode>
                  <c:ptCount val="5"/>
                  <c:pt idx="0">
                    <c:v>0.10562936713374817</c:v>
                  </c:pt>
                  <c:pt idx="1">
                    <c:v>6.806682057032637E-2</c:v>
                  </c:pt>
                  <c:pt idx="2">
                    <c:v>1.0654042286421316E-2</c:v>
                  </c:pt>
                  <c:pt idx="3">
                    <c:v>0.12232416249763096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1-source data 1'!$E$77:$E$81</c:f>
              <c:strCache>
                <c:ptCount val="5"/>
                <c:pt idx="0">
                  <c:v>L</c:v>
                </c:pt>
                <c:pt idx="1">
                  <c:v>M</c:v>
                </c:pt>
                <c:pt idx="2">
                  <c:v>S</c:v>
                </c:pt>
                <c:pt idx="3">
                  <c:v>noM</c:v>
                </c:pt>
                <c:pt idx="4">
                  <c:v>Wt</c:v>
                </c:pt>
              </c:strCache>
            </c:strRef>
          </c:cat>
          <c:val>
            <c:numRef>
              <c:f>'Figure 1-source data 1'!$I$77:$I$81</c:f>
              <c:numCache>
                <c:formatCode>General</c:formatCode>
                <c:ptCount val="5"/>
                <c:pt idx="0">
                  <c:v>0.87556279083494104</c:v>
                </c:pt>
                <c:pt idx="1">
                  <c:v>1.0813288533307119</c:v>
                </c:pt>
                <c:pt idx="2">
                  <c:v>0.9567872344137397</c:v>
                </c:pt>
                <c:pt idx="3">
                  <c:v>1.0072482806153447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9-6B4A-A629-CEC601537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2157455"/>
        <c:axId val="1345602095"/>
      </c:barChart>
      <c:catAx>
        <c:axId val="1322157455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45602095"/>
        <c:crosses val="autoZero"/>
        <c:auto val="1"/>
        <c:lblAlgn val="ctr"/>
        <c:lblOffset val="100"/>
        <c:noMultiLvlLbl val="0"/>
      </c:catAx>
      <c:valAx>
        <c:axId val="1345602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2215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1-source data 1'!$J$95:$J$99</c:f>
                <c:numCache>
                  <c:formatCode>General</c:formatCode>
                  <c:ptCount val="5"/>
                  <c:pt idx="0">
                    <c:v>0.18625822951342133</c:v>
                  </c:pt>
                  <c:pt idx="1">
                    <c:v>0.14646317480471294</c:v>
                  </c:pt>
                  <c:pt idx="2">
                    <c:v>6.8713192217307345E-2</c:v>
                  </c:pt>
                  <c:pt idx="3">
                    <c:v>7.6334168850024101E-2</c:v>
                  </c:pt>
                  <c:pt idx="4">
                    <c:v>0</c:v>
                  </c:pt>
                </c:numCache>
              </c:numRef>
            </c:plus>
            <c:minus>
              <c:numRef>
                <c:f>'Figure 1-source data 1'!$J$95:$J$99</c:f>
                <c:numCache>
                  <c:formatCode>General</c:formatCode>
                  <c:ptCount val="5"/>
                  <c:pt idx="0">
                    <c:v>0.18625822951342133</c:v>
                  </c:pt>
                  <c:pt idx="1">
                    <c:v>0.14646317480471294</c:v>
                  </c:pt>
                  <c:pt idx="2">
                    <c:v>6.8713192217307345E-2</c:v>
                  </c:pt>
                  <c:pt idx="3">
                    <c:v>7.6334168850024101E-2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1-source data 1'!$E$95:$E$99</c:f>
              <c:strCache>
                <c:ptCount val="5"/>
                <c:pt idx="0">
                  <c:v>L</c:v>
                </c:pt>
                <c:pt idx="1">
                  <c:v>M</c:v>
                </c:pt>
                <c:pt idx="2">
                  <c:v>S</c:v>
                </c:pt>
                <c:pt idx="3">
                  <c:v>noM</c:v>
                </c:pt>
                <c:pt idx="4">
                  <c:v>Wt</c:v>
                </c:pt>
              </c:strCache>
            </c:strRef>
          </c:cat>
          <c:val>
            <c:numRef>
              <c:f>'Figure 1-source data 1'!$I$95:$I$99</c:f>
              <c:numCache>
                <c:formatCode>General</c:formatCode>
                <c:ptCount val="5"/>
                <c:pt idx="0">
                  <c:v>0.84487981633333342</c:v>
                </c:pt>
                <c:pt idx="1">
                  <c:v>1.0959559333333333</c:v>
                </c:pt>
                <c:pt idx="2">
                  <c:v>0.8499141366666666</c:v>
                </c:pt>
                <c:pt idx="3">
                  <c:v>0.94141490133333328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A-9649-B076-071D3E015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991039"/>
        <c:axId val="1220503423"/>
      </c:barChart>
      <c:catAx>
        <c:axId val="1264991039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20503423"/>
        <c:crosses val="autoZero"/>
        <c:auto val="1"/>
        <c:lblAlgn val="ctr"/>
        <c:lblOffset val="100"/>
        <c:noMultiLvlLbl val="0"/>
      </c:catAx>
      <c:valAx>
        <c:axId val="12205034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64991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203200</xdr:colOff>
      <xdr:row>19</xdr:row>
      <xdr:rowOff>50800</xdr:rowOff>
    </xdr:from>
    <xdr:to>
      <xdr:col>19</xdr:col>
      <xdr:colOff>698500</xdr:colOff>
      <xdr:row>34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584200</xdr:colOff>
      <xdr:row>54</xdr:row>
      <xdr:rowOff>63500</xdr:rowOff>
    </xdr:from>
    <xdr:to>
      <xdr:col>20</xdr:col>
      <xdr:colOff>203200</xdr:colOff>
      <xdr:row>68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438150</xdr:colOff>
      <xdr:row>74</xdr:row>
      <xdr:rowOff>101600</xdr:rowOff>
    </xdr:from>
    <xdr:to>
      <xdr:col>20</xdr:col>
      <xdr:colOff>57150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431800</xdr:colOff>
      <xdr:row>93</xdr:row>
      <xdr:rowOff>50800</xdr:rowOff>
    </xdr:from>
    <xdr:to>
      <xdr:col>20</xdr:col>
      <xdr:colOff>50800</xdr:colOff>
      <xdr:row>106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shRNAs/20201014%20Quantifi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Co-Inf%20Mice/A3M68/MHBh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K20" t="str">
            <v>ERp46</v>
          </cell>
          <cell r="L20" t="str">
            <v>sh1</v>
          </cell>
          <cell r="M20">
            <v>51.802115679840874</v>
          </cell>
          <cell r="N20">
            <v>4.9132318022757699</v>
          </cell>
        </row>
        <row r="21">
          <cell r="L21" t="str">
            <v>sh2</v>
          </cell>
          <cell r="M21">
            <v>33.02787818980098</v>
          </cell>
          <cell r="N21">
            <v>3.9049524835279024</v>
          </cell>
        </row>
        <row r="22">
          <cell r="K22" t="str">
            <v>ERp57</v>
          </cell>
          <cell r="L22" t="str">
            <v>sh3</v>
          </cell>
          <cell r="M22">
            <v>5.341671504138283</v>
          </cell>
          <cell r="N22">
            <v>3.8498622442367298</v>
          </cell>
        </row>
        <row r="23">
          <cell r="L23" t="str">
            <v>sh4</v>
          </cell>
          <cell r="M23">
            <v>5.934743173879359</v>
          </cell>
          <cell r="N23">
            <v>0.98615818439411662</v>
          </cell>
        </row>
        <row r="24">
          <cell r="K24" t="str">
            <v>ERp72</v>
          </cell>
          <cell r="L24" t="str">
            <v>sh3/4</v>
          </cell>
          <cell r="M24">
            <v>21.856296917160034</v>
          </cell>
          <cell r="N24">
            <v>3.9890782121702686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M68"/>
      <sheetName val="extraction"/>
      <sheetName val="qPCR proto"/>
      <sheetName val="Gammes"/>
      <sheetName val="résults"/>
      <sheetName val="graphs"/>
      <sheetName val="final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P0</v>
          </cell>
          <cell r="D3" t="str">
            <v>P1</v>
          </cell>
          <cell r="E3" t="str">
            <v>P2</v>
          </cell>
          <cell r="F3" t="str">
            <v>P3</v>
          </cell>
        </row>
        <row r="4">
          <cell r="B4" t="str">
            <v>211 / 050</v>
          </cell>
          <cell r="C4">
            <v>1.9393150926772826</v>
          </cell>
          <cell r="D4">
            <v>2305.2970367229045</v>
          </cell>
          <cell r="E4">
            <v>28305.210353939598</v>
          </cell>
          <cell r="F4">
            <v>10055261.679691222</v>
          </cell>
        </row>
        <row r="5">
          <cell r="B5">
            <v>785</v>
          </cell>
          <cell r="C5">
            <v>309.31367202807604</v>
          </cell>
          <cell r="D5">
            <v>16.423595574033463</v>
          </cell>
          <cell r="E5">
            <v>282.53049712269234</v>
          </cell>
          <cell r="F5">
            <v>231.24172516506212</v>
          </cell>
        </row>
        <row r="6">
          <cell r="B6">
            <v>722</v>
          </cell>
          <cell r="C6">
            <v>428.44494117047537</v>
          </cell>
          <cell r="D6">
            <v>926.6550225896566</v>
          </cell>
          <cell r="E6">
            <v>15748.818330071788</v>
          </cell>
          <cell r="F6">
            <v>5213630.2145179752</v>
          </cell>
        </row>
        <row r="7">
          <cell r="B7">
            <v>532</v>
          </cell>
          <cell r="C7">
            <v>219.45989691866254</v>
          </cell>
          <cell r="D7">
            <v>7184.9901524993356</v>
          </cell>
          <cell r="E7">
            <v>8942939.3376401477</v>
          </cell>
          <cell r="F7">
            <v>4223426.4687861837</v>
          </cell>
        </row>
        <row r="8">
          <cell r="B8">
            <v>229</v>
          </cell>
          <cell r="C8">
            <v>95.036558922098806</v>
          </cell>
          <cell r="D8">
            <v>11606.420121111321</v>
          </cell>
          <cell r="E8">
            <v>115384.58254694926</v>
          </cell>
          <cell r="F8">
            <v>14543128.188148392</v>
          </cell>
        </row>
        <row r="10">
          <cell r="C10">
            <v>151.11135645034187</v>
          </cell>
          <cell r="D10">
            <v>4367.0583338755323</v>
          </cell>
          <cell r="E10">
            <v>3561427.8408555784</v>
          </cell>
          <cell r="F10">
            <v>5018857.7103646966</v>
          </cell>
        </row>
        <row r="12">
          <cell r="C12" t="str">
            <v>P0</v>
          </cell>
          <cell r="D12" t="str">
            <v>P1</v>
          </cell>
          <cell r="E12" t="str">
            <v>P2</v>
          </cell>
          <cell r="F12" t="str">
            <v>P3</v>
          </cell>
        </row>
        <row r="13">
          <cell r="B13">
            <v>585</v>
          </cell>
          <cell r="C13">
            <v>59.734542643186273</v>
          </cell>
          <cell r="D13">
            <v>2135.2105715592184</v>
          </cell>
          <cell r="E13">
            <v>235.29917109764133</v>
          </cell>
          <cell r="F13">
            <v>3655393.7925397102</v>
          </cell>
        </row>
        <row r="14">
          <cell r="B14">
            <v>249</v>
          </cell>
          <cell r="C14">
            <v>502.31326122670231</v>
          </cell>
          <cell r="D14">
            <v>2748.6597855602727</v>
          </cell>
          <cell r="E14">
            <v>1849.5717488087603</v>
          </cell>
          <cell r="F14">
            <v>8480643.4057105258</v>
          </cell>
        </row>
        <row r="15">
          <cell r="B15">
            <v>711</v>
          </cell>
          <cell r="C15">
            <v>533.60240010889629</v>
          </cell>
          <cell r="D15">
            <v>237.99282209562185</v>
          </cell>
          <cell r="E15">
            <v>63.954000190374529</v>
          </cell>
          <cell r="F15">
            <v>329323.04794400925</v>
          </cell>
        </row>
        <row r="16">
          <cell r="B16">
            <v>509</v>
          </cell>
          <cell r="C16">
            <v>59.125849578860631</v>
          </cell>
          <cell r="D16">
            <v>133.82167846408032</v>
          </cell>
          <cell r="E16">
            <v>2243.6618434006346</v>
          </cell>
          <cell r="F16">
            <v>889.26160116754681</v>
          </cell>
        </row>
        <row r="17">
          <cell r="B17">
            <v>232</v>
          </cell>
          <cell r="C17">
            <v>90.791815201101187</v>
          </cell>
          <cell r="D17">
            <v>434.28264246667811</v>
          </cell>
          <cell r="E17">
            <v>706.46334388531079</v>
          </cell>
          <cell r="F17">
            <v>1634925.7674925933</v>
          </cell>
        </row>
        <row r="19">
          <cell r="C19">
            <v>220.03159139090104</v>
          </cell>
          <cell r="D19">
            <v>1086.4859879128733</v>
          </cell>
          <cell r="E19">
            <v>873.34093598330526</v>
          </cell>
          <cell r="F19">
            <v>3107926.1333044935</v>
          </cell>
        </row>
        <row r="22">
          <cell r="C22" t="str">
            <v>P0</v>
          </cell>
          <cell r="D22" t="str">
            <v>P1</v>
          </cell>
          <cell r="E22" t="str">
            <v>P2</v>
          </cell>
          <cell r="F22" t="str">
            <v>P3</v>
          </cell>
        </row>
        <row r="23">
          <cell r="B23" t="str">
            <v>522 / 002</v>
          </cell>
          <cell r="C23">
            <v>289.14334882386424</v>
          </cell>
          <cell r="D23">
            <v>16.173729136232939</v>
          </cell>
          <cell r="E23">
            <v>26.492418883975695</v>
          </cell>
          <cell r="F23">
            <v>51.738892839339641</v>
          </cell>
        </row>
        <row r="24">
          <cell r="B24">
            <v>377</v>
          </cell>
          <cell r="C24">
            <v>28.883686445882791</v>
          </cell>
          <cell r="D24">
            <v>26.206937412280876</v>
          </cell>
        </row>
        <row r="25">
          <cell r="B25">
            <v>795</v>
          </cell>
          <cell r="C25">
            <v>47.787069433665231</v>
          </cell>
          <cell r="D25">
            <v>28.025032094485329</v>
          </cell>
          <cell r="E25">
            <v>57.59356967713051</v>
          </cell>
          <cell r="F25">
            <v>5.2089260158664157</v>
          </cell>
        </row>
        <row r="26">
          <cell r="B26">
            <v>530</v>
          </cell>
          <cell r="C26">
            <v>126.37260349391225</v>
          </cell>
          <cell r="D26">
            <v>67.738604757560623</v>
          </cell>
        </row>
        <row r="28">
          <cell r="C28">
            <v>102.62777828046951</v>
          </cell>
          <cell r="D28">
            <v>19.693602645243139</v>
          </cell>
          <cell r="E28">
            <v>15.550575396577397</v>
          </cell>
          <cell r="F28">
            <v>23.264983411736615</v>
          </cell>
        </row>
        <row r="32">
          <cell r="C32" t="str">
            <v>P0</v>
          </cell>
          <cell r="D32" t="str">
            <v>P1</v>
          </cell>
          <cell r="E32" t="str">
            <v>P2</v>
          </cell>
          <cell r="F32" t="str">
            <v>P3</v>
          </cell>
        </row>
        <row r="33">
          <cell r="B33">
            <v>245</v>
          </cell>
          <cell r="C33">
            <v>61.887303142374911</v>
          </cell>
          <cell r="D33">
            <v>31.902562165280276</v>
          </cell>
          <cell r="E33">
            <v>12.111836772128072</v>
          </cell>
        </row>
        <row r="34">
          <cell r="B34">
            <v>546</v>
          </cell>
          <cell r="C34">
            <v>70.121360676088642</v>
          </cell>
          <cell r="D34">
            <v>79.613813286268609</v>
          </cell>
          <cell r="E34">
            <v>34.064819563749481</v>
          </cell>
          <cell r="F34">
            <v>29.010996116265691</v>
          </cell>
        </row>
        <row r="35">
          <cell r="B35">
            <v>510</v>
          </cell>
          <cell r="C35">
            <v>116.09634741117678</v>
          </cell>
          <cell r="D35">
            <v>10.912718956958502</v>
          </cell>
          <cell r="E35">
            <v>51.859456122292528</v>
          </cell>
          <cell r="F35">
            <v>62.914251076076418</v>
          </cell>
        </row>
        <row r="37">
          <cell r="C37">
            <v>23.851670310243485</v>
          </cell>
          <cell r="D37">
            <v>28.745583938106829</v>
          </cell>
          <cell r="E37">
            <v>16.256471489859141</v>
          </cell>
          <cell r="F37">
            <v>16.951627479905365</v>
          </cell>
        </row>
        <row r="43">
          <cell r="C43" t="str">
            <v>P0</v>
          </cell>
          <cell r="D43" t="str">
            <v>P1</v>
          </cell>
          <cell r="E43" t="str">
            <v>P2</v>
          </cell>
          <cell r="F43" t="str">
            <v>P3</v>
          </cell>
        </row>
        <row r="44">
          <cell r="B44" t="str">
            <v>HBV- DMSO</v>
          </cell>
          <cell r="C44">
            <v>156.43736074037869</v>
          </cell>
          <cell r="D44">
            <v>5278.2827264768985</v>
          </cell>
          <cell r="E44">
            <v>2271727.9152595396</v>
          </cell>
          <cell r="F44">
            <v>7205511.8945877403</v>
          </cell>
        </row>
        <row r="45">
          <cell r="B45" t="str">
            <v>HBV NTZ 100</v>
          </cell>
          <cell r="C45">
            <v>249.11357375174936</v>
          </cell>
          <cell r="D45">
            <v>1137.9935000291741</v>
          </cell>
          <cell r="E45">
            <v>1019.7900214765443</v>
          </cell>
          <cell r="F45">
            <v>2820235.0550576011</v>
          </cell>
        </row>
        <row r="46">
          <cell r="B46" t="str">
            <v>no HBV NTZ 100</v>
          </cell>
          <cell r="C46">
            <v>123.04667704933114</v>
          </cell>
          <cell r="D46">
            <v>34.536075850139937</v>
          </cell>
          <cell r="E46">
            <v>42.042994280553103</v>
          </cell>
          <cell r="F46">
            <v>28.473909427603029</v>
          </cell>
        </row>
        <row r="47">
          <cell r="B47" t="str">
            <v>no HBV DMSO</v>
          </cell>
          <cell r="C47">
            <v>82.701670409880123</v>
          </cell>
          <cell r="D47">
            <v>40.809698136169125</v>
          </cell>
          <cell r="E47">
            <v>32.678704152723363</v>
          </cell>
          <cell r="F47">
            <v>45.962623596171056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99"/>
  <sheetViews>
    <sheetView tabSelected="1" zoomScale="60" zoomScaleNormal="60" workbookViewId="0">
      <selection activeCell="W10" sqref="W10"/>
    </sheetView>
  </sheetViews>
  <sheetFormatPr baseColWidth="10" defaultRowHeight="16" x14ac:dyDescent="0.2"/>
  <sheetData>
    <row r="1" spans="2:19" x14ac:dyDescent="0.2">
      <c r="C1" s="12" t="s">
        <v>2</v>
      </c>
      <c r="D1" s="12"/>
      <c r="E1" s="12"/>
      <c r="F1" s="12"/>
      <c r="H1" s="12" t="s">
        <v>7</v>
      </c>
      <c r="I1" s="12"/>
      <c r="J1" s="12"/>
      <c r="K1" s="12"/>
    </row>
    <row r="2" spans="2:19" x14ac:dyDescent="0.2">
      <c r="C2" s="12" t="s">
        <v>1</v>
      </c>
      <c r="D2" s="12"/>
      <c r="E2" s="12"/>
      <c r="F2" s="12"/>
      <c r="H2" s="12" t="s">
        <v>6</v>
      </c>
      <c r="I2" s="12"/>
      <c r="J2" s="12"/>
      <c r="K2" s="12"/>
    </row>
    <row r="3" spans="2:19" x14ac:dyDescent="0.2">
      <c r="C3" t="s">
        <v>0</v>
      </c>
      <c r="D3" t="s">
        <v>3</v>
      </c>
      <c r="E3" t="s">
        <v>0</v>
      </c>
      <c r="F3" t="s">
        <v>3</v>
      </c>
      <c r="H3" t="s">
        <v>0</v>
      </c>
      <c r="I3" t="s">
        <v>3</v>
      </c>
      <c r="J3" t="s">
        <v>8</v>
      </c>
      <c r="K3" t="s">
        <v>9</v>
      </c>
      <c r="P3" s="6" t="s">
        <v>4</v>
      </c>
      <c r="Q3" s="6"/>
      <c r="R3" s="6" t="s">
        <v>5</v>
      </c>
      <c r="S3" s="6"/>
    </row>
    <row r="4" spans="2:19" x14ac:dyDescent="0.2">
      <c r="C4">
        <v>63.086956521739133</v>
      </c>
      <c r="D4">
        <v>27.073193916349808</v>
      </c>
      <c r="E4">
        <f>1*100</f>
        <v>100</v>
      </c>
      <c r="F4">
        <f>(D4/C4)*100</f>
        <v>42.914090976984532</v>
      </c>
      <c r="H4">
        <v>46.889575289575291</v>
      </c>
      <c r="I4">
        <v>23.580272822665268</v>
      </c>
      <c r="J4">
        <f>(H4/C4)*100</f>
        <v>74.325308867004253</v>
      </c>
      <c r="K4">
        <f>(I4/C4)*100</f>
        <v>37.377413847091738</v>
      </c>
      <c r="P4" s="1" t="s">
        <v>1</v>
      </c>
      <c r="Q4" s="2" t="s">
        <v>15</v>
      </c>
      <c r="R4" s="1" t="s">
        <v>1</v>
      </c>
      <c r="S4" s="2" t="s">
        <v>15</v>
      </c>
    </row>
    <row r="5" spans="2:19" x14ac:dyDescent="0.2">
      <c r="C5">
        <v>28.612111292962357</v>
      </c>
      <c r="D5">
        <v>25.274224192526916</v>
      </c>
      <c r="E5">
        <f t="shared" ref="E5:E15" si="0">1*100</f>
        <v>100</v>
      </c>
      <c r="F5">
        <f t="shared" ref="F5:F15" si="1">(D5/C5)*100</f>
        <v>88.334006301532696</v>
      </c>
      <c r="H5">
        <v>29.0579345088161</v>
      </c>
      <c r="I5">
        <v>28.5651658767773</v>
      </c>
      <c r="J5">
        <f t="shared" ref="J5:J15" si="2">(H5/C5)*100</f>
        <v>101.55816259516438</v>
      </c>
      <c r="K5">
        <f t="shared" ref="K5:K15" si="3">(I5/C5)*100</f>
        <v>99.835924669436736</v>
      </c>
      <c r="N5" s="13" t="s">
        <v>21</v>
      </c>
      <c r="O5" s="8" t="s">
        <v>17</v>
      </c>
      <c r="P5">
        <v>4.0816482828392475</v>
      </c>
      <c r="Q5">
        <v>4.0816482828392475</v>
      </c>
      <c r="R5">
        <v>1.0777216647941343</v>
      </c>
      <c r="S5">
        <v>1.0777216647941343</v>
      </c>
    </row>
    <row r="6" spans="2:19" x14ac:dyDescent="0.2">
      <c r="C6">
        <v>112.31884057971014</v>
      </c>
      <c r="D6">
        <v>132.15233415233416</v>
      </c>
      <c r="E6">
        <f t="shared" si="0"/>
        <v>100</v>
      </c>
      <c r="F6">
        <f t="shared" si="1"/>
        <v>117.65820718078783</v>
      </c>
      <c r="H6">
        <v>101.00435323383084</v>
      </c>
      <c r="I6">
        <v>104.67754698318497</v>
      </c>
      <c r="J6">
        <f t="shared" si="2"/>
        <v>89.926456427539719</v>
      </c>
      <c r="K6">
        <f t="shared" si="3"/>
        <v>93.196783765674368</v>
      </c>
      <c r="N6" s="13"/>
      <c r="O6" s="9" t="s">
        <v>16</v>
      </c>
      <c r="P6">
        <v>4.0816482828392475</v>
      </c>
      <c r="Q6">
        <v>4.0816482828392475</v>
      </c>
      <c r="R6">
        <v>1.0777216647941343</v>
      </c>
      <c r="S6">
        <v>1.0777216647941343</v>
      </c>
    </row>
    <row r="7" spans="2:19" x14ac:dyDescent="0.2">
      <c r="C7">
        <v>90.856069269727172</v>
      </c>
      <c r="D7">
        <v>81.138827380379325</v>
      </c>
      <c r="E7">
        <f t="shared" si="0"/>
        <v>100</v>
      </c>
      <c r="F7">
        <f t="shared" si="1"/>
        <v>89.304796072015876</v>
      </c>
      <c r="H7">
        <v>83.193848046754894</v>
      </c>
      <c r="I7">
        <v>89.795481979651669</v>
      </c>
      <c r="J7">
        <f t="shared" si="2"/>
        <v>91.566637997264436</v>
      </c>
      <c r="K7">
        <f t="shared" si="3"/>
        <v>98.832673151501965</v>
      </c>
      <c r="N7" s="13" t="s">
        <v>10</v>
      </c>
      <c r="O7" s="3" t="s">
        <v>17</v>
      </c>
      <c r="P7">
        <v>2.795980681025787</v>
      </c>
      <c r="Q7">
        <v>2.3712729856709633</v>
      </c>
      <c r="R7">
        <v>1.1181622586635318</v>
      </c>
      <c r="S7">
        <v>0.24454179249501057</v>
      </c>
    </row>
    <row r="8" spans="2:19" x14ac:dyDescent="0.2">
      <c r="C8">
        <v>545.33333333333337</v>
      </c>
      <c r="D8">
        <v>542.5399159663865</v>
      </c>
      <c r="E8">
        <f t="shared" si="0"/>
        <v>100</v>
      </c>
      <c r="H8">
        <v>481.03254437869799</v>
      </c>
      <c r="I8">
        <v>433.40902255639099</v>
      </c>
      <c r="J8">
        <f t="shared" si="2"/>
        <v>88.208901780934838</v>
      </c>
      <c r="K8">
        <f t="shared" si="3"/>
        <v>79.475982131367545</v>
      </c>
      <c r="N8" s="13"/>
      <c r="O8" s="4" t="s">
        <v>16</v>
      </c>
      <c r="P8">
        <v>1.7868140623165842</v>
      </c>
      <c r="Q8">
        <v>2.6223648220790969</v>
      </c>
      <c r="R8">
        <v>1.7661156047117717E-2</v>
      </c>
      <c r="S8">
        <v>0.12646768961439894</v>
      </c>
    </row>
    <row r="9" spans="2:19" x14ac:dyDescent="0.2">
      <c r="C9">
        <v>9.6774809160305342</v>
      </c>
      <c r="D9">
        <v>10.525653923541199</v>
      </c>
      <c r="E9">
        <f t="shared" si="0"/>
        <v>100</v>
      </c>
      <c r="F9">
        <f t="shared" si="1"/>
        <v>108.76439865777141</v>
      </c>
      <c r="H9">
        <v>8.5974440894568698</v>
      </c>
      <c r="I9">
        <v>12.17139432680783</v>
      </c>
      <c r="J9">
        <f t="shared" si="2"/>
        <v>88.83969045307434</v>
      </c>
      <c r="K9">
        <f t="shared" si="3"/>
        <v>125.77027464498724</v>
      </c>
      <c r="N9" s="13" t="s">
        <v>12</v>
      </c>
      <c r="O9" s="3" t="s">
        <v>17</v>
      </c>
      <c r="P9">
        <v>4.028431847892219</v>
      </c>
      <c r="Q9">
        <v>4.9559480332389461</v>
      </c>
      <c r="R9">
        <v>0.62262180650725674</v>
      </c>
      <c r="S9">
        <v>0.93746099814867023</v>
      </c>
    </row>
    <row r="10" spans="2:19" x14ac:dyDescent="0.2">
      <c r="C10">
        <v>35.560044272274489</v>
      </c>
      <c r="D10">
        <v>32.374627754615844</v>
      </c>
      <c r="E10">
        <f t="shared" si="0"/>
        <v>100</v>
      </c>
      <c r="F10">
        <f t="shared" si="1"/>
        <v>91.042146929658756</v>
      </c>
      <c r="H10">
        <v>32.125248508946299</v>
      </c>
      <c r="I10">
        <v>31.668580375782899</v>
      </c>
      <c r="J10">
        <f t="shared" si="2"/>
        <v>90.340856335754808</v>
      </c>
      <c r="K10">
        <f t="shared" si="3"/>
        <v>89.056639337410232</v>
      </c>
      <c r="N10" s="13"/>
      <c r="O10" s="4" t="s">
        <v>16</v>
      </c>
      <c r="P10">
        <v>3.0047538339800872</v>
      </c>
      <c r="Q10">
        <v>4.1744839986902944</v>
      </c>
      <c r="R10">
        <v>0.3867468444383414</v>
      </c>
      <c r="S10">
        <v>0.3999225475381521</v>
      </c>
    </row>
    <row r="11" spans="2:19" x14ac:dyDescent="0.2">
      <c r="C11">
        <v>39.466853646098926</v>
      </c>
      <c r="D11">
        <v>44.349363507779351</v>
      </c>
      <c r="E11">
        <f t="shared" si="0"/>
        <v>100</v>
      </c>
      <c r="F11">
        <f t="shared" si="1"/>
        <v>112.37116570138099</v>
      </c>
      <c r="H11">
        <v>43.071929824561401</v>
      </c>
      <c r="I11">
        <v>43.212980231256999</v>
      </c>
      <c r="J11">
        <f t="shared" si="2"/>
        <v>109.13444028447101</v>
      </c>
      <c r="K11">
        <f t="shared" si="3"/>
        <v>109.49182982446423</v>
      </c>
      <c r="N11" s="13" t="s">
        <v>13</v>
      </c>
      <c r="O11" s="3" t="s">
        <v>17</v>
      </c>
      <c r="P11">
        <v>11.152419405213365</v>
      </c>
      <c r="Q11">
        <v>11.10994501290125</v>
      </c>
      <c r="R11">
        <v>1.3680331210456724</v>
      </c>
      <c r="S11">
        <v>0.94445935229400757</v>
      </c>
    </row>
    <row r="12" spans="2:19" x14ac:dyDescent="0.2">
      <c r="C12">
        <v>14.733935209771641</v>
      </c>
      <c r="D12">
        <v>14.228305785123966</v>
      </c>
      <c r="E12">
        <f t="shared" si="0"/>
        <v>100</v>
      </c>
      <c r="F12">
        <f t="shared" si="1"/>
        <v>96.568266267980206</v>
      </c>
      <c r="H12">
        <v>12.529564652371601</v>
      </c>
      <c r="I12">
        <v>14.2843601895734</v>
      </c>
      <c r="J12">
        <f t="shared" si="2"/>
        <v>85.038820070702585</v>
      </c>
      <c r="K12">
        <f t="shared" si="3"/>
        <v>96.948710485029963</v>
      </c>
      <c r="N12" s="13"/>
      <c r="O12" s="4" t="s">
        <v>16</v>
      </c>
      <c r="P12">
        <v>9.9972922013357959</v>
      </c>
      <c r="Q12">
        <v>9.2869694919601145</v>
      </c>
      <c r="R12">
        <v>0.83522704590629315</v>
      </c>
      <c r="S12">
        <v>0.82385415094548609</v>
      </c>
    </row>
    <row r="13" spans="2:19" x14ac:dyDescent="0.2">
      <c r="C13">
        <v>32.4909847434119</v>
      </c>
      <c r="D13">
        <v>38.049723756906097</v>
      </c>
      <c r="E13">
        <f t="shared" si="0"/>
        <v>100</v>
      </c>
      <c r="F13">
        <f t="shared" si="1"/>
        <v>117.10855813510339</v>
      </c>
      <c r="H13">
        <v>33.165435745937998</v>
      </c>
      <c r="I13">
        <v>33.689932885906003</v>
      </c>
      <c r="J13">
        <f t="shared" si="2"/>
        <v>102.07580966798137</v>
      </c>
      <c r="K13">
        <f t="shared" si="3"/>
        <v>103.69009481233778</v>
      </c>
      <c r="N13" s="13" t="s">
        <v>14</v>
      </c>
      <c r="O13" s="3" t="s">
        <v>17</v>
      </c>
      <c r="P13">
        <v>101.32265711141071</v>
      </c>
      <c r="Q13">
        <v>95.094904799764777</v>
      </c>
      <c r="R13">
        <v>0.55428009442101711</v>
      </c>
      <c r="S13">
        <v>4.952867918424495</v>
      </c>
    </row>
    <row r="14" spans="2:19" x14ac:dyDescent="0.2">
      <c r="C14">
        <v>8.7306439488849907</v>
      </c>
      <c r="D14">
        <v>9.3674272226593001</v>
      </c>
      <c r="E14">
        <f t="shared" si="0"/>
        <v>100</v>
      </c>
      <c r="F14">
        <f t="shared" si="1"/>
        <v>107.29365757557477</v>
      </c>
      <c r="H14">
        <v>8.9244444444444007</v>
      </c>
      <c r="I14">
        <v>8.7938461538462001</v>
      </c>
      <c r="J14">
        <f t="shared" si="2"/>
        <v>102.21977321139251</v>
      </c>
      <c r="K14">
        <f t="shared" si="3"/>
        <v>100.72391229480021</v>
      </c>
      <c r="N14" s="13"/>
      <c r="O14" s="4" t="s">
        <v>16</v>
      </c>
      <c r="P14">
        <v>99.005728787665561</v>
      </c>
      <c r="Q14">
        <v>96.786403076008725</v>
      </c>
      <c r="R14">
        <v>2.764958077238262</v>
      </c>
      <c r="S14">
        <v>0.72335061360486463</v>
      </c>
    </row>
    <row r="15" spans="2:19" x14ac:dyDescent="0.2">
      <c r="C15">
        <v>38.259146341463399</v>
      </c>
      <c r="D15">
        <v>38.9402985074627</v>
      </c>
      <c r="E15">
        <f t="shared" si="0"/>
        <v>100</v>
      </c>
      <c r="F15">
        <f t="shared" si="1"/>
        <v>101.78036425569982</v>
      </c>
      <c r="H15">
        <v>39.802013422818789</v>
      </c>
      <c r="I15">
        <v>41.365671641791046</v>
      </c>
      <c r="J15">
        <f t="shared" si="2"/>
        <v>104.03267513494754</v>
      </c>
      <c r="K15">
        <f t="shared" si="3"/>
        <v>108.119693190752</v>
      </c>
      <c r="N15" s="13" t="s">
        <v>18</v>
      </c>
      <c r="O15" s="3" t="s">
        <v>17</v>
      </c>
      <c r="P15">
        <v>100</v>
      </c>
      <c r="Q15">
        <v>95.722020359929772</v>
      </c>
      <c r="R15">
        <v>0</v>
      </c>
      <c r="S15">
        <v>7.7657104819226319</v>
      </c>
    </row>
    <row r="16" spans="2:19" x14ac:dyDescent="0.2">
      <c r="B16" t="s">
        <v>4</v>
      </c>
      <c r="C16">
        <f>AVERAGE(C4:C15)</f>
        <v>84.927200006283996</v>
      </c>
      <c r="D16">
        <f>AVERAGE(D4:D15)</f>
        <v>83.001158005505445</v>
      </c>
      <c r="E16">
        <f>AVERAGE(E4:E15)</f>
        <v>100</v>
      </c>
      <c r="F16">
        <f>AVERAGE(F5:F15)</f>
        <v>103.02255670775057</v>
      </c>
      <c r="H16">
        <f>AVERAGE(H4:H15)</f>
        <v>76.616194678851045</v>
      </c>
      <c r="I16">
        <f>AVERAGE(I4:I15)</f>
        <v>72.101188001969547</v>
      </c>
      <c r="J16">
        <f>AVERAGE(J5:J15)</f>
        <v>95.722020359929772</v>
      </c>
      <c r="K16">
        <f>AVERAGE(K5:K15)</f>
        <v>100.46750166434204</v>
      </c>
      <c r="N16" s="13"/>
      <c r="O16" s="4" t="s">
        <v>16</v>
      </c>
      <c r="P16">
        <v>102.70121152082214</v>
      </c>
      <c r="Q16">
        <v>100.46750166434204</v>
      </c>
      <c r="R16">
        <v>10.239166063437803</v>
      </c>
      <c r="S16">
        <v>11.40113296865046</v>
      </c>
    </row>
    <row r="17" spans="2:11" x14ac:dyDescent="0.2">
      <c r="B17" t="s">
        <v>5</v>
      </c>
      <c r="C17">
        <f>STDEV(C4:C15,C16)</f>
        <v>142.07814732945371</v>
      </c>
      <c r="D17">
        <f>STDEV(D4:D15,D16)</f>
        <v>142.44263180959376</v>
      </c>
      <c r="E17">
        <f>STDEV(E4:E15,E16)</f>
        <v>0</v>
      </c>
      <c r="F17">
        <f>STDEV(F5:F15,F16)</f>
        <v>10.685910528417281</v>
      </c>
      <c r="H17">
        <f>STDEV(H4:H15,H16)</f>
        <v>124.8331639080711</v>
      </c>
      <c r="I17">
        <f>STDEV(I4:I15,I16)</f>
        <v>112.54589027734987</v>
      </c>
      <c r="J17">
        <f>STDEV(J5:J15,J16)</f>
        <v>7.7657104819226319</v>
      </c>
      <c r="K17">
        <f>STDEV(K5:K15,K16)</f>
        <v>11.40113296865046</v>
      </c>
    </row>
    <row r="19" spans="2:11" x14ac:dyDescent="0.2">
      <c r="C19" s="12" t="s">
        <v>10</v>
      </c>
      <c r="D19" s="12"/>
      <c r="E19" s="12"/>
      <c r="F19" s="12"/>
      <c r="H19" s="12" t="s">
        <v>10</v>
      </c>
      <c r="I19" s="12"/>
      <c r="J19" s="12"/>
      <c r="K19" s="12"/>
    </row>
    <row r="20" spans="2:11" x14ac:dyDescent="0.2">
      <c r="C20" s="12" t="s">
        <v>1</v>
      </c>
      <c r="D20" s="12"/>
      <c r="E20" s="12"/>
      <c r="F20" s="12"/>
      <c r="H20" s="12" t="s">
        <v>15</v>
      </c>
      <c r="I20" s="12"/>
      <c r="J20" s="12"/>
      <c r="K20" s="12"/>
    </row>
    <row r="21" spans="2:11" x14ac:dyDescent="0.2">
      <c r="C21" t="s">
        <v>0</v>
      </c>
      <c r="D21" t="s">
        <v>3</v>
      </c>
      <c r="E21" t="s">
        <v>11</v>
      </c>
      <c r="F21" t="s">
        <v>11</v>
      </c>
      <c r="H21" t="s">
        <v>0</v>
      </c>
      <c r="I21" t="s">
        <v>3</v>
      </c>
      <c r="J21" t="s">
        <v>11</v>
      </c>
      <c r="K21" t="s">
        <v>20</v>
      </c>
    </row>
    <row r="22" spans="2:11" x14ac:dyDescent="0.2">
      <c r="C22">
        <v>2.347826086956522</v>
      </c>
      <c r="D22">
        <v>1.1425855513307985</v>
      </c>
      <c r="E22">
        <f>(C22/C4)*100</f>
        <v>3.7215713301171607</v>
      </c>
      <c r="F22">
        <f>(D22/C4)*100</f>
        <v>1.8111280276091224</v>
      </c>
      <c r="H22">
        <v>1.6880308880308901</v>
      </c>
      <c r="I22">
        <v>1.7502623294858342</v>
      </c>
      <c r="J22">
        <f>(H22/C4)*100</f>
        <v>2.6757209114204321</v>
      </c>
      <c r="K22">
        <f>(I22/C4)*100</f>
        <v>2.77436482275494</v>
      </c>
    </row>
    <row r="23" spans="2:11" x14ac:dyDescent="0.2">
      <c r="C23">
        <v>0.98527004909983629</v>
      </c>
      <c r="D23">
        <v>0.50918302723242559</v>
      </c>
      <c r="E23">
        <f>(C23/C5)*100</f>
        <v>3.4435419288410936</v>
      </c>
      <c r="F23">
        <f t="shared" ref="F23:F24" si="4">(D23/C5)*100</f>
        <v>1.7796066218911568</v>
      </c>
      <c r="H23">
        <v>0.67556675062972005</v>
      </c>
      <c r="I23">
        <v>0.70521327014218005</v>
      </c>
      <c r="J23">
        <f t="shared" ref="J23:J24" si="5">(H23/C5)*100</f>
        <v>2.3611216373112858</v>
      </c>
      <c r="K23">
        <f t="shared" ref="K23:K24" si="6">(I23/C5)*100</f>
        <v>2.4647369182980898</v>
      </c>
    </row>
    <row r="24" spans="2:11" x14ac:dyDescent="0.2">
      <c r="C24">
        <v>1.3734671125975473</v>
      </c>
      <c r="D24">
        <v>1.9877149877149878</v>
      </c>
      <c r="E24">
        <f>(C24/C6)*100</f>
        <v>1.2228287841191068</v>
      </c>
      <c r="F24">
        <f t="shared" si="4"/>
        <v>1.7697075374494731</v>
      </c>
      <c r="H24">
        <v>2.3328358208955202</v>
      </c>
      <c r="I24">
        <v>2.9517309594460901</v>
      </c>
      <c r="J24">
        <f t="shared" si="5"/>
        <v>2.076976408281173</v>
      </c>
      <c r="K24">
        <f t="shared" si="6"/>
        <v>2.627992725184261</v>
      </c>
    </row>
    <row r="25" spans="2:11" x14ac:dyDescent="0.2">
      <c r="E25">
        <f>AVERAGE(E22:E24)</f>
        <v>2.795980681025787</v>
      </c>
      <c r="F25">
        <f>AVERAGE(F22:F24)</f>
        <v>1.7868140623165842</v>
      </c>
      <c r="J25">
        <f>AVERAGE(J22:J24)</f>
        <v>2.3712729856709633</v>
      </c>
      <c r="K25">
        <f>AVERAGE(K22:K24)</f>
        <v>2.6223648220790969</v>
      </c>
    </row>
    <row r="26" spans="2:11" x14ac:dyDescent="0.2">
      <c r="E26">
        <f>STDEV(E22:E24,E25)</f>
        <v>1.1181622586635318</v>
      </c>
      <c r="F26">
        <f>STDEV(F22:F24,F25)</f>
        <v>1.7661156047117717E-2</v>
      </c>
      <c r="J26">
        <f>STDEV(J22:J24,J25)</f>
        <v>0.24454179249501057</v>
      </c>
      <c r="K26">
        <f>STDEV(K22:K24,K25)</f>
        <v>0.12646768961439894</v>
      </c>
    </row>
    <row r="28" spans="2:11" x14ac:dyDescent="0.2">
      <c r="C28" s="12" t="s">
        <v>12</v>
      </c>
      <c r="D28" s="12"/>
      <c r="E28" s="12"/>
      <c r="F28" s="12"/>
      <c r="H28" s="12" t="s">
        <v>12</v>
      </c>
      <c r="I28" s="12"/>
      <c r="J28" s="12"/>
      <c r="K28" s="12"/>
    </row>
    <row r="29" spans="2:11" x14ac:dyDescent="0.2">
      <c r="C29" s="12" t="s">
        <v>1</v>
      </c>
      <c r="D29" s="12"/>
      <c r="E29" s="12"/>
      <c r="F29" s="12"/>
      <c r="H29" s="12" t="s">
        <v>15</v>
      </c>
      <c r="I29" s="12"/>
      <c r="J29" s="12"/>
      <c r="K29" s="12"/>
    </row>
    <row r="30" spans="2:11" x14ac:dyDescent="0.2">
      <c r="C30" t="s">
        <v>0</v>
      </c>
      <c r="D30" t="s">
        <v>3</v>
      </c>
      <c r="E30" t="s">
        <v>11</v>
      </c>
      <c r="F30" t="s">
        <v>11</v>
      </c>
      <c r="H30" t="s">
        <v>0</v>
      </c>
      <c r="I30" t="s">
        <v>3</v>
      </c>
      <c r="J30" t="s">
        <v>11</v>
      </c>
      <c r="K30" t="s">
        <v>20</v>
      </c>
    </row>
    <row r="31" spans="2:11" x14ac:dyDescent="0.2">
      <c r="C31">
        <v>2.9692470837751901</v>
      </c>
      <c r="D31">
        <v>1.5570342205323193</v>
      </c>
      <c r="E31">
        <f>(C31/C4)*100</f>
        <v>4.7065942747642575</v>
      </c>
      <c r="F31">
        <f>(D31/C4)*100</f>
        <v>2.468076297191133</v>
      </c>
      <c r="H31">
        <v>3.9629343629343601</v>
      </c>
      <c r="I31">
        <v>2.8866736621196201</v>
      </c>
      <c r="J31">
        <f>(H31/C4)*100</f>
        <v>6.2817016090620461</v>
      </c>
      <c r="K31">
        <f>(I31/C4)*100</f>
        <v>4.5757060116299968</v>
      </c>
    </row>
    <row r="32" spans="2:11" x14ac:dyDescent="0.2">
      <c r="C32">
        <v>1.1947626841243864</v>
      </c>
      <c r="D32">
        <v>0.9626345788473718</v>
      </c>
      <c r="E32">
        <f t="shared" ref="E32:E33" si="7">(C32/C5)*100</f>
        <v>4.1757236014186025</v>
      </c>
      <c r="F32">
        <f t="shared" ref="F32:F33" si="8">(D32/C5)*100</f>
        <v>3.3644304294459686</v>
      </c>
      <c r="H32">
        <v>1.2267002518891701</v>
      </c>
      <c r="I32">
        <v>1.2357819905213301</v>
      </c>
      <c r="J32">
        <f t="shared" ref="J32:J33" si="9">(H32/C5)*100</f>
        <v>4.2873461497785312</v>
      </c>
      <c r="K32">
        <f t="shared" ref="K32:K33" si="10">(I32/C5)*100</f>
        <v>4.3190870392891698</v>
      </c>
    </row>
    <row r="33" spans="3:20" x14ac:dyDescent="0.2">
      <c r="C33">
        <v>3.597547380156076</v>
      </c>
      <c r="D33">
        <v>3.5737100737100702</v>
      </c>
      <c r="E33">
        <f t="shared" si="7"/>
        <v>3.2029776674937969</v>
      </c>
      <c r="F33">
        <f t="shared" si="8"/>
        <v>3.1817547753031596</v>
      </c>
      <c r="H33">
        <v>4.8283582089552199</v>
      </c>
      <c r="I33">
        <v>4.0756676557863498</v>
      </c>
      <c r="J33">
        <f t="shared" si="9"/>
        <v>4.2987963408762608</v>
      </c>
      <c r="K33">
        <f t="shared" si="10"/>
        <v>3.6286589451517179</v>
      </c>
    </row>
    <row r="34" spans="3:20" x14ac:dyDescent="0.2">
      <c r="E34">
        <f>AVERAGE(E31:E33)</f>
        <v>4.028431847892219</v>
      </c>
      <c r="F34">
        <f>AVERAGE(F31:F33)</f>
        <v>3.0047538339800872</v>
      </c>
      <c r="J34">
        <f>AVERAGE(J31:J33)</f>
        <v>4.9559480332389461</v>
      </c>
      <c r="K34">
        <f>AVERAGE(K31:K33)</f>
        <v>4.1744839986902944</v>
      </c>
    </row>
    <row r="35" spans="3:20" x14ac:dyDescent="0.2">
      <c r="E35">
        <f>STDEV(E31:E33,E34)</f>
        <v>0.62262180650725674</v>
      </c>
      <c r="F35">
        <f>STDEV(F31:F33,F34)</f>
        <v>0.3867468444383414</v>
      </c>
      <c r="J35">
        <f>STDEV(J31:J33,J34)</f>
        <v>0.93746099814867023</v>
      </c>
      <c r="K35">
        <f>STDEV(K31:K33,K34)</f>
        <v>0.3999225475381521</v>
      </c>
    </row>
    <row r="37" spans="3:20" x14ac:dyDescent="0.2">
      <c r="C37" s="12" t="s">
        <v>13</v>
      </c>
      <c r="D37" s="12"/>
      <c r="E37" s="12"/>
      <c r="F37" s="12"/>
      <c r="H37" s="12" t="s">
        <v>13</v>
      </c>
      <c r="I37" s="12"/>
      <c r="J37" s="12"/>
      <c r="K37" s="12"/>
    </row>
    <row r="38" spans="3:20" x14ac:dyDescent="0.2">
      <c r="C38" s="12" t="s">
        <v>1</v>
      </c>
      <c r="D38" s="12"/>
      <c r="E38" s="12"/>
      <c r="F38" s="12"/>
      <c r="H38" s="12" t="s">
        <v>15</v>
      </c>
      <c r="I38" s="12"/>
      <c r="J38" s="12"/>
      <c r="K38" s="12"/>
    </row>
    <row r="39" spans="3:20" x14ac:dyDescent="0.2">
      <c r="C39" t="s">
        <v>0</v>
      </c>
      <c r="D39" t="s">
        <v>3</v>
      </c>
      <c r="E39" t="s">
        <v>11</v>
      </c>
      <c r="F39" t="s">
        <v>11</v>
      </c>
      <c r="H39" t="s">
        <v>0</v>
      </c>
      <c r="I39" t="s">
        <v>3</v>
      </c>
      <c r="J39" t="s">
        <v>11</v>
      </c>
      <c r="K39" t="s">
        <v>20</v>
      </c>
      <c r="Q39" s="12" t="s">
        <v>4</v>
      </c>
      <c r="R39" s="12"/>
      <c r="S39" s="11" t="s">
        <v>5</v>
      </c>
    </row>
    <row r="40" spans="3:20" x14ac:dyDescent="0.2">
      <c r="C40">
        <v>6.1611876988335004</v>
      </c>
      <c r="D40">
        <v>5.9733840304181998</v>
      </c>
      <c r="E40">
        <f>(C40/C4)*100</f>
        <v>9.7661831201358034</v>
      </c>
      <c r="F40">
        <f>(D40/C4)*100</f>
        <v>9.4684929496635828</v>
      </c>
      <c r="H40">
        <v>7.3830115830115997</v>
      </c>
      <c r="I40">
        <v>5.4281217208814274</v>
      </c>
      <c r="J40">
        <f>(H40/C4)*100</f>
        <v>11.702912915869524</v>
      </c>
      <c r="K40">
        <f>(I40/C4)*100</f>
        <v>8.6041901847190108</v>
      </c>
      <c r="P40" s="5"/>
      <c r="Q40" s="1" t="s">
        <v>1</v>
      </c>
      <c r="R40" s="2" t="s">
        <v>15</v>
      </c>
      <c r="S40" s="1" t="s">
        <v>1</v>
      </c>
      <c r="T40" s="2" t="s">
        <v>15</v>
      </c>
    </row>
    <row r="41" spans="3:20" x14ac:dyDescent="0.2">
      <c r="C41">
        <v>3.7954173486088001</v>
      </c>
      <c r="D41">
        <v>3.2577580747308401</v>
      </c>
      <c r="E41">
        <f t="shared" ref="E41:E42" si="11">(C41/C5)*100</f>
        <v>13.265072646150195</v>
      </c>
      <c r="F41">
        <f t="shared" ref="F41:F42" si="12">(D41/C5)*100</f>
        <v>11.38594087438819</v>
      </c>
      <c r="H41">
        <v>3.5264483627204002</v>
      </c>
      <c r="I41">
        <v>2.4940758293838901</v>
      </c>
      <c r="J41">
        <f t="shared" ref="J41:J42" si="13">(H41/C5)*100</f>
        <v>12.325019732422861</v>
      </c>
      <c r="K41">
        <f t="shared" ref="K41:K42" si="14">(I41/C5)*100</f>
        <v>8.7168535164944334</v>
      </c>
      <c r="O41" s="13" t="s">
        <v>21</v>
      </c>
      <c r="P41" s="3" t="s">
        <v>17</v>
      </c>
      <c r="Q41">
        <v>4.0816482828392475</v>
      </c>
      <c r="R41">
        <v>4.0816482828392475</v>
      </c>
      <c r="S41">
        <v>1.0777216647941343</v>
      </c>
      <c r="T41">
        <v>1.0777216647941343</v>
      </c>
    </row>
    <row r="42" spans="3:20" x14ac:dyDescent="0.2">
      <c r="C42">
        <v>12.845039018952001</v>
      </c>
      <c r="D42">
        <v>10.379606879606801</v>
      </c>
      <c r="E42">
        <f t="shared" si="11"/>
        <v>11.436228287841137</v>
      </c>
      <c r="F42">
        <f t="shared" si="12"/>
        <v>9.2411983831337974</v>
      </c>
      <c r="H42">
        <v>11.205223880597</v>
      </c>
      <c r="I42">
        <v>11.9821958456973</v>
      </c>
      <c r="J42">
        <f t="shared" si="13"/>
        <v>9.976263842079911</v>
      </c>
      <c r="K42">
        <f t="shared" si="14"/>
        <v>10.668019527136952</v>
      </c>
      <c r="O42" s="13"/>
      <c r="P42" s="4" t="s">
        <v>16</v>
      </c>
      <c r="Q42">
        <v>4.0816482828392475</v>
      </c>
      <c r="R42">
        <v>4.0816482828392475</v>
      </c>
      <c r="S42">
        <v>1.0777216647941343</v>
      </c>
      <c r="T42">
        <v>1.0777216647941343</v>
      </c>
    </row>
    <row r="43" spans="3:20" x14ac:dyDescent="0.2">
      <c r="C43">
        <v>4.0028046914839397</v>
      </c>
      <c r="D43">
        <v>3.9046676096180999</v>
      </c>
      <c r="E43">
        <f>(C43/C11)*100</f>
        <v>10.142193566726327</v>
      </c>
      <c r="F43">
        <f>(D43/C11)*100</f>
        <v>9.8935365981576133</v>
      </c>
      <c r="H43">
        <v>4.1185964912280699</v>
      </c>
      <c r="I43">
        <v>3.61469600895188</v>
      </c>
      <c r="J43">
        <f>(H43/C11)*100</f>
        <v>10.435583561232704</v>
      </c>
      <c r="K43">
        <f>(I43/C11)*100</f>
        <v>9.1588147394900634</v>
      </c>
      <c r="O43" s="13" t="s">
        <v>22</v>
      </c>
      <c r="P43" s="3" t="s">
        <v>17</v>
      </c>
      <c r="Q43">
        <v>20.398162641295787</v>
      </c>
      <c r="R43">
        <v>14.331683926212412</v>
      </c>
      <c r="S43">
        <v>2.064299905797319</v>
      </c>
      <c r="T43">
        <v>1.2455807622054209</v>
      </c>
    </row>
    <row r="44" spans="3:20" x14ac:dyDescent="0.2">
      <c r="E44">
        <f>AVERAGE(E40:E43)</f>
        <v>11.152419405213365</v>
      </c>
      <c r="F44">
        <f>AVERAGE(F40:F43)</f>
        <v>9.9972922013357959</v>
      </c>
      <c r="J44">
        <f>AVERAGE(J40:J43)</f>
        <v>11.10994501290125</v>
      </c>
      <c r="K44">
        <f>AVERAGE(K40:K43)</f>
        <v>9.2869694919601145</v>
      </c>
      <c r="O44" s="13"/>
      <c r="P44" s="4" t="s">
        <v>28</v>
      </c>
      <c r="Q44">
        <v>43.547682099712375</v>
      </c>
      <c r="R44">
        <v>51.653463628453181</v>
      </c>
      <c r="S44">
        <v>3.1790399997564851</v>
      </c>
      <c r="T44">
        <v>5.915527866916686</v>
      </c>
    </row>
    <row r="45" spans="3:20" x14ac:dyDescent="0.2">
      <c r="E45">
        <f>STDEV(E40:E43,E44)</f>
        <v>1.3680331210456724</v>
      </c>
      <c r="F45">
        <f>STDEV(F40:F43,F44)</f>
        <v>0.83522704590629315</v>
      </c>
      <c r="J45">
        <f>STDEV(J40:J43,J44)</f>
        <v>0.94445935229400757</v>
      </c>
      <c r="K45">
        <f>STDEV(K40:K43,K44)</f>
        <v>0.82385415094548609</v>
      </c>
      <c r="O45" s="13" t="s">
        <v>27</v>
      </c>
      <c r="P45" s="3" t="s">
        <v>17</v>
      </c>
      <c r="Q45">
        <v>11.75687968449523</v>
      </c>
      <c r="R45">
        <v>10.743364932357053</v>
      </c>
      <c r="S45">
        <v>0.62559954152039343</v>
      </c>
      <c r="T45">
        <v>2.9546078293701123</v>
      </c>
    </row>
    <row r="46" spans="3:20" x14ac:dyDescent="0.2">
      <c r="O46" s="13"/>
      <c r="P46" s="4" t="s">
        <v>16</v>
      </c>
      <c r="Q46">
        <v>75.476588701773295</v>
      </c>
      <c r="R46">
        <v>76.544798337031096</v>
      </c>
      <c r="S46">
        <v>8.253821186451809</v>
      </c>
      <c r="T46">
        <v>7.0660125551880411</v>
      </c>
    </row>
    <row r="47" spans="3:20" x14ac:dyDescent="0.2">
      <c r="O47" s="13" t="s">
        <v>23</v>
      </c>
      <c r="P47" s="3" t="s">
        <v>17</v>
      </c>
      <c r="Q47">
        <v>100</v>
      </c>
      <c r="R47">
        <v>95.722020359929772</v>
      </c>
      <c r="S47">
        <v>0</v>
      </c>
      <c r="T47">
        <v>7.7657104819226319</v>
      </c>
    </row>
    <row r="48" spans="3:20" x14ac:dyDescent="0.2">
      <c r="C48" s="12" t="s">
        <v>14</v>
      </c>
      <c r="D48" s="12"/>
      <c r="E48" s="12"/>
      <c r="F48" s="12"/>
      <c r="H48" s="12" t="s">
        <v>14</v>
      </c>
      <c r="I48" s="12"/>
      <c r="J48" s="12"/>
      <c r="K48" s="12"/>
      <c r="O48" s="13"/>
      <c r="P48" s="4" t="s">
        <v>16</v>
      </c>
      <c r="Q48">
        <v>102.70121152082214</v>
      </c>
      <c r="R48">
        <v>100.46750166434204</v>
      </c>
      <c r="S48">
        <v>10.239166063437803</v>
      </c>
      <c r="T48">
        <v>11.40113296865046</v>
      </c>
    </row>
    <row r="49" spans="3:11" x14ac:dyDescent="0.2">
      <c r="C49" s="12" t="s">
        <v>1</v>
      </c>
      <c r="D49" s="12"/>
      <c r="E49" s="12"/>
      <c r="F49" s="12"/>
      <c r="H49" s="12" t="s">
        <v>15</v>
      </c>
      <c r="I49" s="12"/>
      <c r="J49" s="12"/>
      <c r="K49" s="12"/>
    </row>
    <row r="50" spans="3:11" x14ac:dyDescent="0.2">
      <c r="C50" t="s">
        <v>0</v>
      </c>
      <c r="D50" t="s">
        <v>3</v>
      </c>
      <c r="E50" t="s">
        <v>11</v>
      </c>
      <c r="F50" t="s">
        <v>11</v>
      </c>
      <c r="H50" t="s">
        <v>0</v>
      </c>
      <c r="I50" t="s">
        <v>3</v>
      </c>
      <c r="J50" t="s">
        <v>11</v>
      </c>
      <c r="K50" t="s">
        <v>20</v>
      </c>
    </row>
    <row r="51" spans="3:11" x14ac:dyDescent="0.2">
      <c r="C51">
        <v>32.740638002773899</v>
      </c>
      <c r="D51">
        <v>33.066298342541401</v>
      </c>
      <c r="E51">
        <f>(C51/C13)*100</f>
        <v>100.76837701698969</v>
      </c>
      <c r="F51">
        <f>(D51/C13)*100</f>
        <v>101.77068686490382</v>
      </c>
      <c r="H51">
        <v>29.288035450517</v>
      </c>
      <c r="I51">
        <v>31.681879194630874</v>
      </c>
      <c r="J51">
        <f>(H51/C13)*100</f>
        <v>90.142036881340289</v>
      </c>
      <c r="K51">
        <f>(I51/C13)*100</f>
        <v>97.509753689613589</v>
      </c>
    </row>
    <row r="52" spans="3:11" x14ac:dyDescent="0.2">
      <c r="C52">
        <v>8.8945126534703096</v>
      </c>
      <c r="D52">
        <v>8.4024390243901994</v>
      </c>
      <c r="E52">
        <f>(C52/C14)*100</f>
        <v>101.87693720583172</v>
      </c>
      <c r="F52">
        <f>(D52/C14)*100</f>
        <v>96.240770710427299</v>
      </c>
      <c r="H52">
        <v>8.7348148148148006</v>
      </c>
      <c r="I52">
        <v>8.3869230769230771</v>
      </c>
      <c r="J52">
        <f>(H52/C14)*100</f>
        <v>100.04777271818928</v>
      </c>
      <c r="K52">
        <f>(I52/C14)*100</f>
        <v>96.06305246240386</v>
      </c>
    </row>
    <row r="53" spans="3:11" x14ac:dyDescent="0.2">
      <c r="E53">
        <f>AVERAGE(E51:E52)</f>
        <v>101.32265711141071</v>
      </c>
      <c r="F53">
        <f>AVERAGE(F51:F52)</f>
        <v>99.005728787665561</v>
      </c>
      <c r="J53">
        <f>AVERAGE(J51:J52)</f>
        <v>95.094904799764777</v>
      </c>
      <c r="K53">
        <f>AVERAGE(K51:K52)</f>
        <v>96.786403076008725</v>
      </c>
    </row>
    <row r="54" spans="3:11" x14ac:dyDescent="0.2">
      <c r="E54">
        <f>STDEV(E51:E52,E53)</f>
        <v>0.55428009442101711</v>
      </c>
      <c r="F54">
        <f>STDEV(F51:F52,F53)</f>
        <v>2.764958077238262</v>
      </c>
      <c r="J54">
        <f>STDEV(J51:J52,J53)</f>
        <v>4.952867918424495</v>
      </c>
      <c r="K54">
        <f>STDEV(K51:K52,K53)</f>
        <v>0.72335061360486463</v>
      </c>
    </row>
    <row r="56" spans="3:11" x14ac:dyDescent="0.2">
      <c r="C56" s="6"/>
      <c r="D56" s="6"/>
      <c r="E56" s="6"/>
      <c r="F56" s="6"/>
    </row>
    <row r="57" spans="3:11" x14ac:dyDescent="0.2">
      <c r="C57" s="12" t="s">
        <v>19</v>
      </c>
      <c r="D57" s="12"/>
      <c r="E57" s="12"/>
      <c r="F57" s="12"/>
      <c r="H57" s="12" t="s">
        <v>19</v>
      </c>
      <c r="I57" s="12"/>
      <c r="J57" s="12"/>
      <c r="K57" s="12"/>
    </row>
    <row r="58" spans="3:11" x14ac:dyDescent="0.2">
      <c r="C58" s="12" t="s">
        <v>1</v>
      </c>
      <c r="D58" s="12"/>
      <c r="E58" s="12"/>
      <c r="F58" s="12"/>
      <c r="H58" s="12" t="s">
        <v>15</v>
      </c>
      <c r="I58" s="12"/>
      <c r="J58" s="12"/>
      <c r="K58" s="12"/>
    </row>
    <row r="59" spans="3:11" x14ac:dyDescent="0.2">
      <c r="C59" t="s">
        <v>0</v>
      </c>
      <c r="D59" t="s">
        <v>3</v>
      </c>
      <c r="E59" t="s">
        <v>11</v>
      </c>
      <c r="F59" t="s">
        <v>20</v>
      </c>
      <c r="H59" t="s">
        <v>0</v>
      </c>
      <c r="I59" t="s">
        <v>3</v>
      </c>
      <c r="J59" t="s">
        <v>11</v>
      </c>
      <c r="K59" t="s">
        <v>20</v>
      </c>
    </row>
    <row r="60" spans="3:11" x14ac:dyDescent="0.2">
      <c r="C60">
        <v>7.3531283138918004</v>
      </c>
      <c r="D60">
        <v>47.034220532319402</v>
      </c>
      <c r="E60">
        <f>(C60/C4)*100</f>
        <v>11.65554453614827</v>
      </c>
      <c r="F60">
        <f>(D60/C4)*100</f>
        <v>74.554588025041085</v>
      </c>
      <c r="H60">
        <v>10.290347490347491</v>
      </c>
      <c r="I60">
        <v>23.613850996852001</v>
      </c>
      <c r="J60">
        <f>(H60/C4)*100</f>
        <v>16.311370935767904</v>
      </c>
      <c r="K60">
        <f>(I60/D4)*100</f>
        <v>87.22225781639797</v>
      </c>
    </row>
    <row r="61" spans="3:11" x14ac:dyDescent="0.2">
      <c r="C61">
        <v>2.9983633387888706</v>
      </c>
      <c r="D61">
        <v>26.927169094363499</v>
      </c>
      <c r="E61">
        <f t="shared" ref="E61:E66" si="15">(C61/C5)*100</f>
        <v>10.479350188765588</v>
      </c>
      <c r="F61">
        <f t="shared" ref="F61:F66" si="16">(D61/C5)*100</f>
        <v>94.111087499462869</v>
      </c>
      <c r="H61">
        <v>2.9269521410579347</v>
      </c>
      <c r="I61">
        <v>20.697867298578199</v>
      </c>
      <c r="J61">
        <f t="shared" ref="J61:K66" si="17">(H61/C5)*100</f>
        <v>10.229766377910982</v>
      </c>
      <c r="K61">
        <f t="shared" si="17"/>
        <v>81.893185487759297</v>
      </c>
    </row>
    <row r="62" spans="3:11" x14ac:dyDescent="0.2">
      <c r="C62">
        <v>13.795986622073579</v>
      </c>
      <c r="D62">
        <v>77.735872235872193</v>
      </c>
      <c r="E62">
        <f t="shared" si="15"/>
        <v>12.282878411910671</v>
      </c>
      <c r="F62">
        <f t="shared" si="16"/>
        <v>69.210002377744274</v>
      </c>
      <c r="H62">
        <v>9.3874378109452703</v>
      </c>
      <c r="I62">
        <v>88.110781404549996</v>
      </c>
      <c r="J62">
        <f t="shared" si="17"/>
        <v>8.3578478574867567</v>
      </c>
      <c r="K62">
        <f t="shared" si="17"/>
        <v>66.673647476391338</v>
      </c>
    </row>
    <row r="63" spans="3:11" x14ac:dyDescent="0.2">
      <c r="C63">
        <v>10.747508577029899</v>
      </c>
      <c r="D63">
        <v>63.058342158467298</v>
      </c>
      <c r="E63">
        <f t="shared" si="15"/>
        <v>11.829158649955948</v>
      </c>
      <c r="F63">
        <f t="shared" si="16"/>
        <v>69.404655809249334</v>
      </c>
      <c r="H63">
        <v>12.327591510304501</v>
      </c>
      <c r="I63">
        <v>58.446801172615999</v>
      </c>
      <c r="J63">
        <f t="shared" si="17"/>
        <v>13.568264189051812</v>
      </c>
      <c r="K63">
        <f t="shared" si="17"/>
        <v>72.033085835240172</v>
      </c>
    </row>
    <row r="64" spans="3:11" x14ac:dyDescent="0.2">
      <c r="C64">
        <v>65.207818930041199</v>
      </c>
      <c r="D64">
        <v>374.058823529412</v>
      </c>
      <c r="E64">
        <f t="shared" si="15"/>
        <v>11.957424009176258</v>
      </c>
      <c r="F64">
        <f t="shared" si="16"/>
        <v>68.592693801236919</v>
      </c>
      <c r="H64">
        <v>55.968934911242606</v>
      </c>
      <c r="I64">
        <v>370.84210526315798</v>
      </c>
      <c r="J64">
        <f t="shared" si="17"/>
        <v>10.263252123088497</v>
      </c>
      <c r="K64">
        <f t="shared" si="17"/>
        <v>68.352962491728221</v>
      </c>
    </row>
    <row r="65" spans="3:12" x14ac:dyDescent="0.2">
      <c r="C65">
        <v>1.2191475826972009</v>
      </c>
      <c r="D65">
        <v>7.2384305835009997</v>
      </c>
      <c r="E65">
        <f t="shared" si="15"/>
        <v>12.597778215999472</v>
      </c>
      <c r="F65">
        <f t="shared" si="16"/>
        <v>74.796640223910941</v>
      </c>
      <c r="H65">
        <v>0.92274179494626773</v>
      </c>
      <c r="I65">
        <v>8.4562524970036002</v>
      </c>
      <c r="J65">
        <f t="shared" si="17"/>
        <v>9.5349378929568971</v>
      </c>
      <c r="K65">
        <f t="shared" si="17"/>
        <v>80.339450246323693</v>
      </c>
    </row>
    <row r="66" spans="3:12" x14ac:dyDescent="0.2">
      <c r="C66">
        <v>4.0879911455451001</v>
      </c>
      <c r="D66">
        <v>27.618225134008298</v>
      </c>
      <c r="E66">
        <f t="shared" si="15"/>
        <v>11.496023779510397</v>
      </c>
      <c r="F66">
        <f t="shared" si="16"/>
        <v>77.666453175767614</v>
      </c>
      <c r="H66">
        <v>2.46719681908549</v>
      </c>
      <c r="I66">
        <v>25.6727557411273</v>
      </c>
      <c r="J66">
        <f t="shared" si="17"/>
        <v>6.938115150236519</v>
      </c>
      <c r="K66">
        <f t="shared" si="17"/>
        <v>79.298999005376928</v>
      </c>
    </row>
    <row r="67" spans="3:12" x14ac:dyDescent="0.2">
      <c r="E67">
        <f>AVERAGE(E60:E66)</f>
        <v>11.75687968449523</v>
      </c>
      <c r="F67">
        <f>AVERAGE(F60:F66)</f>
        <v>75.476588701773295</v>
      </c>
      <c r="J67">
        <f>AVERAGE(J60:J66)</f>
        <v>10.743364932357053</v>
      </c>
      <c r="K67">
        <f>AVERAGE(K60:K66)</f>
        <v>76.544798337031096</v>
      </c>
    </row>
    <row r="68" spans="3:12" x14ac:dyDescent="0.2">
      <c r="E68">
        <f>STDEV(E60:E66,E67)</f>
        <v>0.62559954152039343</v>
      </c>
      <c r="F68">
        <f>STDEV(F60:F66,F67)</f>
        <v>8.253821186451809</v>
      </c>
      <c r="J68">
        <f>STDEV(J60:J66,J67)</f>
        <v>2.9546078293701123</v>
      </c>
      <c r="K68">
        <f>STDEV(K60:K66,K67)</f>
        <v>7.0660125551880411</v>
      </c>
    </row>
    <row r="75" spans="3:12" x14ac:dyDescent="0.2">
      <c r="D75" s="7" t="s">
        <v>25</v>
      </c>
      <c r="E75" s="7"/>
      <c r="F75" s="7"/>
      <c r="G75" s="7"/>
      <c r="H75" s="7"/>
      <c r="I75" s="7"/>
      <c r="J75" s="7"/>
      <c r="K75" s="7"/>
      <c r="L75" s="7"/>
    </row>
    <row r="76" spans="3:12" x14ac:dyDescent="0.2">
      <c r="I76" t="s">
        <v>24</v>
      </c>
      <c r="J76" t="s">
        <v>5</v>
      </c>
    </row>
    <row r="77" spans="3:12" x14ac:dyDescent="0.2">
      <c r="E77" t="s">
        <v>10</v>
      </c>
      <c r="F77">
        <v>1.0009269915055925</v>
      </c>
      <c r="G77">
        <v>0.88323129600000005</v>
      </c>
      <c r="H77">
        <v>0.74253008499923057</v>
      </c>
      <c r="I77">
        <f>AVERAGE(F77:H77)</f>
        <v>0.87556279083494104</v>
      </c>
      <c r="J77">
        <f>STDEV(F77:H77,I77)</f>
        <v>0.10562936713374817</v>
      </c>
    </row>
    <row r="78" spans="3:12" x14ac:dyDescent="0.2">
      <c r="E78" t="s">
        <v>12</v>
      </c>
      <c r="F78">
        <v>1.1232964018912637</v>
      </c>
      <c r="G78">
        <v>1.1353696200000001</v>
      </c>
      <c r="H78">
        <v>0.98532053810087206</v>
      </c>
      <c r="I78">
        <f t="shared" ref="I78:I81" si="18">AVERAGE(F78:H78)</f>
        <v>1.0813288533307119</v>
      </c>
      <c r="J78">
        <f t="shared" ref="J78:J81" si="19">STDEV(F78:H78,I78)</f>
        <v>6.806682057032637E-2</v>
      </c>
    </row>
    <row r="79" spans="3:12" x14ac:dyDescent="0.2">
      <c r="E79" t="s">
        <v>13</v>
      </c>
      <c r="F79">
        <v>0.97094044921154221</v>
      </c>
      <c r="G79">
        <v>0.95418587099999996</v>
      </c>
      <c r="H79">
        <v>0.94523538302967658</v>
      </c>
      <c r="I79">
        <f t="shared" si="18"/>
        <v>0.9567872344137397</v>
      </c>
      <c r="J79">
        <f t="shared" si="19"/>
        <v>1.0654042286421316E-2</v>
      </c>
    </row>
    <row r="80" spans="3:12" x14ac:dyDescent="0.2">
      <c r="E80" t="s">
        <v>14</v>
      </c>
      <c r="F80">
        <v>1.1624189604682087</v>
      </c>
      <c r="G80">
        <v>0.99589243699999996</v>
      </c>
      <c r="H80">
        <v>0.86343344437782488</v>
      </c>
      <c r="I80">
        <f t="shared" si="18"/>
        <v>1.0072482806153447</v>
      </c>
      <c r="J80">
        <f t="shared" si="19"/>
        <v>0.12232416249763096</v>
      </c>
    </row>
    <row r="81" spans="4:12" x14ac:dyDescent="0.2">
      <c r="E81" t="s">
        <v>18</v>
      </c>
      <c r="F81">
        <v>1</v>
      </c>
      <c r="G81">
        <v>1</v>
      </c>
      <c r="H81">
        <v>1</v>
      </c>
      <c r="I81">
        <f t="shared" si="18"/>
        <v>1</v>
      </c>
      <c r="J81">
        <f t="shared" si="19"/>
        <v>0</v>
      </c>
    </row>
    <row r="93" spans="4:12" x14ac:dyDescent="0.2">
      <c r="D93" s="10" t="s">
        <v>26</v>
      </c>
      <c r="E93" s="10"/>
      <c r="F93" s="10"/>
      <c r="G93" s="10"/>
      <c r="H93" s="10"/>
      <c r="I93" s="10"/>
      <c r="J93" s="10"/>
      <c r="K93" s="10"/>
      <c r="L93" s="10"/>
    </row>
    <row r="94" spans="4:12" x14ac:dyDescent="0.2">
      <c r="I94" t="s">
        <v>24</v>
      </c>
      <c r="J94" t="s">
        <v>5</v>
      </c>
    </row>
    <row r="95" spans="4:12" x14ac:dyDescent="0.2">
      <c r="E95" t="s">
        <v>10</v>
      </c>
      <c r="F95">
        <v>0.86688512600000001</v>
      </c>
      <c r="G95">
        <v>1.061198557</v>
      </c>
      <c r="H95">
        <v>0.60655576600000005</v>
      </c>
      <c r="I95">
        <f>AVERAGE(F95:H95)</f>
        <v>0.84487981633333342</v>
      </c>
      <c r="J95">
        <f>STDEV(F95:H95,I95)</f>
        <v>0.18625822951342133</v>
      </c>
    </row>
    <row r="96" spans="4:12" x14ac:dyDescent="0.2">
      <c r="E96" t="s">
        <v>12</v>
      </c>
      <c r="F96">
        <v>0.997665676</v>
      </c>
      <c r="G96">
        <v>1.302998058</v>
      </c>
      <c r="H96">
        <v>0.98720406599999999</v>
      </c>
      <c r="I96">
        <f t="shared" ref="I96:I99" si="20">AVERAGE(F96:H96)</f>
        <v>1.0959559333333333</v>
      </c>
      <c r="J96">
        <f t="shared" ref="J96:J99" si="21">STDEV(F96:H96,I96)</f>
        <v>0.14646317480471294</v>
      </c>
    </row>
    <row r="97" spans="5:10" x14ac:dyDescent="0.2">
      <c r="E97" t="s">
        <v>13</v>
      </c>
      <c r="F97">
        <v>0.84353911500000001</v>
      </c>
      <c r="G97">
        <v>0.93707648600000004</v>
      </c>
      <c r="H97">
        <v>0.76912680899999997</v>
      </c>
      <c r="I97">
        <f t="shared" si="20"/>
        <v>0.8499141366666666</v>
      </c>
      <c r="J97">
        <f t="shared" si="21"/>
        <v>6.8713192217307345E-2</v>
      </c>
    </row>
    <row r="98" spans="5:10" x14ac:dyDescent="0.2">
      <c r="E98" t="s">
        <v>14</v>
      </c>
      <c r="F98">
        <v>0.94731281199999995</v>
      </c>
      <c r="G98">
        <v>1.031816195</v>
      </c>
      <c r="H98">
        <v>0.845115697</v>
      </c>
      <c r="I98">
        <f t="shared" si="20"/>
        <v>0.94141490133333328</v>
      </c>
      <c r="J98">
        <f t="shared" si="21"/>
        <v>7.6334168850024101E-2</v>
      </c>
    </row>
    <row r="99" spans="5:10" x14ac:dyDescent="0.2">
      <c r="E99" t="s">
        <v>18</v>
      </c>
      <c r="F99">
        <v>1</v>
      </c>
      <c r="G99">
        <v>1</v>
      </c>
      <c r="H99">
        <v>1</v>
      </c>
      <c r="I99">
        <f t="shared" si="20"/>
        <v>1</v>
      </c>
      <c r="J99">
        <f t="shared" si="21"/>
        <v>0</v>
      </c>
    </row>
  </sheetData>
  <mergeCells count="35">
    <mergeCell ref="H58:K58"/>
    <mergeCell ref="C57:F57"/>
    <mergeCell ref="C58:F58"/>
    <mergeCell ref="N7:N8"/>
    <mergeCell ref="N9:N10"/>
    <mergeCell ref="N11:N12"/>
    <mergeCell ref="N13:N14"/>
    <mergeCell ref="C49:F49"/>
    <mergeCell ref="H49:K49"/>
    <mergeCell ref="C29:F29"/>
    <mergeCell ref="C28:F28"/>
    <mergeCell ref="C37:F37"/>
    <mergeCell ref="C48:F48"/>
    <mergeCell ref="H57:K57"/>
    <mergeCell ref="H48:K48"/>
    <mergeCell ref="N15:N16"/>
    <mergeCell ref="N5:N6"/>
    <mergeCell ref="Q39:R39"/>
    <mergeCell ref="O45:O46"/>
    <mergeCell ref="O47:O48"/>
    <mergeCell ref="O41:O42"/>
    <mergeCell ref="O43:O44"/>
    <mergeCell ref="H28:K28"/>
    <mergeCell ref="H29:K29"/>
    <mergeCell ref="H37:K37"/>
    <mergeCell ref="C38:F38"/>
    <mergeCell ref="H38:K38"/>
    <mergeCell ref="C2:F2"/>
    <mergeCell ref="C1:F1"/>
    <mergeCell ref="H2:K2"/>
    <mergeCell ref="H1:K1"/>
    <mergeCell ref="C20:F20"/>
    <mergeCell ref="C19:F19"/>
    <mergeCell ref="H19:K19"/>
    <mergeCell ref="H20:K20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2A48-377E-3A4A-B1C4-9222EA729AB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1-source data 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Perez-Vargas</dc:creator>
  <cp:lastModifiedBy>FL Cosset</cp:lastModifiedBy>
  <dcterms:created xsi:type="dcterms:W3CDTF">2020-04-23T16:33:03Z</dcterms:created>
  <dcterms:modified xsi:type="dcterms:W3CDTF">2021-06-05T15:14:42Z</dcterms:modified>
</cp:coreProperties>
</file>