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Papers Stoeckli Lab\endoglycan\Revision Summer 2020\REVISION DEC2020\LAST REVISION\"/>
    </mc:Choice>
  </mc:AlternateContent>
  <bookViews>
    <workbookView xWindow="0" yWindow="0" windowWidth="28800" windowHeight="12300"/>
  </bookViews>
  <sheets>
    <sheet name="Figure 4B" sheetId="1" r:id="rId1"/>
    <sheet name="Figure 4B statistic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0" i="1" l="1"/>
  <c r="L120" i="1"/>
  <c r="M120" i="1"/>
  <c r="J120" i="1"/>
  <c r="K119" i="1"/>
  <c r="L119" i="1"/>
  <c r="M119" i="1"/>
  <c r="J119" i="1"/>
  <c r="K118" i="1"/>
  <c r="L118" i="1"/>
  <c r="M118" i="1"/>
  <c r="J118" i="1"/>
  <c r="Q36" i="1"/>
  <c r="R36" i="1"/>
  <c r="S36" i="1"/>
  <c r="T36" i="1"/>
  <c r="U36" i="1"/>
  <c r="V36" i="1"/>
  <c r="W36" i="1"/>
  <c r="X36" i="1"/>
  <c r="Y36" i="1"/>
  <c r="P36" i="1"/>
  <c r="Q35" i="1"/>
  <c r="R35" i="1"/>
  <c r="S35" i="1"/>
  <c r="T35" i="1"/>
  <c r="U35" i="1"/>
  <c r="V35" i="1"/>
  <c r="W35" i="1"/>
  <c r="X35" i="1"/>
  <c r="Y35" i="1"/>
  <c r="P35" i="1"/>
  <c r="Q34" i="1"/>
  <c r="R34" i="1"/>
  <c r="S34" i="1"/>
  <c r="T34" i="1"/>
  <c r="U34" i="1"/>
  <c r="V34" i="1"/>
  <c r="W34" i="1"/>
  <c r="X34" i="1"/>
  <c r="Y34" i="1"/>
  <c r="P34" i="1"/>
  <c r="K205" i="1"/>
  <c r="L205" i="1"/>
  <c r="M205" i="1"/>
  <c r="J205" i="1"/>
  <c r="K204" i="1"/>
  <c r="L204" i="1"/>
  <c r="M204" i="1"/>
  <c r="J204" i="1"/>
  <c r="K203" i="1"/>
  <c r="L203" i="1"/>
  <c r="M203" i="1"/>
  <c r="J203" i="1"/>
  <c r="B204" i="1"/>
  <c r="B203" i="1"/>
  <c r="M202" i="1"/>
  <c r="L202" i="1"/>
  <c r="K202" i="1"/>
  <c r="J202" i="1"/>
  <c r="M201" i="1"/>
  <c r="L201" i="1"/>
  <c r="K201" i="1"/>
  <c r="J201" i="1"/>
  <c r="M200" i="1"/>
  <c r="L200" i="1"/>
  <c r="K200" i="1"/>
  <c r="J200" i="1"/>
  <c r="M199" i="1"/>
  <c r="L199" i="1"/>
  <c r="K199" i="1"/>
  <c r="J199" i="1"/>
  <c r="M198" i="1"/>
  <c r="L198" i="1"/>
  <c r="K198" i="1"/>
  <c r="J198" i="1"/>
  <c r="M197" i="1"/>
  <c r="L197" i="1"/>
  <c r="K197" i="1"/>
  <c r="J197" i="1"/>
  <c r="M196" i="1"/>
  <c r="L196" i="1"/>
  <c r="K196" i="1"/>
  <c r="J196" i="1"/>
  <c r="M195" i="1"/>
  <c r="L195" i="1"/>
  <c r="K195" i="1"/>
  <c r="J195" i="1"/>
  <c r="M191" i="1"/>
  <c r="L191" i="1"/>
  <c r="K191" i="1"/>
  <c r="J191" i="1"/>
  <c r="M190" i="1"/>
  <c r="L190" i="1"/>
  <c r="K190" i="1"/>
  <c r="J190" i="1"/>
  <c r="B190" i="1"/>
  <c r="M189" i="1"/>
  <c r="L189" i="1"/>
  <c r="K189" i="1"/>
  <c r="J189" i="1"/>
  <c r="B189" i="1"/>
  <c r="M188" i="1"/>
  <c r="L188" i="1"/>
  <c r="K188" i="1"/>
  <c r="J188" i="1"/>
  <c r="M187" i="1"/>
  <c r="L187" i="1"/>
  <c r="K187" i="1"/>
  <c r="J187" i="1"/>
  <c r="M186" i="1"/>
  <c r="L186" i="1"/>
  <c r="K186" i="1"/>
  <c r="J186" i="1"/>
  <c r="M185" i="1"/>
  <c r="L185" i="1"/>
  <c r="K185" i="1"/>
  <c r="J185" i="1"/>
  <c r="M184" i="1"/>
  <c r="L184" i="1"/>
  <c r="K184" i="1"/>
  <c r="J184" i="1"/>
  <c r="M183" i="1"/>
  <c r="L183" i="1"/>
  <c r="K183" i="1"/>
  <c r="J183" i="1"/>
  <c r="M182" i="1"/>
  <c r="L182" i="1"/>
  <c r="K182" i="1"/>
  <c r="J182" i="1"/>
  <c r="K178" i="1"/>
  <c r="L178" i="1"/>
  <c r="M178" i="1"/>
  <c r="J178" i="1"/>
  <c r="K177" i="1"/>
  <c r="L177" i="1"/>
  <c r="M177" i="1"/>
  <c r="J177" i="1"/>
  <c r="K176" i="1"/>
  <c r="L176" i="1"/>
  <c r="M176" i="1"/>
  <c r="J176" i="1"/>
  <c r="B177" i="1"/>
  <c r="B176" i="1"/>
  <c r="M175" i="1"/>
  <c r="L175" i="1"/>
  <c r="K175" i="1"/>
  <c r="J175" i="1"/>
  <c r="M174" i="1"/>
  <c r="L174" i="1"/>
  <c r="K174" i="1"/>
  <c r="J174" i="1"/>
  <c r="M173" i="1"/>
  <c r="L173" i="1"/>
  <c r="K173" i="1"/>
  <c r="J173" i="1"/>
  <c r="M172" i="1"/>
  <c r="L172" i="1"/>
  <c r="K172" i="1"/>
  <c r="J172" i="1"/>
  <c r="M171" i="1"/>
  <c r="L171" i="1"/>
  <c r="K171" i="1"/>
  <c r="J171" i="1"/>
  <c r="M170" i="1"/>
  <c r="L170" i="1"/>
  <c r="K170" i="1"/>
  <c r="J170" i="1"/>
  <c r="M169" i="1"/>
  <c r="L169" i="1"/>
  <c r="K169" i="1"/>
  <c r="J169" i="1"/>
  <c r="M168" i="1"/>
  <c r="L168" i="1"/>
  <c r="K168" i="1"/>
  <c r="J168" i="1"/>
  <c r="M167" i="1"/>
  <c r="L167" i="1"/>
  <c r="K167" i="1"/>
  <c r="J167" i="1"/>
  <c r="M166" i="1"/>
  <c r="L166" i="1"/>
  <c r="K166" i="1"/>
  <c r="J166" i="1"/>
  <c r="M165" i="1"/>
  <c r="L165" i="1"/>
  <c r="K165" i="1"/>
  <c r="J165" i="1"/>
  <c r="M164" i="1"/>
  <c r="L164" i="1"/>
  <c r="K164" i="1"/>
  <c r="J164" i="1"/>
  <c r="M163" i="1"/>
  <c r="L163" i="1"/>
  <c r="K163" i="1"/>
  <c r="J163" i="1"/>
  <c r="M162" i="1"/>
  <c r="L162" i="1"/>
  <c r="K162" i="1"/>
  <c r="J162" i="1"/>
  <c r="M161" i="1"/>
  <c r="L161" i="1"/>
  <c r="K161" i="1"/>
  <c r="J161" i="1"/>
  <c r="K157" i="1"/>
  <c r="L157" i="1"/>
  <c r="M157" i="1"/>
  <c r="J157" i="1"/>
  <c r="K156" i="1"/>
  <c r="L156" i="1"/>
  <c r="M156" i="1"/>
  <c r="J156" i="1"/>
  <c r="K155" i="1"/>
  <c r="L155" i="1"/>
  <c r="M155" i="1"/>
  <c r="J155" i="1"/>
  <c r="B156" i="1"/>
  <c r="B155" i="1"/>
  <c r="M154" i="1"/>
  <c r="L154" i="1"/>
  <c r="K154" i="1"/>
  <c r="J154" i="1"/>
  <c r="M153" i="1"/>
  <c r="L153" i="1"/>
  <c r="K153" i="1"/>
  <c r="J153" i="1"/>
  <c r="M152" i="1"/>
  <c r="L152" i="1"/>
  <c r="K152" i="1"/>
  <c r="J152" i="1"/>
  <c r="M151" i="1"/>
  <c r="L151" i="1"/>
  <c r="K151" i="1"/>
  <c r="J151" i="1"/>
  <c r="M150" i="1"/>
  <c r="L150" i="1"/>
  <c r="K150" i="1"/>
  <c r="J150" i="1"/>
  <c r="M149" i="1"/>
  <c r="L149" i="1"/>
  <c r="K149" i="1"/>
  <c r="J149" i="1"/>
  <c r="M148" i="1"/>
  <c r="L148" i="1"/>
  <c r="K148" i="1"/>
  <c r="J148" i="1"/>
  <c r="K144" i="1"/>
  <c r="L144" i="1"/>
  <c r="M144" i="1"/>
  <c r="J144" i="1"/>
  <c r="K143" i="1"/>
  <c r="L143" i="1"/>
  <c r="M143" i="1"/>
  <c r="J143" i="1"/>
  <c r="K142" i="1"/>
  <c r="L142" i="1"/>
  <c r="M142" i="1"/>
  <c r="J142" i="1"/>
  <c r="B143" i="1"/>
  <c r="B142" i="1"/>
  <c r="M141" i="1"/>
  <c r="L141" i="1"/>
  <c r="K141" i="1"/>
  <c r="J141" i="1"/>
  <c r="M140" i="1"/>
  <c r="L140" i="1"/>
  <c r="K140" i="1"/>
  <c r="J140" i="1"/>
  <c r="M139" i="1"/>
  <c r="L139" i="1"/>
  <c r="K139" i="1"/>
  <c r="J139" i="1"/>
  <c r="M138" i="1"/>
  <c r="L138" i="1"/>
  <c r="K138" i="1"/>
  <c r="J138" i="1"/>
  <c r="M137" i="1"/>
  <c r="L137" i="1"/>
  <c r="K137" i="1"/>
  <c r="J137" i="1"/>
  <c r="M136" i="1"/>
  <c r="L136" i="1"/>
  <c r="K136" i="1"/>
  <c r="J136" i="1"/>
  <c r="M135" i="1"/>
  <c r="L135" i="1"/>
  <c r="K135" i="1"/>
  <c r="J135" i="1"/>
  <c r="M134" i="1"/>
  <c r="L134" i="1"/>
  <c r="K134" i="1"/>
  <c r="J134" i="1"/>
  <c r="M133" i="1"/>
  <c r="L133" i="1"/>
  <c r="K133" i="1"/>
  <c r="J133" i="1"/>
  <c r="M132" i="1"/>
  <c r="L132" i="1"/>
  <c r="K132" i="1"/>
  <c r="J132" i="1"/>
  <c r="M131" i="1"/>
  <c r="L131" i="1"/>
  <c r="K131" i="1"/>
  <c r="J131" i="1"/>
  <c r="M130" i="1"/>
  <c r="L130" i="1"/>
  <c r="K130" i="1"/>
  <c r="J130" i="1"/>
  <c r="M129" i="1"/>
  <c r="L129" i="1"/>
  <c r="K129" i="1"/>
  <c r="J129" i="1"/>
  <c r="M128" i="1"/>
  <c r="L128" i="1"/>
  <c r="K128" i="1"/>
  <c r="J128" i="1"/>
  <c r="M127" i="1"/>
  <c r="L127" i="1"/>
  <c r="K127" i="1"/>
  <c r="J127" i="1"/>
  <c r="M126" i="1"/>
  <c r="L126" i="1"/>
  <c r="K126" i="1"/>
  <c r="J126" i="1"/>
  <c r="M125" i="1"/>
  <c r="L125" i="1"/>
  <c r="K125" i="1"/>
  <c r="J125" i="1"/>
  <c r="M124" i="1"/>
  <c r="L124" i="1"/>
  <c r="K124" i="1"/>
  <c r="J124" i="1"/>
  <c r="B119" i="1"/>
  <c r="B118" i="1"/>
  <c r="M117" i="1"/>
  <c r="L117" i="1"/>
  <c r="K117" i="1"/>
  <c r="J117" i="1"/>
  <c r="M116" i="1"/>
  <c r="L116" i="1"/>
  <c r="K116" i="1"/>
  <c r="J116" i="1"/>
  <c r="M115" i="1"/>
  <c r="L115" i="1"/>
  <c r="K115" i="1"/>
  <c r="J115" i="1"/>
  <c r="M114" i="1"/>
  <c r="L114" i="1"/>
  <c r="K114" i="1"/>
  <c r="J114" i="1"/>
  <c r="M113" i="1"/>
  <c r="L113" i="1"/>
  <c r="K113" i="1"/>
  <c r="J113" i="1"/>
  <c r="M112" i="1"/>
  <c r="L112" i="1"/>
  <c r="K112" i="1"/>
  <c r="J112" i="1"/>
  <c r="M111" i="1"/>
  <c r="L111" i="1"/>
  <c r="K111" i="1"/>
  <c r="J111" i="1"/>
  <c r="M110" i="1"/>
  <c r="L110" i="1"/>
  <c r="K110" i="1"/>
  <c r="J110" i="1"/>
  <c r="M109" i="1"/>
  <c r="L109" i="1"/>
  <c r="K109" i="1"/>
  <c r="J109" i="1"/>
  <c r="M108" i="1"/>
  <c r="L108" i="1"/>
  <c r="K108" i="1"/>
  <c r="J108" i="1"/>
  <c r="M107" i="1"/>
  <c r="L107" i="1"/>
  <c r="K107" i="1"/>
  <c r="J107" i="1"/>
  <c r="M106" i="1"/>
  <c r="L106" i="1"/>
  <c r="K106" i="1"/>
  <c r="J106" i="1"/>
  <c r="M105" i="1"/>
  <c r="L105" i="1"/>
  <c r="K105" i="1"/>
  <c r="J105" i="1"/>
  <c r="M104" i="1"/>
  <c r="L104" i="1"/>
  <c r="K104" i="1"/>
  <c r="J104" i="1"/>
  <c r="M103" i="1"/>
  <c r="L103" i="1"/>
  <c r="K103" i="1"/>
  <c r="J103" i="1"/>
  <c r="M102" i="1"/>
  <c r="L102" i="1"/>
  <c r="K102" i="1"/>
  <c r="J102" i="1"/>
  <c r="M101" i="1"/>
  <c r="L101" i="1"/>
  <c r="K101" i="1"/>
  <c r="J101" i="1"/>
  <c r="M100" i="1"/>
  <c r="L100" i="1"/>
  <c r="K100" i="1"/>
  <c r="J100" i="1"/>
  <c r="M99" i="1"/>
  <c r="L99" i="1"/>
  <c r="K99" i="1"/>
  <c r="J99" i="1"/>
  <c r="M98" i="1"/>
  <c r="L98" i="1"/>
  <c r="K98" i="1"/>
  <c r="J98" i="1"/>
  <c r="M97" i="1"/>
  <c r="L97" i="1"/>
  <c r="K97" i="1"/>
  <c r="J97" i="1"/>
  <c r="M96" i="1"/>
  <c r="L96" i="1"/>
  <c r="K96" i="1"/>
  <c r="J96" i="1"/>
  <c r="M95" i="1"/>
  <c r="L95" i="1"/>
  <c r="K95" i="1"/>
  <c r="J95" i="1"/>
  <c r="M94" i="1"/>
  <c r="L94" i="1"/>
  <c r="K94" i="1"/>
  <c r="J94" i="1"/>
  <c r="M93" i="1"/>
  <c r="L93" i="1"/>
  <c r="K93" i="1"/>
  <c r="J93" i="1"/>
  <c r="J73" i="1"/>
  <c r="K73" i="1"/>
  <c r="L73" i="1"/>
  <c r="M73" i="1"/>
  <c r="J74" i="1"/>
  <c r="K74" i="1"/>
  <c r="L74" i="1"/>
  <c r="M74" i="1"/>
  <c r="J75" i="1"/>
  <c r="K75" i="1"/>
  <c r="L75" i="1"/>
  <c r="M75" i="1"/>
  <c r="J76" i="1"/>
  <c r="K76" i="1"/>
  <c r="L76" i="1"/>
  <c r="M76" i="1"/>
  <c r="J77" i="1"/>
  <c r="K77" i="1"/>
  <c r="L77" i="1"/>
  <c r="M77" i="1"/>
  <c r="J78" i="1"/>
  <c r="K78" i="1"/>
  <c r="L78" i="1"/>
  <c r="M78" i="1"/>
  <c r="J79" i="1"/>
  <c r="K79" i="1"/>
  <c r="L79" i="1"/>
  <c r="M79" i="1"/>
  <c r="J80" i="1"/>
  <c r="K80" i="1"/>
  <c r="L80" i="1"/>
  <c r="M80" i="1"/>
  <c r="J81" i="1"/>
  <c r="K81" i="1"/>
  <c r="L81" i="1"/>
  <c r="M81" i="1"/>
  <c r="J82" i="1"/>
  <c r="K82" i="1"/>
  <c r="L82" i="1"/>
  <c r="M82" i="1"/>
  <c r="J83" i="1"/>
  <c r="K83" i="1"/>
  <c r="L83" i="1"/>
  <c r="M83" i="1"/>
  <c r="J84" i="1"/>
  <c r="K84" i="1"/>
  <c r="L84" i="1"/>
  <c r="M84" i="1"/>
  <c r="J85" i="1"/>
  <c r="K85" i="1"/>
  <c r="L85" i="1"/>
  <c r="M85" i="1"/>
  <c r="J86" i="1"/>
  <c r="K86" i="1"/>
  <c r="L86" i="1"/>
  <c r="M86" i="1"/>
  <c r="J72" i="1"/>
  <c r="K72" i="1"/>
  <c r="L72" i="1"/>
  <c r="M72" i="1"/>
  <c r="M71" i="1"/>
  <c r="L71" i="1"/>
  <c r="K71" i="1"/>
  <c r="J71" i="1"/>
  <c r="J52" i="1"/>
  <c r="K52" i="1"/>
  <c r="L52" i="1"/>
  <c r="M52" i="1"/>
  <c r="J53" i="1"/>
  <c r="K53" i="1"/>
  <c r="L53" i="1"/>
  <c r="L65" i="1" s="1"/>
  <c r="M53" i="1"/>
  <c r="J54" i="1"/>
  <c r="K54" i="1"/>
  <c r="L54" i="1"/>
  <c r="M54" i="1"/>
  <c r="J55" i="1"/>
  <c r="K55" i="1"/>
  <c r="L55" i="1"/>
  <c r="M55" i="1"/>
  <c r="J56" i="1"/>
  <c r="K56" i="1"/>
  <c r="L56" i="1"/>
  <c r="M56" i="1"/>
  <c r="J57" i="1"/>
  <c r="K57" i="1"/>
  <c r="L57" i="1"/>
  <c r="M57" i="1"/>
  <c r="J58" i="1"/>
  <c r="K58" i="1"/>
  <c r="L58" i="1"/>
  <c r="M58" i="1"/>
  <c r="J59" i="1"/>
  <c r="K59" i="1"/>
  <c r="L59" i="1"/>
  <c r="M59" i="1"/>
  <c r="J60" i="1"/>
  <c r="K60" i="1"/>
  <c r="L60" i="1"/>
  <c r="M60" i="1"/>
  <c r="J61" i="1"/>
  <c r="K61" i="1"/>
  <c r="L61" i="1"/>
  <c r="M61" i="1"/>
  <c r="J62" i="1"/>
  <c r="K62" i="1"/>
  <c r="L62" i="1"/>
  <c r="M62" i="1"/>
  <c r="J63" i="1"/>
  <c r="K63" i="1"/>
  <c r="L63" i="1"/>
  <c r="M63" i="1"/>
  <c r="J64" i="1"/>
  <c r="K64" i="1"/>
  <c r="L64" i="1"/>
  <c r="M64" i="1"/>
  <c r="M51" i="1"/>
  <c r="L51" i="1"/>
  <c r="K51" i="1"/>
  <c r="J5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31" i="1"/>
  <c r="K32" i="1"/>
  <c r="K47" i="1" s="1"/>
  <c r="K33" i="1"/>
  <c r="K45" i="1" s="1"/>
  <c r="K34" i="1"/>
  <c r="K35" i="1"/>
  <c r="K36" i="1"/>
  <c r="K37" i="1"/>
  <c r="K38" i="1"/>
  <c r="K39" i="1"/>
  <c r="K40" i="1"/>
  <c r="K41" i="1"/>
  <c r="K42" i="1"/>
  <c r="K43" i="1"/>
  <c r="K44" i="1"/>
  <c r="K31" i="1"/>
  <c r="B88" i="1"/>
  <c r="B87" i="1"/>
  <c r="K67" i="1"/>
  <c r="K66" i="1"/>
  <c r="K65" i="1"/>
  <c r="B65" i="1"/>
  <c r="B46" i="1"/>
  <c r="J35" i="1"/>
  <c r="J39" i="1"/>
  <c r="K23" i="1"/>
  <c r="K22" i="1"/>
  <c r="M20" i="1"/>
  <c r="M18" i="1"/>
  <c r="L16" i="1"/>
  <c r="L15" i="1"/>
  <c r="M14" i="1"/>
  <c r="L8" i="1"/>
  <c r="M6" i="1"/>
  <c r="K18" i="1"/>
  <c r="K10" i="1"/>
  <c r="J8" i="1"/>
  <c r="K7" i="1"/>
  <c r="M24" i="1"/>
  <c r="K17" i="1"/>
  <c r="K13" i="1"/>
  <c r="L9" i="1"/>
  <c r="K5" i="1"/>
  <c r="L21" i="1"/>
  <c r="M4" i="1"/>
  <c r="K9" i="1"/>
  <c r="K11" i="1"/>
  <c r="M12" i="1"/>
  <c r="K19" i="1"/>
  <c r="J42" i="1"/>
  <c r="J38" i="1"/>
  <c r="J37" i="1"/>
  <c r="J36" i="1"/>
  <c r="J34" i="1"/>
  <c r="J33" i="1"/>
  <c r="M19" i="1"/>
  <c r="L19" i="1"/>
  <c r="J19" i="1"/>
  <c r="J17" i="1"/>
  <c r="K16" i="1"/>
  <c r="M11" i="1"/>
  <c r="L11" i="1"/>
  <c r="J11" i="1"/>
  <c r="M9" i="1"/>
  <c r="L5" i="1"/>
  <c r="L66" i="1" l="1"/>
  <c r="L67" i="1"/>
  <c r="K46" i="1"/>
  <c r="L88" i="1"/>
  <c r="J88" i="1"/>
  <c r="K88" i="1"/>
  <c r="K89" i="1"/>
  <c r="J87" i="1"/>
  <c r="J89" i="1"/>
  <c r="M66" i="1"/>
  <c r="M67" i="1"/>
  <c r="M65" i="1"/>
  <c r="B66" i="1"/>
  <c r="J67" i="1"/>
  <c r="J32" i="1"/>
  <c r="J40" i="1"/>
  <c r="J43" i="1"/>
  <c r="B45" i="1"/>
  <c r="J41" i="1"/>
  <c r="J44" i="1"/>
  <c r="J31" i="1"/>
  <c r="J16" i="1"/>
  <c r="L18" i="1"/>
  <c r="J10" i="1"/>
  <c r="J14" i="1"/>
  <c r="M10" i="1"/>
  <c r="M15" i="1"/>
  <c r="L7" i="1"/>
  <c r="M23" i="1"/>
  <c r="K24" i="1"/>
  <c r="L24" i="1"/>
  <c r="J18" i="1"/>
  <c r="M8" i="1"/>
  <c r="L17" i="1"/>
  <c r="L22" i="1"/>
  <c r="J9" i="1"/>
  <c r="M17" i="1"/>
  <c r="J23" i="1"/>
  <c r="M7" i="1"/>
  <c r="J15" i="1"/>
  <c r="L23" i="1"/>
  <c r="K15" i="1"/>
  <c r="J7" i="1"/>
  <c r="J6" i="1"/>
  <c r="K8" i="1"/>
  <c r="L10" i="1"/>
  <c r="L14" i="1"/>
  <c r="M16" i="1"/>
  <c r="K21" i="1"/>
  <c r="K14" i="1"/>
  <c r="M22" i="1"/>
  <c r="K6" i="1"/>
  <c r="L6" i="1"/>
  <c r="J24" i="1"/>
  <c r="J22" i="1"/>
  <c r="L13" i="1"/>
  <c r="K4" i="1"/>
  <c r="J4" i="1"/>
  <c r="L4" i="1"/>
  <c r="J12" i="1"/>
  <c r="J20" i="1"/>
  <c r="B26" i="1"/>
  <c r="K12" i="1"/>
  <c r="K20" i="1"/>
  <c r="M5" i="1"/>
  <c r="L12" i="1"/>
  <c r="L20" i="1"/>
  <c r="J5" i="1"/>
  <c r="J13" i="1"/>
  <c r="M13" i="1"/>
  <c r="M21" i="1"/>
  <c r="J21" i="1"/>
  <c r="B25" i="1"/>
  <c r="K87" i="1" l="1"/>
  <c r="M88" i="1"/>
  <c r="M87" i="1"/>
  <c r="L87" i="1"/>
  <c r="L89" i="1"/>
  <c r="M89" i="1"/>
  <c r="J65" i="1"/>
  <c r="J66" i="1"/>
  <c r="M47" i="1"/>
  <c r="M46" i="1"/>
  <c r="M45" i="1"/>
  <c r="L46" i="1"/>
  <c r="L45" i="1"/>
  <c r="L47" i="1"/>
  <c r="J47" i="1"/>
  <c r="J45" i="1"/>
  <c r="J46" i="1"/>
  <c r="L25" i="1"/>
  <c r="L26" i="1"/>
  <c r="L27" i="1"/>
  <c r="K26" i="1"/>
  <c r="M27" i="1"/>
  <c r="M26" i="1"/>
  <c r="K25" i="1"/>
  <c r="K27" i="1"/>
  <c r="J25" i="1"/>
  <c r="J27" i="1"/>
  <c r="M25" i="1"/>
  <c r="J26" i="1"/>
</calcChain>
</file>

<file path=xl/sharedStrings.xml><?xml version="1.0" encoding="utf-8"?>
<sst xmlns="http://schemas.openxmlformats.org/spreadsheetml/2006/main" count="460" uniqueCount="157">
  <si>
    <t>dsEndo</t>
  </si>
  <si>
    <t>injection sites</t>
  </si>
  <si>
    <t>Normal</t>
  </si>
  <si>
    <t>Ipsi</t>
  </si>
  <si>
    <t>FP</t>
  </si>
  <si>
    <t>NT</t>
  </si>
  <si>
    <t>sums (n injection sites)</t>
  </si>
  <si>
    <t>average</t>
  </si>
  <si>
    <t>stdev</t>
  </si>
  <si>
    <t>SEM</t>
  </si>
  <si>
    <t>embryo n°</t>
  </si>
  <si>
    <t>percentage</t>
  </si>
  <si>
    <t>FP= FP stalling</t>
  </si>
  <si>
    <t>NT = no turn</t>
  </si>
  <si>
    <t>count (N embryos)</t>
  </si>
  <si>
    <t>EGFP</t>
  </si>
  <si>
    <t>wt1</t>
  </si>
  <si>
    <t>wt2</t>
  </si>
  <si>
    <t>wt3</t>
  </si>
  <si>
    <t>wt4</t>
  </si>
  <si>
    <t>wt5</t>
  </si>
  <si>
    <t>wt6</t>
  </si>
  <si>
    <t>wt7</t>
  </si>
  <si>
    <t>wt8</t>
  </si>
  <si>
    <t>wt9</t>
  </si>
  <si>
    <t>wt10</t>
  </si>
  <si>
    <t>wt11</t>
  </si>
  <si>
    <t>wt12</t>
  </si>
  <si>
    <t>wt13</t>
  </si>
  <si>
    <t>wt14</t>
  </si>
  <si>
    <t xml:space="preserve">Endo OE </t>
  </si>
  <si>
    <t>Hoxa1::Endo-L</t>
  </si>
  <si>
    <t>Ipsi= ipsilateral turn</t>
  </si>
  <si>
    <t>Hoxa1::Endo-M</t>
  </si>
  <si>
    <t>Hoxa1::Endo-H</t>
  </si>
  <si>
    <t>Math1::Endo-L</t>
  </si>
  <si>
    <t>Math1::Endo-M</t>
  </si>
  <si>
    <t>Math1::Endo-H</t>
  </si>
  <si>
    <t>untreated</t>
  </si>
  <si>
    <t>percentage of normal injection sites</t>
  </si>
  <si>
    <t>Number of families</t>
  </si>
  <si>
    <t>Number of comparisons per family</t>
  </si>
  <si>
    <t>Alpha</t>
  </si>
  <si>
    <t>Mean Diff.</t>
  </si>
  <si>
    <t>95.00% CI of diff.</t>
  </si>
  <si>
    <t>Significant?</t>
  </si>
  <si>
    <t>Summary</t>
  </si>
  <si>
    <t>Adjusted P Value</t>
  </si>
  <si>
    <t>No</t>
  </si>
  <si>
    <t>ns</t>
  </si>
  <si>
    <t>&gt;0.9999</t>
  </si>
  <si>
    <t>Yes</t>
  </si>
  <si>
    <t>****</t>
  </si>
  <si>
    <t>&lt;0.0001</t>
  </si>
  <si>
    <t>**</t>
  </si>
  <si>
    <t>***</t>
  </si>
  <si>
    <t>*</t>
  </si>
  <si>
    <t>Test details</t>
  </si>
  <si>
    <t>Mean 1</t>
  </si>
  <si>
    <t>Mean 2</t>
  </si>
  <si>
    <t>SE of diff.</t>
  </si>
  <si>
    <t>n1</t>
  </si>
  <si>
    <t>n2</t>
  </si>
  <si>
    <t>q</t>
  </si>
  <si>
    <t>DF</t>
  </si>
  <si>
    <t>Statistics (done with Graphpad Prism)</t>
  </si>
  <si>
    <t xml:space="preserve">  dsEndo vs. EGFP</t>
  </si>
  <si>
    <t>-77.12 to -23.46</t>
  </si>
  <si>
    <t xml:space="preserve">  dsEndo vs. untreated</t>
  </si>
  <si>
    <t>-81.83 to -28.17</t>
  </si>
  <si>
    <t xml:space="preserve">  dsEndo vs. Endo OE</t>
  </si>
  <si>
    <t>-44.58 to 7.027</t>
  </si>
  <si>
    <t xml:space="preserve">  dsEndo vs. Hoxa1::Endo-L</t>
  </si>
  <si>
    <t>-31.21 to 14.82</t>
  </si>
  <si>
    <t xml:space="preserve">  dsEndo vs. Hoxa1::Endo-M</t>
  </si>
  <si>
    <t>-55.08 to -5.126</t>
  </si>
  <si>
    <t xml:space="preserve">  dsEndo vs. Hoxa1::Endo-H</t>
  </si>
  <si>
    <t>-28.22 to 39.65</t>
  </si>
  <si>
    <t xml:space="preserve">  dsEndo vs. Math1::Endo-L</t>
  </si>
  <si>
    <t>-55.60 to -3.026</t>
  </si>
  <si>
    <t xml:space="preserve">  dsEndo vs. Math1::Endo-M</t>
  </si>
  <si>
    <t>-38.65 to 29.22</t>
  </si>
  <si>
    <t xml:space="preserve">  dsEndo vs. Math1::Endo-H</t>
  </si>
  <si>
    <t>-28.27 to 36.34</t>
  </si>
  <si>
    <t xml:space="preserve">  EGFP vs. untreated</t>
  </si>
  <si>
    <t>-34.10 to 24.68</t>
  </si>
  <si>
    <t xml:space="preserve">  EGFP vs. Endo OE</t>
  </si>
  <si>
    <t>3.052 to 59.97</t>
  </si>
  <si>
    <t xml:space="preserve">  EGFP vs. Hoxa1::Endo-L</t>
  </si>
  <si>
    <t>16.13 to 68.05</t>
  </si>
  <si>
    <t xml:space="preserve">  EGFP vs. Hoxa1::Endo-M</t>
  </si>
  <si>
    <t>-7.527 to 47.89</t>
  </si>
  <si>
    <t xml:space="preserve">  EGFP vs. Hoxa1::Endo-H</t>
  </si>
  <si>
    <t>20.00 to 92.00</t>
  </si>
  <si>
    <t xml:space="preserve">  EGFP vs. Math1::Endo-L</t>
  </si>
  <si>
    <t>-7.925 to 49.87</t>
  </si>
  <si>
    <t xml:space="preserve">  EGFP vs. Math1::Endo-M</t>
  </si>
  <si>
    <t>9.575 to 81.57</t>
  </si>
  <si>
    <t xml:space="preserve">  EGFP vs. Math1::Endo-H</t>
  </si>
  <si>
    <t>19.86 to 88.79</t>
  </si>
  <si>
    <t xml:space="preserve">  untreated vs. Endo OE</t>
  </si>
  <si>
    <t>7.766 to 64.68</t>
  </si>
  <si>
    <t xml:space="preserve">  untreated vs. Hoxa1::Endo-L</t>
  </si>
  <si>
    <t>20.85 to 72.76</t>
  </si>
  <si>
    <t xml:space="preserve">  untreated vs. Hoxa1::Endo-M</t>
  </si>
  <si>
    <t>-2.813 to 52.61</t>
  </si>
  <si>
    <t xml:space="preserve">  untreated vs. Hoxa1::Endo-H</t>
  </si>
  <si>
    <t>24.72 to 96.71</t>
  </si>
  <si>
    <t xml:space="preserve">  untreated vs. Math1::Endo-L</t>
  </si>
  <si>
    <t>-3.211 to 54.58</t>
  </si>
  <si>
    <t xml:space="preserve">  untreated vs. Math1::Endo-M</t>
  </si>
  <si>
    <t>14.29 to 86.28</t>
  </si>
  <si>
    <t xml:space="preserve">  untreated vs. Math1::Endo-H</t>
  </si>
  <si>
    <t>24.57 to 93.50</t>
  </si>
  <si>
    <t xml:space="preserve">  Endo OE vs. Hoxa1::Endo-L</t>
  </si>
  <si>
    <t>-14.31 to 35.48</t>
  </si>
  <si>
    <t xml:space="preserve">  Endo OE vs. Hoxa1::Endo-M</t>
  </si>
  <si>
    <t>-38.04 to 15.39</t>
  </si>
  <si>
    <t xml:space="preserve">  Endo OE vs. Hoxa1::Endo-H</t>
  </si>
  <si>
    <t>-10.75 to 59.73</t>
  </si>
  <si>
    <t xml:space="preserve">  Endo OE vs. Math1::Endo-L</t>
  </si>
  <si>
    <t>-38.48 to 17.41</t>
  </si>
  <si>
    <t xml:space="preserve">  Endo OE vs. Math1::Endo-M</t>
  </si>
  <si>
    <t>-21.18 to 49.30</t>
  </si>
  <si>
    <t xml:space="preserve">  Endo OE vs. Math1::Endo-H</t>
  </si>
  <si>
    <t>-10.86 to 56.48</t>
  </si>
  <si>
    <t xml:space="preserve">  Hoxa1::Endo-L vs. Hoxa1::Endo-M</t>
  </si>
  <si>
    <t>-45.95 to 2.128</t>
  </si>
  <si>
    <t xml:space="preserve">  Hoxa1::Endo-L vs. Hoxa1::Endo-H</t>
  </si>
  <si>
    <t>-19.34 to 47.16</t>
  </si>
  <si>
    <t xml:space="preserve">  Hoxa1::Endo-L vs. Math1::Endo-L</t>
  </si>
  <si>
    <t>-46.52 to 4.276</t>
  </si>
  <si>
    <t xml:space="preserve">  Hoxa1::Endo-L vs. Math1::Endo-M</t>
  </si>
  <si>
    <t>-29.77 to 36.73</t>
  </si>
  <si>
    <t xml:space="preserve">  Hoxa1::Endo-L vs. Math1::Endo-H</t>
  </si>
  <si>
    <t>-19.36 to 43.82</t>
  </si>
  <si>
    <t xml:space="preserve">  Hoxa1::Endo-M vs. Hoxa1::Endo-H</t>
  </si>
  <si>
    <t>1.180 to 70.45</t>
  </si>
  <si>
    <t xml:space="preserve">  Hoxa1::Endo-M vs. Math1::Endo-L</t>
  </si>
  <si>
    <t>-26.40 to 27.97</t>
  </si>
  <si>
    <t xml:space="preserve">  Hoxa1::Endo-M vs. Math1::Endo-M</t>
  </si>
  <si>
    <t>-9.248 to 60.03</t>
  </si>
  <si>
    <t xml:space="preserve">  Hoxa1::Endo-M vs. Math1::Endo-H</t>
  </si>
  <si>
    <t>1.097 to 67.18</t>
  </si>
  <si>
    <t xml:space="preserve">  Hoxa1::Endo-H vs. Math1::Endo-L</t>
  </si>
  <si>
    <t>-70.62 to 0.5653</t>
  </si>
  <si>
    <t xml:space="preserve">  Hoxa1::Endo-H vs. Math1::Endo-M</t>
  </si>
  <si>
    <t>-51.99 to 31.14</t>
  </si>
  <si>
    <t xml:space="preserve">  Hoxa1::Endo-H vs. Math1::Endo-H</t>
  </si>
  <si>
    <t>-41.92 to 38.57</t>
  </si>
  <si>
    <t xml:space="preserve">  Math1::Endo-L vs. Math1::Endo-M</t>
  </si>
  <si>
    <t>-10.99 to 60.19</t>
  </si>
  <si>
    <t xml:space="preserve">  Math1::Endo-L vs. Math1::Endo-H</t>
  </si>
  <si>
    <t>-0.6933 to 67.39</t>
  </si>
  <si>
    <t xml:space="preserve">  Math1::Endo-M vs. Math1::Endo-H</t>
  </si>
  <si>
    <t>-31.49 to 48.99</t>
  </si>
  <si>
    <t>one-way ANOVA with Tukey's multiple comparisons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</si>
</sst>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9" fontId="0" fillId="0" borderId="2" xfId="1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4" fontId="0" fillId="0" borderId="0" xfId="1" applyNumberFormat="1" applyFont="1" applyFill="1" applyBorder="1" applyAlignment="1">
      <alignment horizontal="center"/>
    </xf>
    <xf numFmtId="164" fontId="0" fillId="0" borderId="0" xfId="1" applyNumberFormat="1" applyFont="1" applyFill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0" xfId="0" applyBorder="1"/>
    <xf numFmtId="0" fontId="0" fillId="0" borderId="11" xfId="0" applyBorder="1"/>
    <xf numFmtId="0" fontId="4" fillId="0" borderId="10" xfId="0" applyFont="1" applyBorder="1" applyAlignment="1">
      <alignment horizontal="left"/>
    </xf>
    <xf numFmtId="0" fontId="4" fillId="0" borderId="0" xfId="0" applyFont="1" applyBorder="1"/>
    <xf numFmtId="0" fontId="3" fillId="0" borderId="10" xfId="0" applyFont="1" applyBorder="1" applyAlignment="1">
      <alignment horizontal="left"/>
    </xf>
    <xf numFmtId="0" fontId="3" fillId="0" borderId="0" xfId="0" applyFont="1" applyBorder="1"/>
    <xf numFmtId="0" fontId="0" fillId="0" borderId="12" xfId="0" applyBorder="1"/>
    <xf numFmtId="0" fontId="0" fillId="0" borderId="13" xfId="0" applyBorder="1"/>
    <xf numFmtId="0" fontId="2" fillId="0" borderId="7" xfId="0" applyFont="1" applyBorder="1"/>
    <xf numFmtId="0" fontId="2" fillId="3" borderId="2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05"/>
  <sheetViews>
    <sheetView tabSelected="1" workbookViewId="0"/>
  </sheetViews>
  <sheetFormatPr defaultRowHeight="15" x14ac:dyDescent="0.25"/>
  <cols>
    <col min="1" max="1" width="21.85546875" style="2" bestFit="1" customWidth="1"/>
    <col min="2" max="2" width="13.5703125" style="2" bestFit="1" customWidth="1"/>
    <col min="3" max="3" width="12.42578125" style="2" customWidth="1"/>
    <col min="4" max="4" width="7.7109375" style="2" customWidth="1"/>
    <col min="5" max="5" width="9" style="2" customWidth="1"/>
    <col min="6" max="6" width="11" style="2" customWidth="1"/>
    <col min="7" max="9" width="9.140625" style="2"/>
    <col min="10" max="10" width="12.42578125" style="2" customWidth="1"/>
    <col min="11" max="11" width="12.5703125" style="2" customWidth="1"/>
    <col min="12" max="12" width="12.28515625" style="2" customWidth="1"/>
    <col min="13" max="14" width="11.5703125" style="2" customWidth="1"/>
    <col min="15" max="15" width="18.85546875" style="2" bestFit="1" customWidth="1"/>
    <col min="16" max="16" width="19.42578125" style="2" bestFit="1" customWidth="1"/>
    <col min="17" max="17" width="9.140625" style="2"/>
    <col min="18" max="18" width="9.85546875" style="2" bestFit="1" customWidth="1"/>
    <col min="19" max="19" width="18.85546875" style="2" customWidth="1"/>
    <col min="20" max="20" width="13.7109375" style="2" bestFit="1" customWidth="1"/>
    <col min="21" max="21" width="14.7109375" style="2" bestFit="1" customWidth="1"/>
    <col min="22" max="22" width="14.140625" style="2" bestFit="1" customWidth="1"/>
    <col min="23" max="23" width="14" style="2" bestFit="1" customWidth="1"/>
    <col min="24" max="24" width="15" style="2" bestFit="1" customWidth="1"/>
    <col min="25" max="25" width="14.42578125" style="2" bestFit="1" customWidth="1"/>
    <col min="26" max="16384" width="9.140625" style="2"/>
  </cols>
  <sheetData>
    <row r="1" spans="1:25" ht="15.75" thickBot="1" x14ac:dyDescent="0.3"/>
    <row r="2" spans="1:25" x14ac:dyDescent="0.25">
      <c r="A2" s="8" t="s">
        <v>0</v>
      </c>
      <c r="J2" s="38" t="s">
        <v>11</v>
      </c>
      <c r="K2" s="38"/>
      <c r="L2" s="38"/>
      <c r="M2" s="38"/>
      <c r="N2" s="18"/>
      <c r="O2" s="9" t="s">
        <v>32</v>
      </c>
    </row>
    <row r="3" spans="1:25" x14ac:dyDescent="0.25">
      <c r="A3" s="7" t="s">
        <v>10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/>
      <c r="H3" s="7"/>
      <c r="I3" s="7"/>
      <c r="J3" s="7" t="s">
        <v>2</v>
      </c>
      <c r="K3" s="7" t="s">
        <v>3</v>
      </c>
      <c r="L3" s="7" t="s">
        <v>4</v>
      </c>
      <c r="M3" s="7" t="s">
        <v>5</v>
      </c>
      <c r="N3" s="18"/>
      <c r="O3" s="10" t="s">
        <v>12</v>
      </c>
    </row>
    <row r="4" spans="1:25" ht="15.75" thickBot="1" x14ac:dyDescent="0.3">
      <c r="A4" s="4">
        <v>1424</v>
      </c>
      <c r="B4" s="4">
        <v>4</v>
      </c>
      <c r="C4" s="4">
        <v>1</v>
      </c>
      <c r="D4" s="4">
        <v>0</v>
      </c>
      <c r="E4" s="4">
        <v>1</v>
      </c>
      <c r="F4" s="4">
        <v>2</v>
      </c>
      <c r="G4" s="4"/>
      <c r="H4" s="4"/>
      <c r="I4" s="4"/>
      <c r="J4" s="5">
        <f>C4/B4</f>
        <v>0.25</v>
      </c>
      <c r="K4" s="5">
        <f>D4/B4</f>
        <v>0</v>
      </c>
      <c r="L4" s="5">
        <f>E4/B4</f>
        <v>0.25</v>
      </c>
      <c r="M4" s="5">
        <f>F4/B4</f>
        <v>0.5</v>
      </c>
      <c r="N4" s="19"/>
      <c r="O4" s="11" t="s">
        <v>13</v>
      </c>
    </row>
    <row r="5" spans="1:25" x14ac:dyDescent="0.25">
      <c r="A5" s="4">
        <v>1429</v>
      </c>
      <c r="B5" s="4">
        <v>9</v>
      </c>
      <c r="C5" s="4">
        <v>2</v>
      </c>
      <c r="D5" s="4">
        <v>1</v>
      </c>
      <c r="E5" s="4">
        <v>0</v>
      </c>
      <c r="F5" s="4">
        <v>6</v>
      </c>
      <c r="G5" s="4"/>
      <c r="H5" s="4"/>
      <c r="I5" s="4"/>
      <c r="J5" s="5">
        <f>C5/B5</f>
        <v>0.22222222222222221</v>
      </c>
      <c r="K5" s="5">
        <f>D5/B5</f>
        <v>0.1111111111111111</v>
      </c>
      <c r="L5" s="5">
        <f>E5/B5</f>
        <v>0</v>
      </c>
      <c r="M5" s="5">
        <f>F5/B5</f>
        <v>0.66666666666666663</v>
      </c>
      <c r="N5" s="19"/>
    </row>
    <row r="6" spans="1:25" x14ac:dyDescent="0.25">
      <c r="A6" s="4">
        <v>1431</v>
      </c>
      <c r="B6" s="4">
        <v>5</v>
      </c>
      <c r="C6" s="4">
        <v>1</v>
      </c>
      <c r="D6" s="4">
        <v>0</v>
      </c>
      <c r="E6" s="4">
        <v>1</v>
      </c>
      <c r="F6" s="4">
        <v>3</v>
      </c>
      <c r="G6" s="4"/>
      <c r="H6" s="4"/>
      <c r="I6" s="4"/>
      <c r="J6" s="5">
        <f t="shared" ref="J6:J24" si="0">C6/B6</f>
        <v>0.2</v>
      </c>
      <c r="K6" s="5">
        <f t="shared" ref="K6:K24" si="1">D6/B6</f>
        <v>0</v>
      </c>
      <c r="L6" s="5">
        <f t="shared" ref="L6:L24" si="2">E6/B6</f>
        <v>0.2</v>
      </c>
      <c r="M6" s="5">
        <f t="shared" ref="M6:M24" si="3">F6/B6</f>
        <v>0.6</v>
      </c>
      <c r="N6" s="19"/>
    </row>
    <row r="7" spans="1:25" x14ac:dyDescent="0.25">
      <c r="A7" s="4">
        <v>1432</v>
      </c>
      <c r="B7" s="4">
        <v>4</v>
      </c>
      <c r="C7" s="4">
        <v>1</v>
      </c>
      <c r="D7" s="4">
        <v>0</v>
      </c>
      <c r="E7" s="4">
        <v>0</v>
      </c>
      <c r="F7" s="4">
        <v>3</v>
      </c>
      <c r="G7" s="4"/>
      <c r="H7" s="4"/>
      <c r="I7" s="4"/>
      <c r="J7" s="5">
        <f t="shared" si="0"/>
        <v>0.25</v>
      </c>
      <c r="K7" s="5">
        <f t="shared" si="1"/>
        <v>0</v>
      </c>
      <c r="L7" s="5">
        <f t="shared" si="2"/>
        <v>0</v>
      </c>
      <c r="M7" s="5">
        <f t="shared" si="3"/>
        <v>0.75</v>
      </c>
      <c r="N7" s="19"/>
      <c r="P7" s="38" t="s">
        <v>39</v>
      </c>
      <c r="Q7" s="38"/>
      <c r="R7" s="38"/>
      <c r="S7" s="38"/>
      <c r="T7" s="38"/>
      <c r="U7" s="38"/>
      <c r="V7" s="38"/>
      <c r="W7" s="38"/>
      <c r="X7" s="38"/>
      <c r="Y7" s="38"/>
    </row>
    <row r="8" spans="1:25" x14ac:dyDescent="0.25">
      <c r="A8" s="4">
        <v>1435</v>
      </c>
      <c r="B8" s="4">
        <v>9</v>
      </c>
      <c r="C8" s="4">
        <v>2</v>
      </c>
      <c r="D8" s="4">
        <v>0</v>
      </c>
      <c r="E8" s="4">
        <v>3</v>
      </c>
      <c r="F8" s="4">
        <v>6</v>
      </c>
      <c r="G8" s="4"/>
      <c r="H8" s="4"/>
      <c r="I8" s="4"/>
      <c r="J8" s="5">
        <f t="shared" si="0"/>
        <v>0.22222222222222221</v>
      </c>
      <c r="K8" s="5">
        <f t="shared" si="1"/>
        <v>0</v>
      </c>
      <c r="L8" s="5">
        <f t="shared" si="2"/>
        <v>0.33333333333333331</v>
      </c>
      <c r="M8" s="5">
        <f t="shared" si="3"/>
        <v>0.66666666666666663</v>
      </c>
      <c r="N8" s="19"/>
      <c r="P8" s="35" t="s">
        <v>0</v>
      </c>
      <c r="Q8" s="35" t="s">
        <v>15</v>
      </c>
      <c r="R8" s="35" t="s">
        <v>38</v>
      </c>
      <c r="S8" s="35" t="s">
        <v>30</v>
      </c>
      <c r="T8" s="35" t="s">
        <v>31</v>
      </c>
      <c r="U8" s="35" t="s">
        <v>33</v>
      </c>
      <c r="V8" s="35" t="s">
        <v>34</v>
      </c>
      <c r="W8" s="35" t="s">
        <v>35</v>
      </c>
      <c r="X8" s="35" t="s">
        <v>36</v>
      </c>
      <c r="Y8" s="35" t="s">
        <v>37</v>
      </c>
    </row>
    <row r="9" spans="1:25" x14ac:dyDescent="0.25">
      <c r="A9" s="4">
        <v>1445</v>
      </c>
      <c r="B9" s="4">
        <v>8</v>
      </c>
      <c r="C9" s="4">
        <v>6</v>
      </c>
      <c r="D9" s="4">
        <v>0</v>
      </c>
      <c r="E9" s="4">
        <v>0</v>
      </c>
      <c r="F9" s="4">
        <v>2</v>
      </c>
      <c r="G9" s="4"/>
      <c r="H9" s="4"/>
      <c r="I9" s="4"/>
      <c r="J9" s="5">
        <f t="shared" si="0"/>
        <v>0.75</v>
      </c>
      <c r="K9" s="5">
        <f t="shared" si="1"/>
        <v>0</v>
      </c>
      <c r="L9" s="5">
        <f t="shared" si="2"/>
        <v>0</v>
      </c>
      <c r="M9" s="5">
        <f t="shared" si="3"/>
        <v>0.25</v>
      </c>
      <c r="N9" s="19"/>
      <c r="P9" s="14">
        <v>0.25</v>
      </c>
      <c r="Q9" s="14">
        <v>0.5</v>
      </c>
      <c r="R9" s="14">
        <v>1</v>
      </c>
      <c r="S9" s="14">
        <v>0.35714285714285715</v>
      </c>
      <c r="T9" s="14">
        <v>0</v>
      </c>
      <c r="U9" s="14">
        <v>1</v>
      </c>
      <c r="V9" s="14">
        <v>0</v>
      </c>
      <c r="W9" s="14">
        <v>0.7142857142857143</v>
      </c>
      <c r="X9" s="14">
        <v>0.6</v>
      </c>
      <c r="Y9" s="14">
        <v>0.4</v>
      </c>
    </row>
    <row r="10" spans="1:25" x14ac:dyDescent="0.25">
      <c r="A10" s="4">
        <v>1453</v>
      </c>
      <c r="B10" s="4">
        <v>13</v>
      </c>
      <c r="C10" s="4">
        <v>1</v>
      </c>
      <c r="D10" s="4">
        <v>0</v>
      </c>
      <c r="E10" s="4">
        <v>8</v>
      </c>
      <c r="F10" s="4">
        <v>12</v>
      </c>
      <c r="G10" s="4"/>
      <c r="H10" s="4"/>
      <c r="I10" s="4"/>
      <c r="J10" s="5">
        <f t="shared" si="0"/>
        <v>7.6923076923076927E-2</v>
      </c>
      <c r="K10" s="5">
        <f t="shared" si="1"/>
        <v>0</v>
      </c>
      <c r="L10" s="5">
        <f t="shared" si="2"/>
        <v>0.61538461538461542</v>
      </c>
      <c r="M10" s="5">
        <f t="shared" si="3"/>
        <v>0.92307692307692313</v>
      </c>
      <c r="N10" s="19"/>
      <c r="P10" s="14">
        <v>0.22222222222222221</v>
      </c>
      <c r="Q10" s="14">
        <v>1</v>
      </c>
      <c r="R10" s="14">
        <v>1</v>
      </c>
      <c r="S10" s="14">
        <v>0.7142857142857143</v>
      </c>
      <c r="T10" s="14">
        <v>1</v>
      </c>
      <c r="U10" s="14">
        <v>0.25</v>
      </c>
      <c r="V10" s="14">
        <v>0.1</v>
      </c>
      <c r="W10" s="14">
        <v>0.7142857142857143</v>
      </c>
      <c r="X10" s="14">
        <v>0.75</v>
      </c>
      <c r="Y10" s="14">
        <v>0.22222222222222221</v>
      </c>
    </row>
    <row r="11" spans="1:25" x14ac:dyDescent="0.25">
      <c r="A11" s="4">
        <v>1459</v>
      </c>
      <c r="B11" s="4">
        <v>4</v>
      </c>
      <c r="C11" s="4">
        <v>0</v>
      </c>
      <c r="D11" s="4">
        <v>0</v>
      </c>
      <c r="E11" s="4">
        <v>2</v>
      </c>
      <c r="F11" s="4">
        <v>2</v>
      </c>
      <c r="G11" s="4"/>
      <c r="H11" s="4"/>
      <c r="I11" s="4"/>
      <c r="J11" s="5">
        <f t="shared" si="0"/>
        <v>0</v>
      </c>
      <c r="K11" s="5">
        <f t="shared" si="1"/>
        <v>0</v>
      </c>
      <c r="L11" s="5">
        <f t="shared" si="2"/>
        <v>0.5</v>
      </c>
      <c r="M11" s="5">
        <f t="shared" si="3"/>
        <v>0.5</v>
      </c>
      <c r="N11" s="19"/>
      <c r="P11" s="14">
        <v>0.2</v>
      </c>
      <c r="Q11" s="14">
        <v>0.8</v>
      </c>
      <c r="R11" s="14">
        <v>0.8</v>
      </c>
      <c r="S11" s="14">
        <v>0.5</v>
      </c>
      <c r="T11" s="14">
        <v>0</v>
      </c>
      <c r="U11" s="14">
        <v>0.5</v>
      </c>
      <c r="V11" s="14">
        <v>0.4</v>
      </c>
      <c r="W11" s="14">
        <v>0.8571428571428571</v>
      </c>
      <c r="X11" s="14">
        <v>9.0909090909090912E-2</v>
      </c>
      <c r="Y11" s="14">
        <v>0.375</v>
      </c>
    </row>
    <row r="12" spans="1:25" x14ac:dyDescent="0.25">
      <c r="A12" s="4">
        <v>1465</v>
      </c>
      <c r="B12" s="4">
        <v>11</v>
      </c>
      <c r="C12" s="4">
        <v>6</v>
      </c>
      <c r="D12" s="4">
        <v>0</v>
      </c>
      <c r="E12" s="4">
        <v>0</v>
      </c>
      <c r="F12" s="4">
        <v>5</v>
      </c>
      <c r="G12" s="4"/>
      <c r="H12" s="4"/>
      <c r="I12" s="4"/>
      <c r="J12" s="5">
        <f t="shared" si="0"/>
        <v>0.54545454545454541</v>
      </c>
      <c r="K12" s="5">
        <f t="shared" si="1"/>
        <v>0</v>
      </c>
      <c r="L12" s="5">
        <f t="shared" si="2"/>
        <v>0</v>
      </c>
      <c r="M12" s="5">
        <f t="shared" si="3"/>
        <v>0.45454545454545453</v>
      </c>
      <c r="N12" s="19"/>
      <c r="P12" s="14">
        <v>0.25</v>
      </c>
      <c r="Q12" s="14">
        <v>1</v>
      </c>
      <c r="R12" s="14">
        <v>0.72727272727272729</v>
      </c>
      <c r="S12" s="14">
        <v>0.8</v>
      </c>
      <c r="T12" s="14">
        <v>0.25</v>
      </c>
      <c r="U12" s="14">
        <v>0.5714285714285714</v>
      </c>
      <c r="V12" s="14">
        <v>0.7142857142857143</v>
      </c>
      <c r="W12" s="14">
        <v>0.77777777777777779</v>
      </c>
      <c r="X12" s="14">
        <v>0.26315789473684209</v>
      </c>
      <c r="Y12" s="14">
        <v>0.25</v>
      </c>
    </row>
    <row r="13" spans="1:25" x14ac:dyDescent="0.25">
      <c r="A13" s="4">
        <v>1481</v>
      </c>
      <c r="B13" s="4">
        <v>4</v>
      </c>
      <c r="C13" s="4">
        <v>0</v>
      </c>
      <c r="D13" s="4">
        <v>0</v>
      </c>
      <c r="E13" s="4">
        <v>3</v>
      </c>
      <c r="F13" s="4">
        <v>1</v>
      </c>
      <c r="G13" s="4"/>
      <c r="H13" s="4"/>
      <c r="I13" s="4"/>
      <c r="J13" s="5">
        <f t="shared" si="0"/>
        <v>0</v>
      </c>
      <c r="K13" s="5">
        <f t="shared" si="1"/>
        <v>0</v>
      </c>
      <c r="L13" s="5">
        <f t="shared" si="2"/>
        <v>0.75</v>
      </c>
      <c r="M13" s="5">
        <f t="shared" si="3"/>
        <v>0.25</v>
      </c>
      <c r="N13" s="19"/>
      <c r="P13" s="14">
        <v>0.22222222222222221</v>
      </c>
      <c r="Q13" s="14">
        <v>1</v>
      </c>
      <c r="R13" s="14">
        <v>0.76923076923076927</v>
      </c>
      <c r="S13" s="14">
        <v>0.33333333333333331</v>
      </c>
      <c r="T13" s="14">
        <v>0.5</v>
      </c>
      <c r="U13" s="14">
        <v>0.5</v>
      </c>
      <c r="V13" s="14">
        <v>0.4</v>
      </c>
      <c r="W13" s="14">
        <v>0.25</v>
      </c>
      <c r="X13" s="14">
        <v>0</v>
      </c>
      <c r="Y13" s="14">
        <v>0</v>
      </c>
    </row>
    <row r="14" spans="1:25" x14ac:dyDescent="0.25">
      <c r="A14" s="4">
        <v>1487</v>
      </c>
      <c r="B14" s="4">
        <v>4</v>
      </c>
      <c r="C14" s="4">
        <v>0</v>
      </c>
      <c r="D14" s="4">
        <v>0</v>
      </c>
      <c r="E14" s="4">
        <v>2</v>
      </c>
      <c r="F14" s="4">
        <v>2</v>
      </c>
      <c r="G14" s="4"/>
      <c r="H14" s="4"/>
      <c r="I14" s="4"/>
      <c r="J14" s="5">
        <f t="shared" si="0"/>
        <v>0</v>
      </c>
      <c r="K14" s="5">
        <f t="shared" si="1"/>
        <v>0</v>
      </c>
      <c r="L14" s="5">
        <f t="shared" si="2"/>
        <v>0.5</v>
      </c>
      <c r="M14" s="5">
        <f t="shared" si="3"/>
        <v>0.5</v>
      </c>
      <c r="N14" s="19"/>
      <c r="P14" s="14">
        <v>0.75</v>
      </c>
      <c r="Q14" s="14">
        <v>1</v>
      </c>
      <c r="R14" s="14">
        <v>1</v>
      </c>
      <c r="S14" s="14">
        <v>0.4</v>
      </c>
      <c r="T14" s="14">
        <v>0.45454545454545453</v>
      </c>
      <c r="U14" s="14">
        <v>0.625</v>
      </c>
      <c r="V14" s="14">
        <v>0.1111111111111111</v>
      </c>
      <c r="W14" s="14">
        <v>1</v>
      </c>
      <c r="X14" s="14">
        <v>0.54545454545454541</v>
      </c>
      <c r="Y14" s="14">
        <v>0</v>
      </c>
    </row>
    <row r="15" spans="1:25" x14ac:dyDescent="0.25">
      <c r="A15" s="4">
        <v>1557</v>
      </c>
      <c r="B15" s="4">
        <v>7</v>
      </c>
      <c r="C15" s="4">
        <v>3</v>
      </c>
      <c r="D15" s="4">
        <v>0</v>
      </c>
      <c r="E15" s="4">
        <v>2</v>
      </c>
      <c r="F15" s="4">
        <v>4</v>
      </c>
      <c r="G15" s="4"/>
      <c r="H15" s="4"/>
      <c r="I15" s="4"/>
      <c r="J15" s="5">
        <f t="shared" si="0"/>
        <v>0.42857142857142855</v>
      </c>
      <c r="K15" s="5">
        <f t="shared" si="1"/>
        <v>0</v>
      </c>
      <c r="L15" s="5">
        <f t="shared" si="2"/>
        <v>0.2857142857142857</v>
      </c>
      <c r="M15" s="5">
        <f t="shared" si="3"/>
        <v>0.5714285714285714</v>
      </c>
      <c r="N15" s="19"/>
      <c r="P15" s="14">
        <v>7.6923076923076927E-2</v>
      </c>
      <c r="Q15" s="14">
        <v>0.5</v>
      </c>
      <c r="R15" s="14">
        <v>0.875</v>
      </c>
      <c r="S15" s="14">
        <v>0.25</v>
      </c>
      <c r="T15" s="14">
        <v>9.0909090909090912E-2</v>
      </c>
      <c r="U15" s="14">
        <v>0</v>
      </c>
      <c r="V15" s="14">
        <v>0</v>
      </c>
      <c r="W15" s="14">
        <v>0.8</v>
      </c>
      <c r="X15" s="14">
        <v>0.2</v>
      </c>
      <c r="Y15" s="14">
        <v>0.5</v>
      </c>
    </row>
    <row r="16" spans="1:25" x14ac:dyDescent="0.25">
      <c r="A16" s="4">
        <v>1559</v>
      </c>
      <c r="B16" s="4">
        <v>9</v>
      </c>
      <c r="C16" s="4">
        <v>2</v>
      </c>
      <c r="D16" s="4">
        <v>2</v>
      </c>
      <c r="E16" s="4">
        <v>2</v>
      </c>
      <c r="F16" s="4">
        <v>6</v>
      </c>
      <c r="G16" s="4"/>
      <c r="H16" s="4"/>
      <c r="I16" s="4"/>
      <c r="J16" s="5">
        <f t="shared" si="0"/>
        <v>0.22222222222222221</v>
      </c>
      <c r="K16" s="5">
        <f t="shared" si="1"/>
        <v>0.22222222222222221</v>
      </c>
      <c r="L16" s="5">
        <f t="shared" si="2"/>
        <v>0.22222222222222221</v>
      </c>
      <c r="M16" s="5">
        <f t="shared" si="3"/>
        <v>0.66666666666666663</v>
      </c>
      <c r="N16" s="19"/>
      <c r="P16" s="14">
        <v>0</v>
      </c>
      <c r="Q16" s="14">
        <v>0.375</v>
      </c>
      <c r="R16" s="14">
        <v>0.7142857142857143</v>
      </c>
      <c r="S16" s="14">
        <v>0.5</v>
      </c>
      <c r="T16" s="14">
        <v>0.33333333333333331</v>
      </c>
      <c r="U16" s="14">
        <v>0.3</v>
      </c>
      <c r="V16" s="14"/>
      <c r="W16" s="14">
        <v>0.53846153846153844</v>
      </c>
      <c r="X16" s="14"/>
      <c r="Y16" s="14">
        <v>0.35294117647058826</v>
      </c>
    </row>
    <row r="17" spans="1:25" x14ac:dyDescent="0.25">
      <c r="A17" s="4">
        <v>1560</v>
      </c>
      <c r="B17" s="4">
        <v>9</v>
      </c>
      <c r="C17" s="4">
        <v>5</v>
      </c>
      <c r="D17" s="4">
        <v>0</v>
      </c>
      <c r="E17" s="4">
        <v>3</v>
      </c>
      <c r="F17" s="4">
        <v>3</v>
      </c>
      <c r="G17" s="4"/>
      <c r="H17" s="4"/>
      <c r="I17" s="4"/>
      <c r="J17" s="5">
        <f t="shared" si="0"/>
        <v>0.55555555555555558</v>
      </c>
      <c r="K17" s="5">
        <f t="shared" si="1"/>
        <v>0</v>
      </c>
      <c r="L17" s="5">
        <f t="shared" si="2"/>
        <v>0.33333333333333331</v>
      </c>
      <c r="M17" s="5">
        <f t="shared" si="3"/>
        <v>0.33333333333333331</v>
      </c>
      <c r="N17" s="19"/>
      <c r="P17" s="14">
        <v>0.54545454545454541</v>
      </c>
      <c r="Q17" s="14">
        <v>1</v>
      </c>
      <c r="R17" s="14">
        <v>0.9</v>
      </c>
      <c r="S17" s="14">
        <v>0.375</v>
      </c>
      <c r="T17" s="14">
        <v>0.33333333333333331</v>
      </c>
      <c r="U17" s="14">
        <v>0.8</v>
      </c>
      <c r="V17" s="14"/>
      <c r="W17" s="14">
        <v>0.3</v>
      </c>
      <c r="X17" s="14"/>
      <c r="Y17" s="14"/>
    </row>
    <row r="18" spans="1:25" x14ac:dyDescent="0.25">
      <c r="A18" s="4">
        <v>1561</v>
      </c>
      <c r="B18" s="4">
        <v>11</v>
      </c>
      <c r="C18" s="4">
        <v>5</v>
      </c>
      <c r="D18" s="4">
        <v>0</v>
      </c>
      <c r="E18" s="4">
        <v>2</v>
      </c>
      <c r="F18" s="4">
        <v>6</v>
      </c>
      <c r="G18" s="4"/>
      <c r="H18" s="4"/>
      <c r="I18" s="4"/>
      <c r="J18" s="5">
        <f t="shared" si="0"/>
        <v>0.45454545454545453</v>
      </c>
      <c r="K18" s="5">
        <f t="shared" si="1"/>
        <v>0</v>
      </c>
      <c r="L18" s="5">
        <f t="shared" si="2"/>
        <v>0.18181818181818182</v>
      </c>
      <c r="M18" s="5">
        <f t="shared" si="3"/>
        <v>0.54545454545454541</v>
      </c>
      <c r="N18" s="19"/>
      <c r="P18" s="14">
        <v>0</v>
      </c>
      <c r="Q18" s="14">
        <v>1</v>
      </c>
      <c r="R18" s="14">
        <v>0.77777777777777779</v>
      </c>
      <c r="S18" s="14">
        <v>0.7142857142857143</v>
      </c>
      <c r="T18" s="14">
        <v>0.5</v>
      </c>
      <c r="U18" s="14">
        <v>1</v>
      </c>
      <c r="V18" s="14"/>
      <c r="W18" s="14">
        <v>0.26315789473684209</v>
      </c>
      <c r="X18" s="14"/>
      <c r="Y18" s="14"/>
    </row>
    <row r="19" spans="1:25" x14ac:dyDescent="0.25">
      <c r="A19" s="4">
        <v>1639</v>
      </c>
      <c r="B19" s="4">
        <v>9</v>
      </c>
      <c r="C19" s="4">
        <v>5</v>
      </c>
      <c r="D19" s="4">
        <v>0</v>
      </c>
      <c r="E19" s="4">
        <v>2</v>
      </c>
      <c r="F19" s="4">
        <v>3</v>
      </c>
      <c r="G19" s="4"/>
      <c r="H19" s="4"/>
      <c r="I19" s="4"/>
      <c r="J19" s="5">
        <f t="shared" si="0"/>
        <v>0.55555555555555558</v>
      </c>
      <c r="K19" s="5">
        <f t="shared" si="1"/>
        <v>0</v>
      </c>
      <c r="L19" s="5">
        <f t="shared" si="2"/>
        <v>0.22222222222222221</v>
      </c>
      <c r="M19" s="5">
        <f t="shared" si="3"/>
        <v>0.33333333333333331</v>
      </c>
      <c r="N19" s="19"/>
      <c r="P19" s="14">
        <v>0</v>
      </c>
      <c r="Q19" s="14">
        <v>0.5</v>
      </c>
      <c r="R19" s="14">
        <v>0.8</v>
      </c>
      <c r="S19" s="14">
        <v>0.33333333333333331</v>
      </c>
      <c r="T19" s="14">
        <v>0.375</v>
      </c>
      <c r="U19" s="14">
        <v>0.83333333333333337</v>
      </c>
      <c r="V19" s="14"/>
      <c r="W19" s="14">
        <v>0.42857142857142855</v>
      </c>
      <c r="X19" s="14"/>
      <c r="Y19" s="14"/>
    </row>
    <row r="20" spans="1:25" x14ac:dyDescent="0.25">
      <c r="A20" s="4">
        <v>1641</v>
      </c>
      <c r="B20" s="4">
        <v>14</v>
      </c>
      <c r="C20" s="4">
        <v>6</v>
      </c>
      <c r="D20" s="4">
        <v>0</v>
      </c>
      <c r="E20" s="4">
        <v>3</v>
      </c>
      <c r="F20" s="4">
        <v>8</v>
      </c>
      <c r="G20" s="4"/>
      <c r="H20" s="4"/>
      <c r="I20" s="4"/>
      <c r="J20" s="5">
        <f t="shared" si="0"/>
        <v>0.42857142857142855</v>
      </c>
      <c r="K20" s="5">
        <f t="shared" si="1"/>
        <v>0</v>
      </c>
      <c r="L20" s="5">
        <f t="shared" si="2"/>
        <v>0.21428571428571427</v>
      </c>
      <c r="M20" s="5">
        <f t="shared" si="3"/>
        <v>0.5714285714285714</v>
      </c>
      <c r="N20" s="19"/>
      <c r="P20" s="14">
        <v>0.42857142857142855</v>
      </c>
      <c r="Q20" s="14">
        <v>0.6</v>
      </c>
      <c r="R20" s="14">
        <v>0.92307692307692313</v>
      </c>
      <c r="S20" s="14">
        <v>0.4</v>
      </c>
      <c r="T20" s="14">
        <v>0.59090909090909094</v>
      </c>
      <c r="U20" s="14">
        <v>0.75</v>
      </c>
      <c r="V20" s="14"/>
      <c r="W20" s="14">
        <v>0.14285714285714285</v>
      </c>
      <c r="X20" s="14"/>
      <c r="Y20" s="14"/>
    </row>
    <row r="21" spans="1:25" x14ac:dyDescent="0.25">
      <c r="A21" s="4">
        <v>1781</v>
      </c>
      <c r="B21" s="4">
        <v>4</v>
      </c>
      <c r="C21" s="4">
        <v>1</v>
      </c>
      <c r="D21" s="4">
        <v>0</v>
      </c>
      <c r="E21" s="4">
        <v>3</v>
      </c>
      <c r="F21" s="4">
        <v>1</v>
      </c>
      <c r="G21" s="4"/>
      <c r="H21" s="4"/>
      <c r="I21" s="4"/>
      <c r="J21" s="5">
        <f t="shared" si="0"/>
        <v>0.25</v>
      </c>
      <c r="K21" s="5">
        <f t="shared" si="1"/>
        <v>0</v>
      </c>
      <c r="L21" s="5">
        <f t="shared" si="2"/>
        <v>0.75</v>
      </c>
      <c r="M21" s="5">
        <f t="shared" si="3"/>
        <v>0.25</v>
      </c>
      <c r="N21" s="19"/>
      <c r="P21" s="14">
        <v>0.22222222222222221</v>
      </c>
      <c r="Q21" s="14">
        <v>1</v>
      </c>
      <c r="R21" s="14">
        <v>0.81818181818181823</v>
      </c>
      <c r="S21" s="14">
        <v>0.25</v>
      </c>
      <c r="T21" s="14">
        <v>0.61111111111111116</v>
      </c>
      <c r="U21" s="14">
        <v>1</v>
      </c>
      <c r="V21" s="14"/>
      <c r="W21" s="14">
        <v>0.55555555555555558</v>
      </c>
      <c r="X21" s="14"/>
      <c r="Y21" s="14"/>
    </row>
    <row r="22" spans="1:25" x14ac:dyDescent="0.25">
      <c r="A22" s="4">
        <v>1783</v>
      </c>
      <c r="B22" s="4">
        <v>9</v>
      </c>
      <c r="C22" s="4">
        <v>2</v>
      </c>
      <c r="D22" s="4">
        <v>0</v>
      </c>
      <c r="E22" s="4">
        <v>5</v>
      </c>
      <c r="F22" s="4">
        <v>3</v>
      </c>
      <c r="G22" s="4"/>
      <c r="H22" s="4"/>
      <c r="I22" s="4"/>
      <c r="J22" s="5">
        <f t="shared" si="0"/>
        <v>0.22222222222222221</v>
      </c>
      <c r="K22" s="5">
        <f t="shared" si="1"/>
        <v>0</v>
      </c>
      <c r="L22" s="5">
        <f t="shared" si="2"/>
        <v>0.55555555555555558</v>
      </c>
      <c r="M22" s="5">
        <f t="shared" si="3"/>
        <v>0.33333333333333331</v>
      </c>
      <c r="N22" s="19"/>
      <c r="P22" s="14">
        <v>0.55555555555555558</v>
      </c>
      <c r="Q22" s="14">
        <v>1</v>
      </c>
      <c r="R22" s="14">
        <v>0.83333333333333337</v>
      </c>
      <c r="S22" s="14">
        <v>0.33333333333333331</v>
      </c>
      <c r="T22" s="14">
        <v>0</v>
      </c>
      <c r="U22" s="14">
        <v>0.42857142857142855</v>
      </c>
      <c r="V22" s="14"/>
      <c r="W22" s="14">
        <v>0.76923076923076927</v>
      </c>
      <c r="X22" s="14"/>
      <c r="Y22" s="14"/>
    </row>
    <row r="23" spans="1:25" x14ac:dyDescent="0.25">
      <c r="A23" s="4">
        <v>1785</v>
      </c>
      <c r="B23" s="4">
        <v>7</v>
      </c>
      <c r="C23" s="4">
        <v>3</v>
      </c>
      <c r="D23" s="4">
        <v>0</v>
      </c>
      <c r="E23" s="4">
        <v>3</v>
      </c>
      <c r="F23" s="4">
        <v>3</v>
      </c>
      <c r="G23" s="4"/>
      <c r="H23" s="4"/>
      <c r="I23" s="4"/>
      <c r="J23" s="5">
        <f t="shared" si="0"/>
        <v>0.42857142857142855</v>
      </c>
      <c r="K23" s="5">
        <f t="shared" si="1"/>
        <v>0</v>
      </c>
      <c r="L23" s="5">
        <f t="shared" si="2"/>
        <v>0.42857142857142855</v>
      </c>
      <c r="M23" s="5">
        <f t="shared" si="3"/>
        <v>0.42857142857142855</v>
      </c>
      <c r="N23" s="19"/>
      <c r="P23" s="14">
        <v>0.45454545454545453</v>
      </c>
      <c r="Q23" s="14"/>
      <c r="R23" s="14"/>
      <c r="S23" s="14">
        <v>1</v>
      </c>
      <c r="T23" s="14">
        <v>0.8</v>
      </c>
      <c r="U23" s="14">
        <v>0.375</v>
      </c>
      <c r="V23" s="14"/>
      <c r="W23" s="14">
        <v>0.83333333333333337</v>
      </c>
      <c r="X23" s="14"/>
      <c r="Y23" s="14"/>
    </row>
    <row r="24" spans="1:25" ht="15.75" thickBot="1" x14ac:dyDescent="0.3">
      <c r="A24" s="12">
        <v>1786</v>
      </c>
      <c r="B24" s="12">
        <v>7</v>
      </c>
      <c r="C24" s="12">
        <v>2</v>
      </c>
      <c r="D24" s="12">
        <v>0</v>
      </c>
      <c r="E24" s="12">
        <v>2</v>
      </c>
      <c r="F24" s="12">
        <v>3</v>
      </c>
      <c r="G24" s="12"/>
      <c r="H24" s="12"/>
      <c r="I24" s="12"/>
      <c r="J24" s="13">
        <f t="shared" si="0"/>
        <v>0.2857142857142857</v>
      </c>
      <c r="K24" s="13">
        <f t="shared" si="1"/>
        <v>0</v>
      </c>
      <c r="L24" s="13">
        <f t="shared" si="2"/>
        <v>0.2857142857142857</v>
      </c>
      <c r="M24" s="13">
        <f t="shared" si="3"/>
        <v>0.42857142857142855</v>
      </c>
      <c r="N24" s="19"/>
      <c r="P24" s="14">
        <v>0.55555555555555558</v>
      </c>
      <c r="Q24" s="14"/>
      <c r="R24" s="14"/>
      <c r="S24" s="14">
        <v>0.6</v>
      </c>
      <c r="T24" s="14">
        <v>0</v>
      </c>
      <c r="U24" s="14">
        <v>0.8</v>
      </c>
      <c r="V24" s="14"/>
      <c r="W24" s="14"/>
      <c r="X24" s="14"/>
      <c r="Y24" s="14"/>
    </row>
    <row r="25" spans="1:25" x14ac:dyDescent="0.25">
      <c r="A25" s="3" t="s">
        <v>6</v>
      </c>
      <c r="B25" s="2">
        <f>SUM(B4:B24)</f>
        <v>161</v>
      </c>
      <c r="I25" s="3" t="s">
        <v>7</v>
      </c>
      <c r="J25" s="6">
        <f>AVERAGE(J4:J24)</f>
        <v>0.30230245944531658</v>
      </c>
      <c r="K25" s="6">
        <f>AVERAGE(K4:K24)</f>
        <v>1.5873015873015872E-2</v>
      </c>
      <c r="L25" s="6">
        <f>AVERAGE(L4:L24)</f>
        <v>0.31562643705500848</v>
      </c>
      <c r="M25" s="6">
        <f>AVERAGE(M4:M24)</f>
        <v>0.50109890109890109</v>
      </c>
      <c r="N25" s="20"/>
      <c r="P25" s="14">
        <v>0.42857142857142855</v>
      </c>
      <c r="Q25" s="14"/>
      <c r="R25" s="14"/>
      <c r="S25" s="14"/>
      <c r="T25" s="14">
        <v>7.6923076923076927E-2</v>
      </c>
      <c r="U25" s="14">
        <v>0.75</v>
      </c>
      <c r="V25" s="14"/>
      <c r="W25" s="14"/>
      <c r="X25" s="14"/>
      <c r="Y25" s="14"/>
    </row>
    <row r="26" spans="1:25" x14ac:dyDescent="0.25">
      <c r="A26" s="3" t="s">
        <v>14</v>
      </c>
      <c r="B26" s="2">
        <f>COUNT(B4:B24)</f>
        <v>21</v>
      </c>
      <c r="I26" s="3" t="s">
        <v>8</v>
      </c>
      <c r="J26" s="6">
        <f>STDEV(J4:J24)</f>
        <v>0.20351842060206055</v>
      </c>
      <c r="K26" s="6">
        <f t="shared" ref="K26:M26" si="4">STDEV(K4:K24)</f>
        <v>5.3121271525973048E-2</v>
      </c>
      <c r="L26" s="6">
        <f t="shared" si="4"/>
        <v>0.23127060399558877</v>
      </c>
      <c r="M26" s="6">
        <f t="shared" si="4"/>
        <v>0.17750715266166583</v>
      </c>
      <c r="N26" s="20"/>
      <c r="P26" s="14">
        <v>0.25</v>
      </c>
      <c r="Q26" s="14"/>
      <c r="R26" s="14"/>
      <c r="S26" s="14"/>
      <c r="T26" s="14">
        <v>0.375</v>
      </c>
      <c r="U26" s="14">
        <v>0.375</v>
      </c>
      <c r="V26" s="14"/>
      <c r="W26" s="14"/>
      <c r="X26" s="14"/>
      <c r="Y26" s="14"/>
    </row>
    <row r="27" spans="1:25" x14ac:dyDescent="0.25">
      <c r="I27" s="3" t="s">
        <v>9</v>
      </c>
      <c r="J27" s="6">
        <f>STDEV(J4:J24)/SQRT(COUNT(J4:J24))</f>
        <v>4.4411360367942979E-2</v>
      </c>
      <c r="K27" s="6">
        <f t="shared" ref="K27:M27" si="5">STDEV(K4:K24)/SQRT(COUNT(K4:K24))</f>
        <v>1.1592011799051134E-2</v>
      </c>
      <c r="L27" s="6">
        <f t="shared" si="5"/>
        <v>5.0467383277521052E-2</v>
      </c>
      <c r="M27" s="6">
        <f t="shared" si="5"/>
        <v>3.8735236355626937E-2</v>
      </c>
      <c r="N27" s="20"/>
      <c r="P27" s="14">
        <v>0.22222222222222221</v>
      </c>
      <c r="Q27" s="14"/>
      <c r="R27" s="14"/>
      <c r="S27" s="14"/>
      <c r="T27" s="14">
        <v>0.22222222222222221</v>
      </c>
      <c r="U27" s="14"/>
      <c r="V27" s="14"/>
      <c r="W27" s="14"/>
      <c r="X27" s="14"/>
      <c r="Y27" s="14"/>
    </row>
    <row r="28" spans="1:25" x14ac:dyDescent="0.25">
      <c r="N28" s="21"/>
      <c r="P28" s="14">
        <v>0.42857142857142855</v>
      </c>
      <c r="Q28" s="14"/>
      <c r="R28" s="14"/>
      <c r="S28" s="14"/>
      <c r="T28" s="14">
        <v>0.5714285714285714</v>
      </c>
      <c r="U28" s="14"/>
      <c r="V28" s="14"/>
      <c r="W28" s="14"/>
      <c r="X28" s="14"/>
      <c r="Y28" s="14"/>
    </row>
    <row r="29" spans="1:25" x14ac:dyDescent="0.25">
      <c r="A29" s="8" t="s">
        <v>15</v>
      </c>
      <c r="J29" s="38" t="s">
        <v>11</v>
      </c>
      <c r="K29" s="38"/>
      <c r="L29" s="38"/>
      <c r="M29" s="38"/>
      <c r="N29" s="18"/>
      <c r="P29" s="14">
        <v>0.2857142857142857</v>
      </c>
      <c r="Q29" s="14"/>
      <c r="R29" s="14"/>
      <c r="S29" s="14"/>
      <c r="T29" s="14">
        <v>0.25</v>
      </c>
      <c r="U29" s="14"/>
      <c r="V29" s="14"/>
      <c r="W29" s="14"/>
      <c r="X29" s="14"/>
      <c r="Y29" s="14"/>
    </row>
    <row r="30" spans="1:25" x14ac:dyDescent="0.25">
      <c r="A30" s="7" t="s">
        <v>10</v>
      </c>
      <c r="B30" s="7" t="s">
        <v>1</v>
      </c>
      <c r="C30" s="7" t="s">
        <v>2</v>
      </c>
      <c r="D30" s="7" t="s">
        <v>3</v>
      </c>
      <c r="E30" s="7" t="s">
        <v>4</v>
      </c>
      <c r="F30" s="7" t="s">
        <v>5</v>
      </c>
      <c r="G30" s="7"/>
      <c r="H30" s="7"/>
      <c r="I30" s="7"/>
      <c r="J30" s="7" t="s">
        <v>2</v>
      </c>
      <c r="K30" s="7" t="s">
        <v>3</v>
      </c>
      <c r="L30" s="7" t="s">
        <v>4</v>
      </c>
      <c r="M30" s="7" t="s">
        <v>5</v>
      </c>
      <c r="N30" s="18"/>
      <c r="P30" s="14"/>
      <c r="Q30" s="14"/>
      <c r="R30" s="14"/>
      <c r="S30" s="14"/>
      <c r="T30" s="14">
        <v>0.88888888888888884</v>
      </c>
      <c r="U30" s="14"/>
      <c r="V30" s="14"/>
      <c r="W30" s="14"/>
      <c r="X30" s="14"/>
      <c r="Y30" s="14"/>
    </row>
    <row r="31" spans="1:25" x14ac:dyDescent="0.25">
      <c r="A31" s="4">
        <v>371</v>
      </c>
      <c r="B31" s="4">
        <v>6</v>
      </c>
      <c r="C31" s="4">
        <v>3</v>
      </c>
      <c r="D31" s="4">
        <v>0</v>
      </c>
      <c r="E31" s="4">
        <v>1</v>
      </c>
      <c r="F31" s="4">
        <v>2</v>
      </c>
      <c r="G31" s="4"/>
      <c r="H31" s="4"/>
      <c r="I31" s="4"/>
      <c r="J31" s="5">
        <f t="shared" ref="J31:J44" si="6">C31/B31</f>
        <v>0.5</v>
      </c>
      <c r="K31" s="5">
        <f>D31/B31</f>
        <v>0</v>
      </c>
      <c r="L31" s="5">
        <f>E31/B31</f>
        <v>0.16666666666666666</v>
      </c>
      <c r="M31" s="5">
        <f>F31/B31</f>
        <v>0.33333333333333331</v>
      </c>
      <c r="N31" s="19"/>
      <c r="P31" s="14"/>
      <c r="Q31" s="14"/>
      <c r="R31" s="14"/>
      <c r="S31" s="14"/>
      <c r="T31" s="14">
        <v>0.33333333333333331</v>
      </c>
      <c r="U31" s="14"/>
      <c r="V31" s="14"/>
      <c r="W31" s="14"/>
      <c r="X31" s="14"/>
      <c r="Y31" s="14"/>
    </row>
    <row r="32" spans="1:25" x14ac:dyDescent="0.25">
      <c r="A32" s="4">
        <v>374</v>
      </c>
      <c r="B32" s="4">
        <v>3</v>
      </c>
      <c r="C32" s="4">
        <v>3</v>
      </c>
      <c r="D32" s="4">
        <v>0</v>
      </c>
      <c r="E32" s="4">
        <v>0</v>
      </c>
      <c r="F32" s="4">
        <v>0</v>
      </c>
      <c r="G32" s="4"/>
      <c r="H32" s="4"/>
      <c r="I32" s="4"/>
      <c r="J32" s="5">
        <f t="shared" si="6"/>
        <v>1</v>
      </c>
      <c r="K32" s="5">
        <f t="shared" ref="K32:K44" si="7">D32/B32</f>
        <v>0</v>
      </c>
      <c r="L32" s="5">
        <f t="shared" ref="L32:L44" si="8">E32/B32</f>
        <v>0</v>
      </c>
      <c r="M32" s="5">
        <f t="shared" ref="M32:M44" si="9">F32/B32</f>
        <v>0</v>
      </c>
      <c r="N32" s="19"/>
      <c r="P32" s="14"/>
      <c r="Q32" s="14"/>
      <c r="R32" s="14"/>
      <c r="S32" s="14"/>
      <c r="T32" s="14">
        <v>0.7142857142857143</v>
      </c>
      <c r="U32" s="14"/>
      <c r="V32" s="14"/>
      <c r="W32" s="14"/>
      <c r="X32" s="14"/>
      <c r="Y32" s="14"/>
    </row>
    <row r="33" spans="1:25" x14ac:dyDescent="0.25">
      <c r="A33" s="4">
        <v>376</v>
      </c>
      <c r="B33" s="4">
        <v>5</v>
      </c>
      <c r="C33" s="4">
        <v>4</v>
      </c>
      <c r="D33" s="4">
        <v>0</v>
      </c>
      <c r="E33" s="4">
        <v>1</v>
      </c>
      <c r="F33" s="4">
        <v>0</v>
      </c>
      <c r="G33" s="4"/>
      <c r="H33" s="4"/>
      <c r="I33" s="4"/>
      <c r="J33" s="5">
        <f t="shared" si="6"/>
        <v>0.8</v>
      </c>
      <c r="K33" s="5">
        <f t="shared" si="7"/>
        <v>0</v>
      </c>
      <c r="L33" s="5">
        <f t="shared" si="8"/>
        <v>0.2</v>
      </c>
      <c r="M33" s="5">
        <f t="shared" si="9"/>
        <v>0</v>
      </c>
      <c r="N33" s="19"/>
      <c r="P33" s="14"/>
      <c r="Q33" s="14"/>
      <c r="R33" s="14"/>
      <c r="S33" s="14"/>
      <c r="T33" s="14">
        <v>0.35714285714285715</v>
      </c>
      <c r="U33" s="14"/>
      <c r="V33" s="14"/>
      <c r="W33" s="14"/>
      <c r="X33" s="14"/>
      <c r="Y33" s="14"/>
    </row>
    <row r="34" spans="1:25" x14ac:dyDescent="0.25">
      <c r="A34" s="4">
        <v>400</v>
      </c>
      <c r="B34" s="4">
        <v>4</v>
      </c>
      <c r="C34" s="4">
        <v>4</v>
      </c>
      <c r="D34" s="4">
        <v>0</v>
      </c>
      <c r="E34" s="4">
        <v>0</v>
      </c>
      <c r="F34" s="4">
        <v>0</v>
      </c>
      <c r="G34" s="4"/>
      <c r="H34" s="4"/>
      <c r="I34" s="4"/>
      <c r="J34" s="5">
        <f t="shared" si="6"/>
        <v>1</v>
      </c>
      <c r="K34" s="5">
        <f t="shared" si="7"/>
        <v>0</v>
      </c>
      <c r="L34" s="5">
        <f t="shared" si="8"/>
        <v>0</v>
      </c>
      <c r="M34" s="5">
        <f t="shared" si="9"/>
        <v>0</v>
      </c>
      <c r="N34" s="19"/>
      <c r="O34" s="2" t="s">
        <v>7</v>
      </c>
      <c r="P34" s="6">
        <f>AVERAGE(P9:P33)</f>
        <v>0.30230245944531658</v>
      </c>
      <c r="Q34" s="6">
        <f t="shared" ref="Q34:Y34" si="10">AVERAGE(Q9:Q33)</f>
        <v>0.80535714285714288</v>
      </c>
      <c r="R34" s="6">
        <f t="shared" si="10"/>
        <v>0.85272564736850476</v>
      </c>
      <c r="S34" s="6">
        <f t="shared" si="10"/>
        <v>0.4912946428571428</v>
      </c>
      <c r="T34" s="6">
        <f t="shared" si="10"/>
        <v>0.38513464313464318</v>
      </c>
      <c r="U34" s="6">
        <f t="shared" si="10"/>
        <v>0.60324074074074074</v>
      </c>
      <c r="V34" s="6">
        <f t="shared" si="10"/>
        <v>0.24648526077097507</v>
      </c>
      <c r="W34" s="6">
        <f t="shared" si="10"/>
        <v>0.59631064841591164</v>
      </c>
      <c r="X34" s="6">
        <f t="shared" si="10"/>
        <v>0.34993164730006837</v>
      </c>
      <c r="Y34" s="6">
        <f t="shared" si="10"/>
        <v>0.26252042483660132</v>
      </c>
    </row>
    <row r="35" spans="1:25" x14ac:dyDescent="0.25">
      <c r="A35" s="4">
        <v>402</v>
      </c>
      <c r="B35" s="4">
        <v>6</v>
      </c>
      <c r="C35" s="4">
        <v>6</v>
      </c>
      <c r="D35" s="4">
        <v>0</v>
      </c>
      <c r="E35" s="4">
        <v>0</v>
      </c>
      <c r="F35" s="4">
        <v>0</v>
      </c>
      <c r="G35" s="4"/>
      <c r="H35" s="4"/>
      <c r="I35" s="4"/>
      <c r="J35" s="5">
        <f t="shared" si="6"/>
        <v>1</v>
      </c>
      <c r="K35" s="5">
        <f t="shared" si="7"/>
        <v>0</v>
      </c>
      <c r="L35" s="5">
        <f t="shared" si="8"/>
        <v>0</v>
      </c>
      <c r="M35" s="5">
        <f t="shared" si="9"/>
        <v>0</v>
      </c>
      <c r="N35" s="17"/>
      <c r="O35" s="2" t="s">
        <v>8</v>
      </c>
      <c r="P35" s="6">
        <f>STDEV(P9:P33)</f>
        <v>0.20351842060206055</v>
      </c>
      <c r="Q35" s="6">
        <f t="shared" ref="Q35:Y35" si="11">STDEV(Q9:Q33)</f>
        <v>0.24964947954554714</v>
      </c>
      <c r="R35" s="6">
        <f t="shared" si="11"/>
        <v>9.8983864982002512E-2</v>
      </c>
      <c r="S35" s="6">
        <f t="shared" si="11"/>
        <v>0.21679340386717844</v>
      </c>
      <c r="T35" s="6">
        <f t="shared" si="11"/>
        <v>0.28273820514457071</v>
      </c>
      <c r="U35" s="6">
        <f t="shared" si="11"/>
        <v>0.28531040710768735</v>
      </c>
      <c r="V35" s="6">
        <f t="shared" si="11"/>
        <v>0.26685354104316272</v>
      </c>
      <c r="W35" s="6">
        <f t="shared" si="11"/>
        <v>0.26414571275155696</v>
      </c>
      <c r="X35" s="6">
        <f t="shared" si="11"/>
        <v>0.28295232138244675</v>
      </c>
      <c r="Y35" s="6">
        <f t="shared" si="11"/>
        <v>0.1835130989667684</v>
      </c>
    </row>
    <row r="36" spans="1:25" x14ac:dyDescent="0.25">
      <c r="A36" s="4">
        <v>403</v>
      </c>
      <c r="B36" s="4">
        <v>5</v>
      </c>
      <c r="C36" s="4">
        <v>5</v>
      </c>
      <c r="D36" s="4">
        <v>0</v>
      </c>
      <c r="E36" s="4">
        <v>0</v>
      </c>
      <c r="F36" s="4">
        <v>0</v>
      </c>
      <c r="G36" s="4"/>
      <c r="H36" s="4"/>
      <c r="I36" s="4"/>
      <c r="J36" s="5">
        <f t="shared" si="6"/>
        <v>1</v>
      </c>
      <c r="K36" s="5">
        <f t="shared" si="7"/>
        <v>0</v>
      </c>
      <c r="L36" s="5">
        <f t="shared" si="8"/>
        <v>0</v>
      </c>
      <c r="M36" s="5">
        <f t="shared" si="9"/>
        <v>0</v>
      </c>
      <c r="N36" s="17"/>
      <c r="O36" s="2" t="s">
        <v>9</v>
      </c>
      <c r="P36" s="22">
        <f>STDEV(P9:P33)/SQRT(COUNT(P9:P33))</f>
        <v>4.4411360367942979E-2</v>
      </c>
      <c r="Q36" s="22">
        <f t="shared" ref="Q36:Y36" si="12">STDEV(Q9:Q33)/SQRT(COUNT(Q9:Q33))</f>
        <v>6.6721629946133315E-2</v>
      </c>
      <c r="R36" s="22">
        <f t="shared" si="12"/>
        <v>2.6454550684381725E-2</v>
      </c>
      <c r="S36" s="22">
        <f t="shared" si="12"/>
        <v>5.4198350966794609E-2</v>
      </c>
      <c r="T36" s="22">
        <f t="shared" si="12"/>
        <v>5.6547641028914145E-2</v>
      </c>
      <c r="U36" s="22">
        <f t="shared" si="12"/>
        <v>6.7248307869646765E-2</v>
      </c>
      <c r="V36" s="22">
        <f t="shared" si="12"/>
        <v>0.10086115801102519</v>
      </c>
      <c r="W36" s="22">
        <f t="shared" si="12"/>
        <v>6.8202129763924549E-2</v>
      </c>
      <c r="X36" s="22">
        <f t="shared" si="12"/>
        <v>0.10694592503805397</v>
      </c>
      <c r="Y36" s="22">
        <f t="shared" si="12"/>
        <v>6.4881678357979963E-2</v>
      </c>
    </row>
    <row r="37" spans="1:25" x14ac:dyDescent="0.25">
      <c r="A37" s="4">
        <v>428</v>
      </c>
      <c r="B37" s="4">
        <v>4</v>
      </c>
      <c r="C37" s="4">
        <v>2</v>
      </c>
      <c r="D37" s="4">
        <v>0</v>
      </c>
      <c r="E37" s="4">
        <v>0</v>
      </c>
      <c r="F37" s="4">
        <v>3</v>
      </c>
      <c r="G37" s="4"/>
      <c r="H37" s="4"/>
      <c r="I37" s="4"/>
      <c r="J37" s="5">
        <f t="shared" si="6"/>
        <v>0.5</v>
      </c>
      <c r="K37" s="5">
        <f t="shared" si="7"/>
        <v>0</v>
      </c>
      <c r="L37" s="5">
        <f t="shared" si="8"/>
        <v>0</v>
      </c>
      <c r="M37" s="5">
        <f t="shared" si="9"/>
        <v>0.75</v>
      </c>
      <c r="N37" s="17"/>
    </row>
    <row r="38" spans="1:25" x14ac:dyDescent="0.25">
      <c r="A38" s="4">
        <v>514</v>
      </c>
      <c r="B38" s="4">
        <v>8</v>
      </c>
      <c r="C38" s="4">
        <v>3</v>
      </c>
      <c r="D38" s="4">
        <v>0</v>
      </c>
      <c r="E38" s="4">
        <v>2</v>
      </c>
      <c r="F38" s="4">
        <v>5</v>
      </c>
      <c r="G38" s="4"/>
      <c r="H38" s="4"/>
      <c r="I38" s="4"/>
      <c r="J38" s="5">
        <f t="shared" si="6"/>
        <v>0.375</v>
      </c>
      <c r="K38" s="5">
        <f t="shared" si="7"/>
        <v>0</v>
      </c>
      <c r="L38" s="5">
        <f t="shared" si="8"/>
        <v>0.25</v>
      </c>
      <c r="M38" s="5">
        <f t="shared" si="9"/>
        <v>0.625</v>
      </c>
      <c r="N38" s="17"/>
    </row>
    <row r="39" spans="1:25" x14ac:dyDescent="0.25">
      <c r="A39" s="4">
        <v>529</v>
      </c>
      <c r="B39" s="4">
        <v>9</v>
      </c>
      <c r="C39" s="4">
        <v>9</v>
      </c>
      <c r="D39" s="4">
        <v>0</v>
      </c>
      <c r="E39" s="4">
        <v>0</v>
      </c>
      <c r="F39" s="4">
        <v>0</v>
      </c>
      <c r="G39" s="4"/>
      <c r="H39" s="4"/>
      <c r="I39" s="4"/>
      <c r="J39" s="5">
        <f t="shared" si="6"/>
        <v>1</v>
      </c>
      <c r="K39" s="5">
        <f t="shared" si="7"/>
        <v>0</v>
      </c>
      <c r="L39" s="5">
        <f t="shared" si="8"/>
        <v>0</v>
      </c>
      <c r="M39" s="5">
        <f t="shared" si="9"/>
        <v>0</v>
      </c>
      <c r="N39" s="17"/>
    </row>
    <row r="40" spans="1:25" x14ac:dyDescent="0.25">
      <c r="A40" s="4">
        <v>551</v>
      </c>
      <c r="B40" s="4">
        <v>6</v>
      </c>
      <c r="C40" s="4">
        <v>6</v>
      </c>
      <c r="D40" s="4">
        <v>0</v>
      </c>
      <c r="E40" s="4">
        <v>0</v>
      </c>
      <c r="F40" s="4">
        <v>0</v>
      </c>
      <c r="G40" s="4"/>
      <c r="H40" s="4"/>
      <c r="I40" s="4"/>
      <c r="J40" s="5">
        <f t="shared" si="6"/>
        <v>1</v>
      </c>
      <c r="K40" s="5">
        <f t="shared" si="7"/>
        <v>0</v>
      </c>
      <c r="L40" s="5">
        <f t="shared" si="8"/>
        <v>0</v>
      </c>
      <c r="M40" s="5">
        <f t="shared" si="9"/>
        <v>0</v>
      </c>
      <c r="N40" s="17"/>
    </row>
    <row r="41" spans="1:25" x14ac:dyDescent="0.25">
      <c r="A41" s="4">
        <v>553</v>
      </c>
      <c r="B41" s="4">
        <v>6</v>
      </c>
      <c r="C41" s="4">
        <v>3</v>
      </c>
      <c r="D41" s="4">
        <v>0</v>
      </c>
      <c r="E41" s="4">
        <v>0</v>
      </c>
      <c r="F41" s="4">
        <v>3</v>
      </c>
      <c r="G41" s="4"/>
      <c r="H41" s="4"/>
      <c r="I41" s="4"/>
      <c r="J41" s="5">
        <f t="shared" si="6"/>
        <v>0.5</v>
      </c>
      <c r="K41" s="5">
        <f t="shared" si="7"/>
        <v>0</v>
      </c>
      <c r="L41" s="5">
        <f t="shared" si="8"/>
        <v>0</v>
      </c>
      <c r="M41" s="5">
        <f t="shared" si="9"/>
        <v>0.5</v>
      </c>
      <c r="N41" s="17"/>
    </row>
    <row r="42" spans="1:25" x14ac:dyDescent="0.25">
      <c r="A42" s="4">
        <v>554</v>
      </c>
      <c r="B42" s="4">
        <v>10</v>
      </c>
      <c r="C42" s="4">
        <v>6</v>
      </c>
      <c r="D42" s="4">
        <v>0</v>
      </c>
      <c r="E42" s="4">
        <v>1</v>
      </c>
      <c r="F42" s="4">
        <v>4</v>
      </c>
      <c r="G42" s="4"/>
      <c r="H42" s="4"/>
      <c r="I42" s="4"/>
      <c r="J42" s="5">
        <f t="shared" si="6"/>
        <v>0.6</v>
      </c>
      <c r="K42" s="5">
        <f t="shared" si="7"/>
        <v>0</v>
      </c>
      <c r="L42" s="5">
        <f t="shared" si="8"/>
        <v>0.1</v>
      </c>
      <c r="M42" s="5">
        <f t="shared" si="9"/>
        <v>0.4</v>
      </c>
      <c r="N42" s="17"/>
    </row>
    <row r="43" spans="1:25" x14ac:dyDescent="0.25">
      <c r="A43" s="4">
        <v>556</v>
      </c>
      <c r="B43" s="4">
        <v>7</v>
      </c>
      <c r="C43" s="4">
        <v>7</v>
      </c>
      <c r="D43" s="4">
        <v>0</v>
      </c>
      <c r="E43" s="4">
        <v>0</v>
      </c>
      <c r="F43" s="4">
        <v>0</v>
      </c>
      <c r="G43" s="4"/>
      <c r="H43" s="4"/>
      <c r="I43" s="4"/>
      <c r="J43" s="5">
        <f t="shared" si="6"/>
        <v>1</v>
      </c>
      <c r="K43" s="5">
        <f t="shared" si="7"/>
        <v>0</v>
      </c>
      <c r="L43" s="5">
        <f t="shared" si="8"/>
        <v>0</v>
      </c>
      <c r="M43" s="5">
        <f t="shared" si="9"/>
        <v>0</v>
      </c>
      <c r="N43" s="17"/>
    </row>
    <row r="44" spans="1:25" ht="15.75" thickBot="1" x14ac:dyDescent="0.3">
      <c r="A44" s="12">
        <v>561</v>
      </c>
      <c r="B44" s="12">
        <v>6</v>
      </c>
      <c r="C44" s="12">
        <v>6</v>
      </c>
      <c r="D44" s="12">
        <v>0</v>
      </c>
      <c r="E44" s="12">
        <v>0</v>
      </c>
      <c r="F44" s="12">
        <v>0</v>
      </c>
      <c r="G44" s="12"/>
      <c r="H44" s="12"/>
      <c r="I44" s="12"/>
      <c r="J44" s="13">
        <f t="shared" si="6"/>
        <v>1</v>
      </c>
      <c r="K44" s="5">
        <f t="shared" si="7"/>
        <v>0</v>
      </c>
      <c r="L44" s="5">
        <f t="shared" si="8"/>
        <v>0</v>
      </c>
      <c r="M44" s="5">
        <f t="shared" si="9"/>
        <v>0</v>
      </c>
      <c r="N44" s="17"/>
    </row>
    <row r="45" spans="1:25" x14ac:dyDescent="0.25">
      <c r="A45" s="3" t="s">
        <v>6</v>
      </c>
      <c r="B45" s="2">
        <f>SUM(B31:B44)</f>
        <v>85</v>
      </c>
      <c r="I45" s="3" t="s">
        <v>7</v>
      </c>
      <c r="J45" s="6">
        <f>AVERAGE(J31:J44)</f>
        <v>0.80535714285714288</v>
      </c>
      <c r="K45" s="6">
        <f t="shared" ref="K45:M45" si="13">AVERAGE(K31:K44)</f>
        <v>0</v>
      </c>
      <c r="L45" s="6">
        <f t="shared" si="13"/>
        <v>5.1190476190476189E-2</v>
      </c>
      <c r="M45" s="6">
        <f t="shared" si="13"/>
        <v>0.18630952380952379</v>
      </c>
      <c r="N45" s="6"/>
    </row>
    <row r="46" spans="1:25" x14ac:dyDescent="0.25">
      <c r="A46" s="3" t="s">
        <v>14</v>
      </c>
      <c r="B46" s="2">
        <f>COUNT(B31:B44)</f>
        <v>14</v>
      </c>
      <c r="I46" s="3" t="s">
        <v>8</v>
      </c>
      <c r="J46" s="6">
        <f>STDEV(J31:J44)</f>
        <v>0.24964947954554714</v>
      </c>
      <c r="K46" s="6">
        <f t="shared" ref="K46:M46" si="14">STDEV(K31:K44)</f>
        <v>0</v>
      </c>
      <c r="L46" s="6">
        <f t="shared" si="14"/>
        <v>8.9266786760582015E-2</v>
      </c>
      <c r="M46" s="6">
        <f t="shared" si="14"/>
        <v>0.27571986477935145</v>
      </c>
      <c r="N46" s="6"/>
    </row>
    <row r="47" spans="1:25" x14ac:dyDescent="0.25">
      <c r="I47" s="3" t="s">
        <v>9</v>
      </c>
      <c r="J47" s="6">
        <f>STDEV(J31:J44)/SQRT(COUNT(J31:J44))</f>
        <v>6.6721629946133315E-2</v>
      </c>
      <c r="K47" s="6">
        <f t="shared" ref="K47:M47" si="15">STDEV(K31:K44)/SQRT(COUNT(K31:K44))</f>
        <v>0</v>
      </c>
      <c r="L47" s="6">
        <f t="shared" si="15"/>
        <v>2.3857552291164711E-2</v>
      </c>
      <c r="M47" s="6">
        <f t="shared" si="15"/>
        <v>7.3689233480855196E-2</v>
      </c>
      <c r="N47" s="6"/>
    </row>
    <row r="49" spans="1:14" x14ac:dyDescent="0.25">
      <c r="A49" s="8" t="s">
        <v>38</v>
      </c>
      <c r="J49" s="38" t="s">
        <v>11</v>
      </c>
      <c r="K49" s="38"/>
      <c r="L49" s="38"/>
      <c r="M49" s="38"/>
      <c r="N49" s="16"/>
    </row>
    <row r="50" spans="1:14" x14ac:dyDescent="0.25">
      <c r="A50" s="7" t="s">
        <v>10</v>
      </c>
      <c r="B50" s="7" t="s">
        <v>1</v>
      </c>
      <c r="C50" s="7" t="s">
        <v>2</v>
      </c>
      <c r="D50" s="7" t="s">
        <v>3</v>
      </c>
      <c r="E50" s="7" t="s">
        <v>4</v>
      </c>
      <c r="F50" s="7" t="s">
        <v>5</v>
      </c>
      <c r="G50" s="7"/>
      <c r="H50" s="7"/>
      <c r="I50" s="7"/>
      <c r="J50" s="7" t="s">
        <v>2</v>
      </c>
      <c r="K50" s="7" t="s">
        <v>3</v>
      </c>
      <c r="L50" s="7" t="s">
        <v>4</v>
      </c>
      <c r="M50" s="7" t="s">
        <v>5</v>
      </c>
      <c r="N50" s="16"/>
    </row>
    <row r="51" spans="1:14" x14ac:dyDescent="0.25">
      <c r="A51" s="4" t="s">
        <v>16</v>
      </c>
      <c r="B51" s="4">
        <v>3</v>
      </c>
      <c r="C51" s="4">
        <v>3</v>
      </c>
      <c r="D51" s="4">
        <v>0</v>
      </c>
      <c r="E51" s="4">
        <v>0</v>
      </c>
      <c r="F51" s="4">
        <v>0</v>
      </c>
      <c r="G51" s="4"/>
      <c r="H51" s="4"/>
      <c r="I51" s="4"/>
      <c r="J51" s="5">
        <f t="shared" ref="J51" si="16">C51/B51</f>
        <v>1</v>
      </c>
      <c r="K51" s="5">
        <f>D51/B51</f>
        <v>0</v>
      </c>
      <c r="L51" s="5">
        <f>E51/B51</f>
        <v>0</v>
      </c>
      <c r="M51" s="5">
        <f>F51/B51</f>
        <v>0</v>
      </c>
      <c r="N51" s="17"/>
    </row>
    <row r="52" spans="1:14" x14ac:dyDescent="0.25">
      <c r="A52" s="4" t="s">
        <v>17</v>
      </c>
      <c r="B52" s="4">
        <v>6</v>
      </c>
      <c r="C52" s="4">
        <v>6</v>
      </c>
      <c r="D52" s="4">
        <v>0</v>
      </c>
      <c r="E52" s="4">
        <v>0</v>
      </c>
      <c r="F52" s="4">
        <v>0</v>
      </c>
      <c r="G52" s="4"/>
      <c r="H52" s="4"/>
      <c r="I52" s="4"/>
      <c r="J52" s="5">
        <f t="shared" ref="J52:J64" si="17">C52/B52</f>
        <v>1</v>
      </c>
      <c r="K52" s="5">
        <f t="shared" ref="K52:K64" si="18">D52/B52</f>
        <v>0</v>
      </c>
      <c r="L52" s="5">
        <f t="shared" ref="L52:L64" si="19">E52/B52</f>
        <v>0</v>
      </c>
      <c r="M52" s="5">
        <f t="shared" ref="M52:M64" si="20">F52/B52</f>
        <v>0</v>
      </c>
      <c r="N52" s="17"/>
    </row>
    <row r="53" spans="1:14" x14ac:dyDescent="0.25">
      <c r="A53" s="4" t="s">
        <v>18</v>
      </c>
      <c r="B53" s="4">
        <v>5</v>
      </c>
      <c r="C53" s="4">
        <v>4</v>
      </c>
      <c r="D53" s="4">
        <v>0</v>
      </c>
      <c r="E53" s="4">
        <v>0</v>
      </c>
      <c r="F53" s="4">
        <v>1</v>
      </c>
      <c r="G53" s="4"/>
      <c r="H53" s="4"/>
      <c r="I53" s="4"/>
      <c r="J53" s="5">
        <f t="shared" si="17"/>
        <v>0.8</v>
      </c>
      <c r="K53" s="5">
        <f t="shared" si="18"/>
        <v>0</v>
      </c>
      <c r="L53" s="5">
        <f t="shared" si="19"/>
        <v>0</v>
      </c>
      <c r="M53" s="5">
        <f t="shared" si="20"/>
        <v>0.2</v>
      </c>
      <c r="N53" s="17"/>
    </row>
    <row r="54" spans="1:14" x14ac:dyDescent="0.25">
      <c r="A54" s="4" t="s">
        <v>19</v>
      </c>
      <c r="B54" s="4">
        <v>11</v>
      </c>
      <c r="C54" s="4">
        <v>8</v>
      </c>
      <c r="D54" s="4">
        <v>0</v>
      </c>
      <c r="E54" s="4">
        <v>0</v>
      </c>
      <c r="F54" s="4">
        <v>3</v>
      </c>
      <c r="G54" s="4"/>
      <c r="H54" s="4"/>
      <c r="I54" s="4"/>
      <c r="J54" s="5">
        <f t="shared" si="17"/>
        <v>0.72727272727272729</v>
      </c>
      <c r="K54" s="5">
        <f t="shared" si="18"/>
        <v>0</v>
      </c>
      <c r="L54" s="5">
        <f t="shared" si="19"/>
        <v>0</v>
      </c>
      <c r="M54" s="5">
        <f t="shared" si="20"/>
        <v>0.27272727272727271</v>
      </c>
      <c r="N54" s="17"/>
    </row>
    <row r="55" spans="1:14" x14ac:dyDescent="0.25">
      <c r="A55" s="4" t="s">
        <v>20</v>
      </c>
      <c r="B55" s="4">
        <v>13</v>
      </c>
      <c r="C55" s="4">
        <v>10</v>
      </c>
      <c r="D55" s="4">
        <v>0</v>
      </c>
      <c r="E55" s="4">
        <v>0</v>
      </c>
      <c r="F55" s="4">
        <v>3</v>
      </c>
      <c r="G55" s="4"/>
      <c r="H55" s="4"/>
      <c r="I55" s="4"/>
      <c r="J55" s="5">
        <f t="shared" si="17"/>
        <v>0.76923076923076927</v>
      </c>
      <c r="K55" s="5">
        <f t="shared" si="18"/>
        <v>0</v>
      </c>
      <c r="L55" s="5">
        <f t="shared" si="19"/>
        <v>0</v>
      </c>
      <c r="M55" s="5">
        <f t="shared" si="20"/>
        <v>0.23076923076923078</v>
      </c>
      <c r="N55" s="17"/>
    </row>
    <row r="56" spans="1:14" x14ac:dyDescent="0.25">
      <c r="A56" s="4" t="s">
        <v>21</v>
      </c>
      <c r="B56" s="4">
        <v>4</v>
      </c>
      <c r="C56" s="4">
        <v>4</v>
      </c>
      <c r="D56" s="4">
        <v>0</v>
      </c>
      <c r="E56" s="4">
        <v>0</v>
      </c>
      <c r="F56" s="4">
        <v>0</v>
      </c>
      <c r="G56" s="4"/>
      <c r="H56" s="4"/>
      <c r="I56" s="4"/>
      <c r="J56" s="5">
        <f t="shared" si="17"/>
        <v>1</v>
      </c>
      <c r="K56" s="5">
        <f t="shared" si="18"/>
        <v>0</v>
      </c>
      <c r="L56" s="5">
        <f t="shared" si="19"/>
        <v>0</v>
      </c>
      <c r="M56" s="5">
        <f t="shared" si="20"/>
        <v>0</v>
      </c>
      <c r="N56" s="17"/>
    </row>
    <row r="57" spans="1:14" x14ac:dyDescent="0.25">
      <c r="A57" s="4" t="s">
        <v>22</v>
      </c>
      <c r="B57" s="4">
        <v>8</v>
      </c>
      <c r="C57" s="4">
        <v>7</v>
      </c>
      <c r="D57" s="4">
        <v>0</v>
      </c>
      <c r="E57" s="4">
        <v>0</v>
      </c>
      <c r="F57" s="4">
        <v>1</v>
      </c>
      <c r="G57" s="4"/>
      <c r="H57" s="4"/>
      <c r="I57" s="4"/>
      <c r="J57" s="5">
        <f t="shared" si="17"/>
        <v>0.875</v>
      </c>
      <c r="K57" s="5">
        <f t="shared" si="18"/>
        <v>0</v>
      </c>
      <c r="L57" s="5">
        <f t="shared" si="19"/>
        <v>0</v>
      </c>
      <c r="M57" s="5">
        <f t="shared" si="20"/>
        <v>0.125</v>
      </c>
      <c r="N57" s="17"/>
    </row>
    <row r="58" spans="1:14" x14ac:dyDescent="0.25">
      <c r="A58" s="4" t="s">
        <v>23</v>
      </c>
      <c r="B58" s="4">
        <v>7</v>
      </c>
      <c r="C58" s="4">
        <v>5</v>
      </c>
      <c r="D58" s="4">
        <v>0</v>
      </c>
      <c r="E58" s="4">
        <v>0</v>
      </c>
      <c r="F58" s="4">
        <v>2</v>
      </c>
      <c r="G58" s="4"/>
      <c r="H58" s="4"/>
      <c r="I58" s="4"/>
      <c r="J58" s="5">
        <f t="shared" si="17"/>
        <v>0.7142857142857143</v>
      </c>
      <c r="K58" s="5">
        <f t="shared" si="18"/>
        <v>0</v>
      </c>
      <c r="L58" s="5">
        <f t="shared" si="19"/>
        <v>0</v>
      </c>
      <c r="M58" s="5">
        <f t="shared" si="20"/>
        <v>0.2857142857142857</v>
      </c>
      <c r="N58" s="17"/>
    </row>
    <row r="59" spans="1:14" x14ac:dyDescent="0.25">
      <c r="A59" s="4" t="s">
        <v>24</v>
      </c>
      <c r="B59" s="4">
        <v>10</v>
      </c>
      <c r="C59" s="4">
        <v>9</v>
      </c>
      <c r="D59" s="4">
        <v>0</v>
      </c>
      <c r="E59" s="4">
        <v>0</v>
      </c>
      <c r="F59" s="4">
        <v>1</v>
      </c>
      <c r="G59" s="4"/>
      <c r="H59" s="4"/>
      <c r="I59" s="4"/>
      <c r="J59" s="5">
        <f t="shared" si="17"/>
        <v>0.9</v>
      </c>
      <c r="K59" s="5">
        <f t="shared" si="18"/>
        <v>0</v>
      </c>
      <c r="L59" s="5">
        <f t="shared" si="19"/>
        <v>0</v>
      </c>
      <c r="M59" s="5">
        <f t="shared" si="20"/>
        <v>0.1</v>
      </c>
      <c r="N59" s="17"/>
    </row>
    <row r="60" spans="1:14" x14ac:dyDescent="0.25">
      <c r="A60" s="4" t="s">
        <v>25</v>
      </c>
      <c r="B60" s="4">
        <v>9</v>
      </c>
      <c r="C60" s="4">
        <v>7</v>
      </c>
      <c r="D60" s="4">
        <v>0</v>
      </c>
      <c r="E60" s="4">
        <v>1</v>
      </c>
      <c r="F60" s="4">
        <v>1</v>
      </c>
      <c r="G60" s="4"/>
      <c r="H60" s="4"/>
      <c r="I60" s="4"/>
      <c r="J60" s="5">
        <f t="shared" si="17"/>
        <v>0.77777777777777779</v>
      </c>
      <c r="K60" s="5">
        <f t="shared" si="18"/>
        <v>0</v>
      </c>
      <c r="L60" s="5">
        <f t="shared" si="19"/>
        <v>0.1111111111111111</v>
      </c>
      <c r="M60" s="5">
        <f t="shared" si="20"/>
        <v>0.1111111111111111</v>
      </c>
      <c r="N60" s="17"/>
    </row>
    <row r="61" spans="1:14" x14ac:dyDescent="0.25">
      <c r="A61" s="4" t="s">
        <v>26</v>
      </c>
      <c r="B61" s="4">
        <v>5</v>
      </c>
      <c r="C61" s="4">
        <v>4</v>
      </c>
      <c r="D61" s="4">
        <v>0</v>
      </c>
      <c r="E61" s="4">
        <v>0</v>
      </c>
      <c r="F61" s="4">
        <v>1</v>
      </c>
      <c r="G61" s="4"/>
      <c r="H61" s="4"/>
      <c r="I61" s="4"/>
      <c r="J61" s="5">
        <f t="shared" si="17"/>
        <v>0.8</v>
      </c>
      <c r="K61" s="5">
        <f t="shared" si="18"/>
        <v>0</v>
      </c>
      <c r="L61" s="5">
        <f t="shared" si="19"/>
        <v>0</v>
      </c>
      <c r="M61" s="5">
        <f t="shared" si="20"/>
        <v>0.2</v>
      </c>
      <c r="N61" s="17"/>
    </row>
    <row r="62" spans="1:14" x14ac:dyDescent="0.25">
      <c r="A62" s="4" t="s">
        <v>27</v>
      </c>
      <c r="B62" s="4">
        <v>13</v>
      </c>
      <c r="C62" s="4">
        <v>12</v>
      </c>
      <c r="D62" s="4">
        <v>0</v>
      </c>
      <c r="E62" s="4">
        <v>0</v>
      </c>
      <c r="F62" s="4">
        <v>1</v>
      </c>
      <c r="G62" s="4"/>
      <c r="H62" s="4"/>
      <c r="I62" s="4"/>
      <c r="J62" s="5">
        <f t="shared" si="17"/>
        <v>0.92307692307692313</v>
      </c>
      <c r="K62" s="5">
        <f t="shared" si="18"/>
        <v>0</v>
      </c>
      <c r="L62" s="5">
        <f t="shared" si="19"/>
        <v>0</v>
      </c>
      <c r="M62" s="5">
        <f t="shared" si="20"/>
        <v>7.6923076923076927E-2</v>
      </c>
      <c r="N62" s="17"/>
    </row>
    <row r="63" spans="1:14" x14ac:dyDescent="0.25">
      <c r="A63" s="4" t="s">
        <v>28</v>
      </c>
      <c r="B63" s="4">
        <v>11</v>
      </c>
      <c r="C63" s="4">
        <v>9</v>
      </c>
      <c r="D63" s="4">
        <v>0</v>
      </c>
      <c r="E63" s="4">
        <v>0</v>
      </c>
      <c r="F63" s="4">
        <v>3</v>
      </c>
      <c r="G63" s="4"/>
      <c r="H63" s="4"/>
      <c r="I63" s="4"/>
      <c r="J63" s="5">
        <f t="shared" si="17"/>
        <v>0.81818181818181823</v>
      </c>
      <c r="K63" s="5">
        <f t="shared" si="18"/>
        <v>0</v>
      </c>
      <c r="L63" s="5">
        <f t="shared" si="19"/>
        <v>0</v>
      </c>
      <c r="M63" s="5">
        <f t="shared" si="20"/>
        <v>0.27272727272727271</v>
      </c>
      <c r="N63" s="17"/>
    </row>
    <row r="64" spans="1:14" ht="15.75" thickBot="1" x14ac:dyDescent="0.3">
      <c r="A64" s="12" t="s">
        <v>29</v>
      </c>
      <c r="B64" s="12">
        <v>6</v>
      </c>
      <c r="C64" s="12">
        <v>5</v>
      </c>
      <c r="D64" s="12">
        <v>0</v>
      </c>
      <c r="E64" s="12">
        <v>0</v>
      </c>
      <c r="F64" s="12">
        <v>1</v>
      </c>
      <c r="G64" s="12"/>
      <c r="H64" s="12"/>
      <c r="I64" s="12"/>
      <c r="J64" s="5">
        <f t="shared" si="17"/>
        <v>0.83333333333333337</v>
      </c>
      <c r="K64" s="5">
        <f t="shared" si="18"/>
        <v>0</v>
      </c>
      <c r="L64" s="5">
        <f t="shared" si="19"/>
        <v>0</v>
      </c>
      <c r="M64" s="5">
        <f t="shared" si="20"/>
        <v>0.16666666666666666</v>
      </c>
      <c r="N64" s="17"/>
    </row>
    <row r="65" spans="1:14" x14ac:dyDescent="0.25">
      <c r="A65" s="3" t="s">
        <v>6</v>
      </c>
      <c r="B65" s="2">
        <f>SUM(B51:B64)</f>
        <v>111</v>
      </c>
      <c r="I65" s="3" t="s">
        <v>7</v>
      </c>
      <c r="J65" s="6">
        <f>AVERAGE(J51:J64)</f>
        <v>0.85272564736850476</v>
      </c>
      <c r="K65" s="6">
        <f t="shared" ref="K65" si="21">AVERAGE(K51:K64)</f>
        <v>0</v>
      </c>
      <c r="L65" s="6">
        <f t="shared" ref="L65" si="22">AVERAGE(L51:L64)</f>
        <v>7.9365079365079361E-3</v>
      </c>
      <c r="M65" s="6">
        <f t="shared" ref="M65" si="23">AVERAGE(M51:M64)</f>
        <v>0.14583135118849405</v>
      </c>
      <c r="N65" s="6"/>
    </row>
    <row r="66" spans="1:14" x14ac:dyDescent="0.25">
      <c r="A66" s="3" t="s">
        <v>14</v>
      </c>
      <c r="B66" s="2">
        <f>COUNT(B51:B64)</f>
        <v>14</v>
      </c>
      <c r="I66" s="3" t="s">
        <v>8</v>
      </c>
      <c r="J66" s="6">
        <f>STDEV(J51:J64)</f>
        <v>9.8983864982002512E-2</v>
      </c>
      <c r="K66" s="6">
        <f t="shared" ref="K66:M66" si="24">STDEV(K51:K64)</f>
        <v>0</v>
      </c>
      <c r="L66" s="6">
        <f t="shared" si="24"/>
        <v>2.9695693545824929E-2</v>
      </c>
      <c r="M66" s="6">
        <f t="shared" si="24"/>
        <v>0.10287336360434388</v>
      </c>
      <c r="N66" s="6"/>
    </row>
    <row r="67" spans="1:14" x14ac:dyDescent="0.25">
      <c r="I67" s="3" t="s">
        <v>9</v>
      </c>
      <c r="J67" s="6">
        <f>STDEV(J51:J64)/SQRT(COUNT(J51:J64))</f>
        <v>2.6454550684381725E-2</v>
      </c>
      <c r="K67" s="6">
        <f t="shared" ref="K67:M67" si="25">STDEV(K51:K64)/SQRT(COUNT(K51:K64))</f>
        <v>0</v>
      </c>
      <c r="L67" s="6">
        <f t="shared" si="25"/>
        <v>7.9365079365079361E-3</v>
      </c>
      <c r="M67" s="6">
        <f t="shared" si="25"/>
        <v>2.7494062916605343E-2</v>
      </c>
      <c r="N67" s="6"/>
    </row>
    <row r="69" spans="1:14" x14ac:dyDescent="0.25">
      <c r="A69" s="8" t="s">
        <v>30</v>
      </c>
      <c r="J69" s="38" t="s">
        <v>11</v>
      </c>
      <c r="K69" s="38"/>
      <c r="L69" s="38"/>
      <c r="M69" s="38"/>
      <c r="N69" s="16"/>
    </row>
    <row r="70" spans="1:14" x14ac:dyDescent="0.25">
      <c r="A70" s="7" t="s">
        <v>10</v>
      </c>
      <c r="B70" s="7" t="s">
        <v>1</v>
      </c>
      <c r="C70" s="7" t="s">
        <v>2</v>
      </c>
      <c r="D70" s="7" t="s">
        <v>3</v>
      </c>
      <c r="E70" s="7" t="s">
        <v>4</v>
      </c>
      <c r="F70" s="7" t="s">
        <v>5</v>
      </c>
      <c r="G70" s="7"/>
      <c r="H70" s="7"/>
      <c r="I70" s="7"/>
      <c r="J70" s="7" t="s">
        <v>2</v>
      </c>
      <c r="K70" s="7" t="s">
        <v>3</v>
      </c>
      <c r="L70" s="7" t="s">
        <v>4</v>
      </c>
      <c r="M70" s="7" t="s">
        <v>5</v>
      </c>
      <c r="N70" s="16"/>
    </row>
    <row r="71" spans="1:14" x14ac:dyDescent="0.25">
      <c r="A71" s="15">
        <v>747</v>
      </c>
      <c r="B71" s="4">
        <v>14</v>
      </c>
      <c r="C71" s="4">
        <v>5</v>
      </c>
      <c r="D71" s="4">
        <v>0</v>
      </c>
      <c r="E71" s="4">
        <v>3</v>
      </c>
      <c r="F71" s="4">
        <v>6</v>
      </c>
      <c r="G71" s="4"/>
      <c r="H71" s="4"/>
      <c r="I71" s="4"/>
      <c r="J71" s="5">
        <f t="shared" ref="J71" si="26">C71/B71</f>
        <v>0.35714285714285715</v>
      </c>
      <c r="K71" s="5">
        <f>D71/B71</f>
        <v>0</v>
      </c>
      <c r="L71" s="5">
        <f>E71/B71</f>
        <v>0.21428571428571427</v>
      </c>
      <c r="M71" s="5">
        <f>F71/B71</f>
        <v>0.42857142857142855</v>
      </c>
      <c r="N71" s="17"/>
    </row>
    <row r="72" spans="1:14" x14ac:dyDescent="0.25">
      <c r="A72" s="15">
        <v>751</v>
      </c>
      <c r="B72" s="4">
        <v>7</v>
      </c>
      <c r="C72" s="4">
        <v>5</v>
      </c>
      <c r="D72" s="4">
        <v>0</v>
      </c>
      <c r="E72" s="4">
        <v>0</v>
      </c>
      <c r="F72" s="4">
        <v>2</v>
      </c>
      <c r="G72" s="4"/>
      <c r="H72" s="4"/>
      <c r="I72" s="4"/>
      <c r="J72" s="5">
        <f t="shared" ref="J72:J73" si="27">C72/B72</f>
        <v>0.7142857142857143</v>
      </c>
      <c r="K72" s="5">
        <f>D72/B72</f>
        <v>0</v>
      </c>
      <c r="L72" s="5">
        <f>E72/B72</f>
        <v>0</v>
      </c>
      <c r="M72" s="5">
        <f>F72/B72</f>
        <v>0.2857142857142857</v>
      </c>
      <c r="N72" s="17"/>
    </row>
    <row r="73" spans="1:14" x14ac:dyDescent="0.25">
      <c r="A73" s="15">
        <v>753</v>
      </c>
      <c r="B73" s="4">
        <v>10</v>
      </c>
      <c r="C73" s="4">
        <v>5</v>
      </c>
      <c r="D73" s="4">
        <v>0</v>
      </c>
      <c r="E73" s="4">
        <v>0</v>
      </c>
      <c r="F73" s="4">
        <v>5</v>
      </c>
      <c r="G73" s="4"/>
      <c r="H73" s="4"/>
      <c r="I73" s="4"/>
      <c r="J73" s="5">
        <f t="shared" si="27"/>
        <v>0.5</v>
      </c>
      <c r="K73" s="5">
        <f t="shared" ref="K73:K86" si="28">D73/B73</f>
        <v>0</v>
      </c>
      <c r="L73" s="5">
        <f t="shared" ref="L73:L86" si="29">E73/B73</f>
        <v>0</v>
      </c>
      <c r="M73" s="5">
        <f t="shared" ref="M73:M86" si="30">F73/B73</f>
        <v>0.5</v>
      </c>
      <c r="N73" s="17"/>
    </row>
    <row r="74" spans="1:14" x14ac:dyDescent="0.25">
      <c r="A74" s="15">
        <v>825</v>
      </c>
      <c r="B74" s="4">
        <v>5</v>
      </c>
      <c r="C74" s="4">
        <v>4</v>
      </c>
      <c r="D74" s="4">
        <v>0</v>
      </c>
      <c r="E74" s="4">
        <v>0</v>
      </c>
      <c r="F74" s="4">
        <v>1</v>
      </c>
      <c r="G74" s="4"/>
      <c r="H74" s="4"/>
      <c r="I74" s="4"/>
      <c r="J74" s="5">
        <f t="shared" ref="J74:J86" si="31">C74/B74</f>
        <v>0.8</v>
      </c>
      <c r="K74" s="5">
        <f t="shared" si="28"/>
        <v>0</v>
      </c>
      <c r="L74" s="5">
        <f t="shared" si="29"/>
        <v>0</v>
      </c>
      <c r="M74" s="5">
        <f t="shared" si="30"/>
        <v>0.2</v>
      </c>
      <c r="N74" s="17"/>
    </row>
    <row r="75" spans="1:14" x14ac:dyDescent="0.25">
      <c r="A75" s="15">
        <v>2962</v>
      </c>
      <c r="B75" s="4">
        <v>3</v>
      </c>
      <c r="C75" s="4">
        <v>1</v>
      </c>
      <c r="D75" s="4">
        <v>0</v>
      </c>
      <c r="E75" s="4">
        <v>1</v>
      </c>
      <c r="F75" s="4">
        <v>1</v>
      </c>
      <c r="G75" s="4"/>
      <c r="H75" s="4"/>
      <c r="I75" s="4"/>
      <c r="J75" s="5">
        <f t="shared" si="31"/>
        <v>0.33333333333333331</v>
      </c>
      <c r="K75" s="5">
        <f t="shared" si="28"/>
        <v>0</v>
      </c>
      <c r="L75" s="5">
        <f t="shared" si="29"/>
        <v>0.33333333333333331</v>
      </c>
      <c r="M75" s="5">
        <f t="shared" si="30"/>
        <v>0.33333333333333331</v>
      </c>
      <c r="N75" s="17"/>
    </row>
    <row r="76" spans="1:14" x14ac:dyDescent="0.25">
      <c r="A76" s="15">
        <v>2964</v>
      </c>
      <c r="B76" s="4">
        <v>5</v>
      </c>
      <c r="C76" s="4">
        <v>2</v>
      </c>
      <c r="D76" s="4">
        <v>0</v>
      </c>
      <c r="E76" s="4">
        <v>2</v>
      </c>
      <c r="F76" s="4">
        <v>1</v>
      </c>
      <c r="G76" s="4"/>
      <c r="H76" s="4"/>
      <c r="I76" s="4"/>
      <c r="J76" s="5">
        <f t="shared" si="31"/>
        <v>0.4</v>
      </c>
      <c r="K76" s="5">
        <f t="shared" si="28"/>
        <v>0</v>
      </c>
      <c r="L76" s="5">
        <f t="shared" si="29"/>
        <v>0.4</v>
      </c>
      <c r="M76" s="5">
        <f t="shared" si="30"/>
        <v>0.2</v>
      </c>
      <c r="N76" s="17"/>
    </row>
    <row r="77" spans="1:14" x14ac:dyDescent="0.25">
      <c r="A77" s="15">
        <v>2967</v>
      </c>
      <c r="B77" s="4">
        <v>4</v>
      </c>
      <c r="C77" s="4">
        <v>1</v>
      </c>
      <c r="D77" s="4">
        <v>1</v>
      </c>
      <c r="E77" s="4">
        <v>2</v>
      </c>
      <c r="F77" s="4">
        <v>0</v>
      </c>
      <c r="G77" s="4"/>
      <c r="H77" s="4"/>
      <c r="I77" s="4"/>
      <c r="J77" s="5">
        <f t="shared" si="31"/>
        <v>0.25</v>
      </c>
      <c r="K77" s="5">
        <f t="shared" si="28"/>
        <v>0.25</v>
      </c>
      <c r="L77" s="5">
        <f t="shared" si="29"/>
        <v>0.5</v>
      </c>
      <c r="M77" s="5">
        <f t="shared" si="30"/>
        <v>0</v>
      </c>
      <c r="N77" s="17"/>
    </row>
    <row r="78" spans="1:14" x14ac:dyDescent="0.25">
      <c r="A78" s="15">
        <v>2970</v>
      </c>
      <c r="B78" s="4">
        <v>4</v>
      </c>
      <c r="C78" s="4">
        <v>2</v>
      </c>
      <c r="D78" s="4">
        <v>0</v>
      </c>
      <c r="E78" s="4">
        <v>1</v>
      </c>
      <c r="F78" s="4">
        <v>1</v>
      </c>
      <c r="G78" s="4"/>
      <c r="H78" s="4"/>
      <c r="I78" s="4"/>
      <c r="J78" s="5">
        <f t="shared" si="31"/>
        <v>0.5</v>
      </c>
      <c r="K78" s="5">
        <f t="shared" si="28"/>
        <v>0</v>
      </c>
      <c r="L78" s="5">
        <f t="shared" si="29"/>
        <v>0.25</v>
      </c>
      <c r="M78" s="5">
        <f t="shared" si="30"/>
        <v>0.25</v>
      </c>
      <c r="N78" s="17"/>
    </row>
    <row r="79" spans="1:14" x14ac:dyDescent="0.25">
      <c r="A79" s="15">
        <v>2973</v>
      </c>
      <c r="B79" s="4">
        <v>8</v>
      </c>
      <c r="C79" s="4">
        <v>3</v>
      </c>
      <c r="D79" s="4">
        <v>0</v>
      </c>
      <c r="E79" s="4">
        <v>2</v>
      </c>
      <c r="F79" s="4">
        <v>4</v>
      </c>
      <c r="G79" s="4"/>
      <c r="H79" s="4"/>
      <c r="I79" s="4"/>
      <c r="J79" s="5">
        <f t="shared" si="31"/>
        <v>0.375</v>
      </c>
      <c r="K79" s="5">
        <f t="shared" si="28"/>
        <v>0</v>
      </c>
      <c r="L79" s="5">
        <f t="shared" si="29"/>
        <v>0.25</v>
      </c>
      <c r="M79" s="5">
        <f t="shared" si="30"/>
        <v>0.5</v>
      </c>
      <c r="N79" s="17"/>
    </row>
    <row r="80" spans="1:14" x14ac:dyDescent="0.25">
      <c r="A80" s="15">
        <v>2975</v>
      </c>
      <c r="B80" s="4">
        <v>7</v>
      </c>
      <c r="C80" s="4">
        <v>5</v>
      </c>
      <c r="D80" s="4">
        <v>0</v>
      </c>
      <c r="E80" s="4">
        <v>1</v>
      </c>
      <c r="F80" s="4">
        <v>1</v>
      </c>
      <c r="G80" s="4"/>
      <c r="H80" s="4"/>
      <c r="I80" s="4"/>
      <c r="J80" s="5">
        <f t="shared" si="31"/>
        <v>0.7142857142857143</v>
      </c>
      <c r="K80" s="5">
        <f t="shared" si="28"/>
        <v>0</v>
      </c>
      <c r="L80" s="5">
        <f t="shared" si="29"/>
        <v>0.14285714285714285</v>
      </c>
      <c r="M80" s="5">
        <f t="shared" si="30"/>
        <v>0.14285714285714285</v>
      </c>
      <c r="N80" s="17"/>
    </row>
    <row r="81" spans="1:14" x14ac:dyDescent="0.25">
      <c r="A81" s="15">
        <v>2982</v>
      </c>
      <c r="B81" s="4">
        <v>3</v>
      </c>
      <c r="C81" s="4">
        <v>1</v>
      </c>
      <c r="D81" s="4">
        <v>0</v>
      </c>
      <c r="E81" s="4">
        <v>0</v>
      </c>
      <c r="F81" s="4">
        <v>2</v>
      </c>
      <c r="G81" s="4"/>
      <c r="H81" s="4"/>
      <c r="I81" s="4"/>
      <c r="J81" s="5">
        <f t="shared" si="31"/>
        <v>0.33333333333333331</v>
      </c>
      <c r="K81" s="5">
        <f t="shared" si="28"/>
        <v>0</v>
      </c>
      <c r="L81" s="5">
        <f t="shared" si="29"/>
        <v>0</v>
      </c>
      <c r="M81" s="5">
        <f t="shared" si="30"/>
        <v>0.66666666666666663</v>
      </c>
      <c r="N81" s="17"/>
    </row>
    <row r="82" spans="1:14" x14ac:dyDescent="0.25">
      <c r="A82" s="15">
        <v>2983</v>
      </c>
      <c r="B82" s="4">
        <v>5</v>
      </c>
      <c r="C82" s="4">
        <v>2</v>
      </c>
      <c r="D82" s="4">
        <v>0</v>
      </c>
      <c r="E82" s="4">
        <v>1</v>
      </c>
      <c r="F82" s="4">
        <v>2</v>
      </c>
      <c r="G82" s="4"/>
      <c r="H82" s="4"/>
      <c r="I82" s="4"/>
      <c r="J82" s="5">
        <f t="shared" si="31"/>
        <v>0.4</v>
      </c>
      <c r="K82" s="5">
        <f t="shared" si="28"/>
        <v>0</v>
      </c>
      <c r="L82" s="5">
        <f t="shared" si="29"/>
        <v>0.2</v>
      </c>
      <c r="M82" s="5">
        <f t="shared" si="30"/>
        <v>0.4</v>
      </c>
      <c r="N82" s="17"/>
    </row>
    <row r="83" spans="1:14" x14ac:dyDescent="0.25">
      <c r="A83" s="15">
        <v>2991</v>
      </c>
      <c r="B83" s="4">
        <v>4</v>
      </c>
      <c r="C83" s="4">
        <v>1</v>
      </c>
      <c r="D83" s="4">
        <v>0</v>
      </c>
      <c r="E83" s="4">
        <v>1</v>
      </c>
      <c r="F83" s="4">
        <v>2</v>
      </c>
      <c r="G83" s="4"/>
      <c r="H83" s="4"/>
      <c r="I83" s="4"/>
      <c r="J83" s="5">
        <f t="shared" si="31"/>
        <v>0.25</v>
      </c>
      <c r="K83" s="5">
        <f t="shared" si="28"/>
        <v>0</v>
      </c>
      <c r="L83" s="5">
        <f t="shared" si="29"/>
        <v>0.25</v>
      </c>
      <c r="M83" s="5">
        <f t="shared" si="30"/>
        <v>0.5</v>
      </c>
      <c r="N83" s="17"/>
    </row>
    <row r="84" spans="1:14" x14ac:dyDescent="0.25">
      <c r="A84" s="15">
        <v>2995</v>
      </c>
      <c r="B84" s="4">
        <v>3</v>
      </c>
      <c r="C84" s="4">
        <v>1</v>
      </c>
      <c r="D84" s="4">
        <v>0</v>
      </c>
      <c r="E84" s="4">
        <v>2</v>
      </c>
      <c r="F84" s="4">
        <v>0</v>
      </c>
      <c r="G84" s="4"/>
      <c r="H84" s="4"/>
      <c r="I84" s="4"/>
      <c r="J84" s="5">
        <f t="shared" si="31"/>
        <v>0.33333333333333331</v>
      </c>
      <c r="K84" s="5">
        <f t="shared" si="28"/>
        <v>0</v>
      </c>
      <c r="L84" s="5">
        <f t="shared" si="29"/>
        <v>0.66666666666666663</v>
      </c>
      <c r="M84" s="5">
        <f t="shared" si="30"/>
        <v>0</v>
      </c>
      <c r="N84" s="17"/>
    </row>
    <row r="85" spans="1:14" x14ac:dyDescent="0.25">
      <c r="A85" s="15">
        <v>2997</v>
      </c>
      <c r="B85" s="4">
        <v>4</v>
      </c>
      <c r="C85" s="4">
        <v>4</v>
      </c>
      <c r="D85" s="4">
        <v>0</v>
      </c>
      <c r="E85" s="4">
        <v>0</v>
      </c>
      <c r="F85" s="4">
        <v>0</v>
      </c>
      <c r="G85" s="4"/>
      <c r="H85" s="4"/>
      <c r="I85" s="4"/>
      <c r="J85" s="5">
        <f t="shared" si="31"/>
        <v>1</v>
      </c>
      <c r="K85" s="5">
        <f t="shared" si="28"/>
        <v>0</v>
      </c>
      <c r="L85" s="5">
        <f t="shared" si="29"/>
        <v>0</v>
      </c>
      <c r="M85" s="5">
        <f t="shared" si="30"/>
        <v>0</v>
      </c>
      <c r="N85" s="17"/>
    </row>
    <row r="86" spans="1:14" ht="15.75" thickBot="1" x14ac:dyDescent="0.3">
      <c r="A86" s="37">
        <v>3000</v>
      </c>
      <c r="B86" s="12">
        <v>5</v>
      </c>
      <c r="C86" s="12">
        <v>3</v>
      </c>
      <c r="D86" s="12">
        <v>0</v>
      </c>
      <c r="E86" s="12">
        <v>0</v>
      </c>
      <c r="F86" s="12">
        <v>2</v>
      </c>
      <c r="G86" s="12"/>
      <c r="H86" s="12"/>
      <c r="I86" s="12"/>
      <c r="J86" s="13">
        <f t="shared" si="31"/>
        <v>0.6</v>
      </c>
      <c r="K86" s="13">
        <f t="shared" si="28"/>
        <v>0</v>
      </c>
      <c r="L86" s="13">
        <f t="shared" si="29"/>
        <v>0</v>
      </c>
      <c r="M86" s="13">
        <f t="shared" si="30"/>
        <v>0.4</v>
      </c>
      <c r="N86" s="17"/>
    </row>
    <row r="87" spans="1:14" x14ac:dyDescent="0.25">
      <c r="A87" s="3" t="s">
        <v>6</v>
      </c>
      <c r="B87" s="2">
        <f>SUM(B71:B86)</f>
        <v>91</v>
      </c>
      <c r="I87" s="3" t="s">
        <v>7</v>
      </c>
      <c r="J87" s="6">
        <f>AVERAGE(J71:J86)</f>
        <v>0.4912946428571428</v>
      </c>
      <c r="K87" s="6">
        <f t="shared" ref="K87:M87" si="32">AVERAGE(K71:K86)</f>
        <v>1.5625E-2</v>
      </c>
      <c r="L87" s="6">
        <f t="shared" si="32"/>
        <v>0.20044642857142858</v>
      </c>
      <c r="M87" s="6">
        <f t="shared" si="32"/>
        <v>0.30044642857142856</v>
      </c>
      <c r="N87" s="6"/>
    </row>
    <row r="88" spans="1:14" x14ac:dyDescent="0.25">
      <c r="A88" s="3" t="s">
        <v>14</v>
      </c>
      <c r="B88" s="2">
        <f>COUNT(B71:B86)</f>
        <v>16</v>
      </c>
      <c r="I88" s="3" t="s">
        <v>8</v>
      </c>
      <c r="J88" s="6">
        <f>STDEV(J71:J86)</f>
        <v>0.21679340386717844</v>
      </c>
      <c r="K88" s="6">
        <f t="shared" ref="K88:M88" si="33">STDEV(K71:K86)</f>
        <v>6.25E-2</v>
      </c>
      <c r="L88" s="6">
        <f t="shared" si="33"/>
        <v>0.20273492620252476</v>
      </c>
      <c r="M88" s="6">
        <f t="shared" si="33"/>
        <v>0.20157396296952923</v>
      </c>
      <c r="N88" s="6"/>
    </row>
    <row r="89" spans="1:14" x14ac:dyDescent="0.25">
      <c r="I89" s="3" t="s">
        <v>9</v>
      </c>
      <c r="J89" s="6">
        <f>STDEV(J71:J86)/SQRT(COUNT(J71:J86))</f>
        <v>5.4198350966794609E-2</v>
      </c>
      <c r="K89" s="6">
        <f t="shared" ref="K89:M89" si="34">STDEV(K71:K86)/SQRT(COUNT(K71:K86))</f>
        <v>1.5625E-2</v>
      </c>
      <c r="L89" s="6">
        <f t="shared" si="34"/>
        <v>5.0683731550631189E-2</v>
      </c>
      <c r="M89" s="6">
        <f t="shared" si="34"/>
        <v>5.0393490742382308E-2</v>
      </c>
      <c r="N89" s="6"/>
    </row>
    <row r="91" spans="1:14" x14ac:dyDescent="0.25">
      <c r="A91" s="8" t="s">
        <v>31</v>
      </c>
      <c r="J91" s="38" t="s">
        <v>11</v>
      </c>
      <c r="K91" s="38"/>
      <c r="L91" s="38"/>
      <c r="M91" s="38"/>
      <c r="N91" s="16"/>
    </row>
    <row r="92" spans="1:14" x14ac:dyDescent="0.25">
      <c r="A92" s="7" t="s">
        <v>10</v>
      </c>
      <c r="B92" s="7" t="s">
        <v>1</v>
      </c>
      <c r="C92" s="7" t="s">
        <v>2</v>
      </c>
      <c r="D92" s="7" t="s">
        <v>3</v>
      </c>
      <c r="E92" s="7" t="s">
        <v>4</v>
      </c>
      <c r="F92" s="7" t="s">
        <v>5</v>
      </c>
      <c r="G92" s="7"/>
      <c r="H92" s="7"/>
      <c r="I92" s="7"/>
      <c r="J92" s="7" t="s">
        <v>2</v>
      </c>
      <c r="K92" s="7" t="s">
        <v>3</v>
      </c>
      <c r="L92" s="7" t="s">
        <v>4</v>
      </c>
      <c r="M92" s="7" t="s">
        <v>5</v>
      </c>
      <c r="N92" s="16"/>
    </row>
    <row r="93" spans="1:14" x14ac:dyDescent="0.25">
      <c r="A93" s="4">
        <v>1671</v>
      </c>
      <c r="B93" s="4">
        <v>4</v>
      </c>
      <c r="C93" s="4">
        <v>0</v>
      </c>
      <c r="D93" s="4">
        <v>0</v>
      </c>
      <c r="E93" s="4">
        <v>0</v>
      </c>
      <c r="F93" s="4">
        <v>4</v>
      </c>
      <c r="G93" s="4"/>
      <c r="H93" s="4"/>
      <c r="I93" s="4"/>
      <c r="J93" s="5">
        <f>C93/B93</f>
        <v>0</v>
      </c>
      <c r="K93" s="5">
        <f>D93/B93</f>
        <v>0</v>
      </c>
      <c r="L93" s="5">
        <f>E93/B93</f>
        <v>0</v>
      </c>
      <c r="M93" s="5">
        <f>F93/B93</f>
        <v>1</v>
      </c>
      <c r="N93" s="17"/>
    </row>
    <row r="94" spans="1:14" x14ac:dyDescent="0.25">
      <c r="A94" s="4">
        <v>1693</v>
      </c>
      <c r="B94" s="4">
        <v>3</v>
      </c>
      <c r="C94" s="4">
        <v>3</v>
      </c>
      <c r="D94" s="4">
        <v>0</v>
      </c>
      <c r="E94" s="4">
        <v>0</v>
      </c>
      <c r="F94" s="4">
        <v>0</v>
      </c>
      <c r="G94" s="4"/>
      <c r="H94" s="4"/>
      <c r="I94" s="4"/>
      <c r="J94" s="5">
        <f>C94/B94</f>
        <v>1</v>
      </c>
      <c r="K94" s="5">
        <f>D94/B94</f>
        <v>0</v>
      </c>
      <c r="L94" s="5">
        <f>E94/B94</f>
        <v>0</v>
      </c>
      <c r="M94" s="5">
        <f>F94/B94</f>
        <v>0</v>
      </c>
      <c r="N94" s="17"/>
    </row>
    <row r="95" spans="1:14" x14ac:dyDescent="0.25">
      <c r="A95" s="4">
        <v>1689</v>
      </c>
      <c r="B95" s="4">
        <v>6</v>
      </c>
      <c r="C95" s="4">
        <v>0</v>
      </c>
      <c r="D95" s="4">
        <v>0</v>
      </c>
      <c r="E95" s="4">
        <v>3</v>
      </c>
      <c r="F95" s="4">
        <v>3</v>
      </c>
      <c r="G95" s="4"/>
      <c r="H95" s="4"/>
      <c r="I95" s="4"/>
      <c r="J95" s="5">
        <f t="shared" ref="J95:J117" si="35">C95/B95</f>
        <v>0</v>
      </c>
      <c r="K95" s="5">
        <f t="shared" ref="K95:K117" si="36">D95/B95</f>
        <v>0</v>
      </c>
      <c r="L95" s="5">
        <f t="shared" ref="L95:L117" si="37">E95/B95</f>
        <v>0.5</v>
      </c>
      <c r="M95" s="5">
        <f t="shared" ref="M95:M117" si="38">F95/B95</f>
        <v>0.5</v>
      </c>
      <c r="N95" s="17"/>
    </row>
    <row r="96" spans="1:14" x14ac:dyDescent="0.25">
      <c r="A96" s="4">
        <v>1716</v>
      </c>
      <c r="B96" s="4">
        <v>8</v>
      </c>
      <c r="C96" s="4">
        <v>2</v>
      </c>
      <c r="D96" s="4"/>
      <c r="E96" s="4">
        <v>6</v>
      </c>
      <c r="F96" s="4">
        <v>1</v>
      </c>
      <c r="G96" s="4"/>
      <c r="H96" s="4"/>
      <c r="I96" s="4"/>
      <c r="J96" s="5">
        <f t="shared" si="35"/>
        <v>0.25</v>
      </c>
      <c r="K96" s="5">
        <f t="shared" si="36"/>
        <v>0</v>
      </c>
      <c r="L96" s="5">
        <f t="shared" si="37"/>
        <v>0.75</v>
      </c>
      <c r="M96" s="5">
        <f t="shared" si="38"/>
        <v>0.125</v>
      </c>
      <c r="N96" s="17"/>
    </row>
    <row r="97" spans="1:14" x14ac:dyDescent="0.25">
      <c r="A97" s="4">
        <v>1728</v>
      </c>
      <c r="B97" s="4">
        <v>8</v>
      </c>
      <c r="C97" s="4">
        <v>4</v>
      </c>
      <c r="D97" s="4">
        <v>0</v>
      </c>
      <c r="E97" s="4">
        <v>3</v>
      </c>
      <c r="F97" s="4">
        <v>2</v>
      </c>
      <c r="G97" s="4"/>
      <c r="H97" s="4"/>
      <c r="I97" s="4"/>
      <c r="J97" s="5">
        <f t="shared" si="35"/>
        <v>0.5</v>
      </c>
      <c r="K97" s="5">
        <f t="shared" si="36"/>
        <v>0</v>
      </c>
      <c r="L97" s="5">
        <f t="shared" si="37"/>
        <v>0.375</v>
      </c>
      <c r="M97" s="5">
        <f t="shared" si="38"/>
        <v>0.25</v>
      </c>
      <c r="N97" s="17"/>
    </row>
    <row r="98" spans="1:14" x14ac:dyDescent="0.25">
      <c r="A98" s="4">
        <v>1729</v>
      </c>
      <c r="B98" s="4">
        <v>11</v>
      </c>
      <c r="C98" s="4">
        <v>5</v>
      </c>
      <c r="D98" s="4">
        <v>0</v>
      </c>
      <c r="E98" s="4">
        <v>2</v>
      </c>
      <c r="F98" s="4">
        <v>5</v>
      </c>
      <c r="G98" s="4"/>
      <c r="H98" s="4"/>
      <c r="I98" s="4"/>
      <c r="J98" s="5">
        <f t="shared" si="35"/>
        <v>0.45454545454545453</v>
      </c>
      <c r="K98" s="5">
        <f t="shared" si="36"/>
        <v>0</v>
      </c>
      <c r="L98" s="5">
        <f t="shared" si="37"/>
        <v>0.18181818181818182</v>
      </c>
      <c r="M98" s="5">
        <f t="shared" si="38"/>
        <v>0.45454545454545453</v>
      </c>
      <c r="N98" s="17"/>
    </row>
    <row r="99" spans="1:14" x14ac:dyDescent="0.25">
      <c r="A99" s="4">
        <v>1731</v>
      </c>
      <c r="B99" s="4">
        <v>11</v>
      </c>
      <c r="C99" s="4">
        <v>1</v>
      </c>
      <c r="D99" s="4">
        <v>1</v>
      </c>
      <c r="E99" s="4">
        <v>4</v>
      </c>
      <c r="F99" s="4">
        <v>6</v>
      </c>
      <c r="G99" s="4"/>
      <c r="H99" s="4"/>
      <c r="I99" s="4"/>
      <c r="J99" s="5">
        <f t="shared" si="35"/>
        <v>9.0909090909090912E-2</v>
      </c>
      <c r="K99" s="5">
        <f t="shared" si="36"/>
        <v>9.0909090909090912E-2</v>
      </c>
      <c r="L99" s="5">
        <f t="shared" si="37"/>
        <v>0.36363636363636365</v>
      </c>
      <c r="M99" s="5">
        <f t="shared" si="38"/>
        <v>0.54545454545454541</v>
      </c>
      <c r="N99" s="17"/>
    </row>
    <row r="100" spans="1:14" x14ac:dyDescent="0.25">
      <c r="A100" s="4">
        <v>1735</v>
      </c>
      <c r="B100" s="4">
        <v>12</v>
      </c>
      <c r="C100" s="4">
        <v>4</v>
      </c>
      <c r="D100" s="4">
        <v>0</v>
      </c>
      <c r="E100" s="4">
        <v>1</v>
      </c>
      <c r="F100" s="4">
        <v>5</v>
      </c>
      <c r="G100" s="4"/>
      <c r="H100" s="4"/>
      <c r="I100" s="4"/>
      <c r="J100" s="5">
        <f t="shared" si="35"/>
        <v>0.33333333333333331</v>
      </c>
      <c r="K100" s="5">
        <f t="shared" si="36"/>
        <v>0</v>
      </c>
      <c r="L100" s="5">
        <f t="shared" si="37"/>
        <v>8.3333333333333329E-2</v>
      </c>
      <c r="M100" s="5">
        <f t="shared" si="38"/>
        <v>0.41666666666666669</v>
      </c>
      <c r="N100" s="17"/>
    </row>
    <row r="101" spans="1:14" x14ac:dyDescent="0.25">
      <c r="A101" s="4">
        <v>1732</v>
      </c>
      <c r="B101" s="4">
        <v>3</v>
      </c>
      <c r="C101" s="4">
        <v>1</v>
      </c>
      <c r="D101" s="4">
        <v>0</v>
      </c>
      <c r="E101" s="4">
        <v>0</v>
      </c>
      <c r="F101" s="4">
        <v>2</v>
      </c>
      <c r="G101" s="4"/>
      <c r="H101" s="4"/>
      <c r="I101" s="4"/>
      <c r="J101" s="5">
        <f t="shared" si="35"/>
        <v>0.33333333333333331</v>
      </c>
      <c r="K101" s="5">
        <f t="shared" si="36"/>
        <v>0</v>
      </c>
      <c r="L101" s="5">
        <f t="shared" si="37"/>
        <v>0</v>
      </c>
      <c r="M101" s="5">
        <f t="shared" si="38"/>
        <v>0.66666666666666663</v>
      </c>
      <c r="N101" s="17"/>
    </row>
    <row r="102" spans="1:14" x14ac:dyDescent="0.25">
      <c r="A102" s="4">
        <v>1740</v>
      </c>
      <c r="B102" s="4">
        <v>12</v>
      </c>
      <c r="C102" s="4">
        <v>6</v>
      </c>
      <c r="D102" s="4">
        <v>0</v>
      </c>
      <c r="E102" s="4">
        <v>3</v>
      </c>
      <c r="F102" s="4">
        <v>4</v>
      </c>
      <c r="G102" s="4"/>
      <c r="H102" s="4"/>
      <c r="I102" s="4"/>
      <c r="J102" s="5">
        <f t="shared" si="35"/>
        <v>0.5</v>
      </c>
      <c r="K102" s="5">
        <f t="shared" si="36"/>
        <v>0</v>
      </c>
      <c r="L102" s="5">
        <f t="shared" si="37"/>
        <v>0.25</v>
      </c>
      <c r="M102" s="5">
        <f t="shared" si="38"/>
        <v>0.33333333333333331</v>
      </c>
      <c r="N102" s="17"/>
    </row>
    <row r="103" spans="1:14" x14ac:dyDescent="0.25">
      <c r="A103" s="4">
        <v>1742</v>
      </c>
      <c r="B103" s="4">
        <v>8</v>
      </c>
      <c r="C103" s="4">
        <v>3</v>
      </c>
      <c r="D103" s="4">
        <v>0</v>
      </c>
      <c r="E103" s="4">
        <v>2</v>
      </c>
      <c r="F103" s="4">
        <v>3</v>
      </c>
      <c r="G103" s="4"/>
      <c r="H103" s="4"/>
      <c r="I103" s="4"/>
      <c r="J103" s="5">
        <f t="shared" si="35"/>
        <v>0.375</v>
      </c>
      <c r="K103" s="5">
        <f t="shared" si="36"/>
        <v>0</v>
      </c>
      <c r="L103" s="5">
        <f t="shared" si="37"/>
        <v>0.25</v>
      </c>
      <c r="M103" s="5">
        <f t="shared" si="38"/>
        <v>0.375</v>
      </c>
      <c r="N103" s="17"/>
    </row>
    <row r="104" spans="1:14" x14ac:dyDescent="0.25">
      <c r="A104" s="4">
        <v>1744</v>
      </c>
      <c r="B104" s="4">
        <v>22</v>
      </c>
      <c r="C104" s="4">
        <v>13</v>
      </c>
      <c r="D104" s="4">
        <v>0</v>
      </c>
      <c r="E104" s="4">
        <v>1</v>
      </c>
      <c r="F104" s="4">
        <v>8</v>
      </c>
      <c r="G104" s="4"/>
      <c r="H104" s="4"/>
      <c r="I104" s="4"/>
      <c r="J104" s="5">
        <f t="shared" si="35"/>
        <v>0.59090909090909094</v>
      </c>
      <c r="K104" s="5">
        <f t="shared" si="36"/>
        <v>0</v>
      </c>
      <c r="L104" s="5">
        <f t="shared" si="37"/>
        <v>4.5454545454545456E-2</v>
      </c>
      <c r="M104" s="5">
        <f t="shared" si="38"/>
        <v>0.36363636363636365</v>
      </c>
      <c r="N104" s="17"/>
    </row>
    <row r="105" spans="1:14" x14ac:dyDescent="0.25">
      <c r="A105" s="4">
        <v>1754</v>
      </c>
      <c r="B105" s="4">
        <v>18</v>
      </c>
      <c r="C105" s="4">
        <v>11</v>
      </c>
      <c r="D105" s="4">
        <v>0</v>
      </c>
      <c r="E105" s="4">
        <v>3</v>
      </c>
      <c r="F105" s="4">
        <v>7</v>
      </c>
      <c r="G105" s="4"/>
      <c r="H105" s="4"/>
      <c r="I105" s="4"/>
      <c r="J105" s="5">
        <f t="shared" si="35"/>
        <v>0.61111111111111116</v>
      </c>
      <c r="K105" s="5">
        <f t="shared" si="36"/>
        <v>0</v>
      </c>
      <c r="L105" s="5">
        <f t="shared" si="37"/>
        <v>0.16666666666666666</v>
      </c>
      <c r="M105" s="5">
        <f t="shared" si="38"/>
        <v>0.3888888888888889</v>
      </c>
      <c r="N105" s="17"/>
    </row>
    <row r="106" spans="1:14" x14ac:dyDescent="0.25">
      <c r="A106" s="4">
        <v>1757</v>
      </c>
      <c r="B106" s="4">
        <v>5</v>
      </c>
      <c r="C106" s="4">
        <v>0</v>
      </c>
      <c r="D106" s="4">
        <v>0</v>
      </c>
      <c r="E106" s="4">
        <v>1</v>
      </c>
      <c r="F106" s="4">
        <v>4</v>
      </c>
      <c r="G106" s="4"/>
      <c r="H106" s="4"/>
      <c r="I106" s="4"/>
      <c r="J106" s="5">
        <f t="shared" si="35"/>
        <v>0</v>
      </c>
      <c r="K106" s="5">
        <f t="shared" si="36"/>
        <v>0</v>
      </c>
      <c r="L106" s="5">
        <f t="shared" si="37"/>
        <v>0.2</v>
      </c>
      <c r="M106" s="5">
        <f t="shared" si="38"/>
        <v>0.8</v>
      </c>
      <c r="N106" s="17"/>
    </row>
    <row r="107" spans="1:14" x14ac:dyDescent="0.25">
      <c r="A107" s="4">
        <v>1759</v>
      </c>
      <c r="B107" s="4">
        <v>5</v>
      </c>
      <c r="C107" s="4">
        <v>4</v>
      </c>
      <c r="D107" s="4">
        <v>0</v>
      </c>
      <c r="E107" s="4">
        <v>1</v>
      </c>
      <c r="F107" s="4">
        <v>1</v>
      </c>
      <c r="G107" s="4"/>
      <c r="H107" s="4"/>
      <c r="I107" s="4"/>
      <c r="J107" s="5">
        <f t="shared" si="35"/>
        <v>0.8</v>
      </c>
      <c r="K107" s="5">
        <f t="shared" si="36"/>
        <v>0</v>
      </c>
      <c r="L107" s="5">
        <f t="shared" si="37"/>
        <v>0.2</v>
      </c>
      <c r="M107" s="5">
        <f t="shared" si="38"/>
        <v>0.2</v>
      </c>
      <c r="N107" s="17"/>
    </row>
    <row r="108" spans="1:14" x14ac:dyDescent="0.25">
      <c r="A108" s="4">
        <v>1845</v>
      </c>
      <c r="B108" s="4">
        <v>6</v>
      </c>
      <c r="C108" s="4">
        <v>0</v>
      </c>
      <c r="D108" s="4">
        <v>0</v>
      </c>
      <c r="E108" s="4">
        <v>1</v>
      </c>
      <c r="F108" s="4">
        <v>6</v>
      </c>
      <c r="G108" s="4"/>
      <c r="H108" s="4"/>
      <c r="I108" s="4"/>
      <c r="J108" s="5">
        <f t="shared" si="35"/>
        <v>0</v>
      </c>
      <c r="K108" s="5">
        <f t="shared" si="36"/>
        <v>0</v>
      </c>
      <c r="L108" s="5">
        <f t="shared" si="37"/>
        <v>0.16666666666666666</v>
      </c>
      <c r="M108" s="5">
        <f t="shared" si="38"/>
        <v>1</v>
      </c>
      <c r="N108" s="17"/>
    </row>
    <row r="109" spans="1:14" x14ac:dyDescent="0.25">
      <c r="A109" s="4">
        <v>1846</v>
      </c>
      <c r="B109" s="4">
        <v>13</v>
      </c>
      <c r="C109" s="4">
        <v>1</v>
      </c>
      <c r="D109" s="4">
        <v>0</v>
      </c>
      <c r="E109" s="4">
        <v>10</v>
      </c>
      <c r="F109" s="4">
        <v>5</v>
      </c>
      <c r="G109" s="4"/>
      <c r="H109" s="4"/>
      <c r="I109" s="4"/>
      <c r="J109" s="5">
        <f t="shared" si="35"/>
        <v>7.6923076923076927E-2</v>
      </c>
      <c r="K109" s="5">
        <f t="shared" si="36"/>
        <v>0</v>
      </c>
      <c r="L109" s="5">
        <f t="shared" si="37"/>
        <v>0.76923076923076927</v>
      </c>
      <c r="M109" s="5">
        <f t="shared" si="38"/>
        <v>0.38461538461538464</v>
      </c>
      <c r="N109" s="17"/>
    </row>
    <row r="110" spans="1:14" x14ac:dyDescent="0.25">
      <c r="A110" s="4">
        <v>1849</v>
      </c>
      <c r="B110" s="4">
        <v>8</v>
      </c>
      <c r="C110" s="4">
        <v>3</v>
      </c>
      <c r="D110" s="4">
        <v>0</v>
      </c>
      <c r="E110" s="4">
        <v>5</v>
      </c>
      <c r="F110" s="4">
        <v>4</v>
      </c>
      <c r="G110" s="4"/>
      <c r="H110" s="4"/>
      <c r="I110" s="4"/>
      <c r="J110" s="5">
        <f t="shared" si="35"/>
        <v>0.375</v>
      </c>
      <c r="K110" s="5">
        <f t="shared" si="36"/>
        <v>0</v>
      </c>
      <c r="L110" s="5">
        <f t="shared" si="37"/>
        <v>0.625</v>
      </c>
      <c r="M110" s="5">
        <f t="shared" si="38"/>
        <v>0.5</v>
      </c>
      <c r="N110" s="17"/>
    </row>
    <row r="111" spans="1:14" x14ac:dyDescent="0.25">
      <c r="A111" s="4">
        <v>1850</v>
      </c>
      <c r="B111" s="4">
        <v>9</v>
      </c>
      <c r="C111" s="4">
        <v>2</v>
      </c>
      <c r="D111" s="4">
        <v>0</v>
      </c>
      <c r="E111" s="4">
        <v>4</v>
      </c>
      <c r="F111" s="4">
        <v>6</v>
      </c>
      <c r="G111" s="4"/>
      <c r="H111" s="4"/>
      <c r="I111" s="4"/>
      <c r="J111" s="5">
        <f t="shared" si="35"/>
        <v>0.22222222222222221</v>
      </c>
      <c r="K111" s="5">
        <f t="shared" si="36"/>
        <v>0</v>
      </c>
      <c r="L111" s="5">
        <f t="shared" si="37"/>
        <v>0.44444444444444442</v>
      </c>
      <c r="M111" s="5">
        <f t="shared" si="38"/>
        <v>0.66666666666666663</v>
      </c>
      <c r="N111" s="17"/>
    </row>
    <row r="112" spans="1:14" x14ac:dyDescent="0.25">
      <c r="A112" s="4">
        <v>1851</v>
      </c>
      <c r="B112" s="4">
        <v>14</v>
      </c>
      <c r="C112" s="4">
        <v>8</v>
      </c>
      <c r="D112" s="4">
        <v>0</v>
      </c>
      <c r="E112" s="4">
        <v>1</v>
      </c>
      <c r="F112" s="4">
        <v>5</v>
      </c>
      <c r="G112" s="4"/>
      <c r="H112" s="4"/>
      <c r="I112" s="4"/>
      <c r="J112" s="5">
        <f t="shared" si="35"/>
        <v>0.5714285714285714</v>
      </c>
      <c r="K112" s="5">
        <f t="shared" si="36"/>
        <v>0</v>
      </c>
      <c r="L112" s="5">
        <f t="shared" si="37"/>
        <v>7.1428571428571425E-2</v>
      </c>
      <c r="M112" s="5">
        <f t="shared" si="38"/>
        <v>0.35714285714285715</v>
      </c>
      <c r="N112" s="17"/>
    </row>
    <row r="113" spans="1:14" x14ac:dyDescent="0.25">
      <c r="A113" s="4">
        <v>1852</v>
      </c>
      <c r="B113" s="4">
        <v>12</v>
      </c>
      <c r="C113" s="4">
        <v>3</v>
      </c>
      <c r="D113" s="4">
        <v>0</v>
      </c>
      <c r="E113" s="4">
        <v>6</v>
      </c>
      <c r="F113" s="4">
        <v>5</v>
      </c>
      <c r="G113" s="4"/>
      <c r="H113" s="4"/>
      <c r="I113" s="4"/>
      <c r="J113" s="5">
        <f t="shared" si="35"/>
        <v>0.25</v>
      </c>
      <c r="K113" s="5">
        <f t="shared" si="36"/>
        <v>0</v>
      </c>
      <c r="L113" s="5">
        <f t="shared" si="37"/>
        <v>0.5</v>
      </c>
      <c r="M113" s="5">
        <f t="shared" si="38"/>
        <v>0.41666666666666669</v>
      </c>
      <c r="N113" s="17"/>
    </row>
    <row r="114" spans="1:14" x14ac:dyDescent="0.25">
      <c r="A114" s="4">
        <v>1875</v>
      </c>
      <c r="B114" s="4">
        <v>9</v>
      </c>
      <c r="C114" s="4">
        <v>8</v>
      </c>
      <c r="D114" s="4">
        <v>0</v>
      </c>
      <c r="E114" s="4">
        <v>0</v>
      </c>
      <c r="F114" s="4">
        <v>1</v>
      </c>
      <c r="G114" s="4"/>
      <c r="H114" s="4"/>
      <c r="I114" s="4"/>
      <c r="J114" s="5">
        <f t="shared" si="35"/>
        <v>0.88888888888888884</v>
      </c>
      <c r="K114" s="5">
        <f t="shared" si="36"/>
        <v>0</v>
      </c>
      <c r="L114" s="5">
        <f t="shared" si="37"/>
        <v>0</v>
      </c>
      <c r="M114" s="5">
        <f t="shared" si="38"/>
        <v>0.1111111111111111</v>
      </c>
      <c r="N114" s="17"/>
    </row>
    <row r="115" spans="1:14" x14ac:dyDescent="0.25">
      <c r="A115" s="4">
        <v>1876</v>
      </c>
      <c r="B115" s="4">
        <v>6</v>
      </c>
      <c r="C115" s="4">
        <v>2</v>
      </c>
      <c r="D115" s="4">
        <v>0</v>
      </c>
      <c r="E115" s="4">
        <v>0</v>
      </c>
      <c r="F115" s="4">
        <v>4</v>
      </c>
      <c r="G115" s="4"/>
      <c r="H115" s="4"/>
      <c r="I115" s="4"/>
      <c r="J115" s="5">
        <f t="shared" si="35"/>
        <v>0.33333333333333331</v>
      </c>
      <c r="K115" s="5">
        <f t="shared" si="36"/>
        <v>0</v>
      </c>
      <c r="L115" s="5">
        <f t="shared" si="37"/>
        <v>0</v>
      </c>
      <c r="M115" s="5">
        <f t="shared" si="38"/>
        <v>0.66666666666666663</v>
      </c>
      <c r="N115" s="17"/>
    </row>
    <row r="116" spans="1:14" x14ac:dyDescent="0.25">
      <c r="A116" s="4">
        <v>1878</v>
      </c>
      <c r="B116" s="4">
        <v>7</v>
      </c>
      <c r="C116" s="4">
        <v>5</v>
      </c>
      <c r="D116" s="4">
        <v>0</v>
      </c>
      <c r="E116" s="4">
        <v>0</v>
      </c>
      <c r="F116" s="4">
        <v>2</v>
      </c>
      <c r="G116" s="4"/>
      <c r="H116" s="4"/>
      <c r="I116" s="4"/>
      <c r="J116" s="5">
        <f t="shared" si="35"/>
        <v>0.7142857142857143</v>
      </c>
      <c r="K116" s="5">
        <f t="shared" si="36"/>
        <v>0</v>
      </c>
      <c r="L116" s="5">
        <f t="shared" si="37"/>
        <v>0</v>
      </c>
      <c r="M116" s="5">
        <f t="shared" si="38"/>
        <v>0.2857142857142857</v>
      </c>
      <c r="N116" s="17"/>
    </row>
    <row r="117" spans="1:14" ht="15.75" thickBot="1" x14ac:dyDescent="0.3">
      <c r="A117" s="12">
        <v>1879</v>
      </c>
      <c r="B117" s="12">
        <v>14</v>
      </c>
      <c r="C117" s="12">
        <v>5</v>
      </c>
      <c r="D117" s="12">
        <v>0</v>
      </c>
      <c r="E117" s="12">
        <v>1</v>
      </c>
      <c r="F117" s="12">
        <v>8</v>
      </c>
      <c r="G117" s="12"/>
      <c r="H117" s="12"/>
      <c r="I117" s="12"/>
      <c r="J117" s="13">
        <f t="shared" si="35"/>
        <v>0.35714285714285715</v>
      </c>
      <c r="K117" s="13">
        <f t="shared" si="36"/>
        <v>0</v>
      </c>
      <c r="L117" s="13">
        <f t="shared" si="37"/>
        <v>7.1428571428571425E-2</v>
      </c>
      <c r="M117" s="13">
        <f t="shared" si="38"/>
        <v>0.5714285714285714</v>
      </c>
      <c r="N117" s="17"/>
    </row>
    <row r="118" spans="1:14" x14ac:dyDescent="0.25">
      <c r="A118" s="3" t="s">
        <v>6</v>
      </c>
      <c r="B118" s="2">
        <f>SUM(B93:B117)</f>
        <v>234</v>
      </c>
      <c r="I118" s="3" t="s">
        <v>7</v>
      </c>
      <c r="J118" s="6">
        <f>AVERAGE(J93:J117:J117)</f>
        <v>0.38513464313464318</v>
      </c>
      <c r="K118" s="6">
        <f>AVERAGE(K93:K117:K117)</f>
        <v>3.6363636363636364E-3</v>
      </c>
      <c r="L118" s="6">
        <f>AVERAGE(L93:L117:L117)</f>
        <v>0.24056432456432458</v>
      </c>
      <c r="M118" s="6">
        <f>AVERAGE(M93:M117:M117)</f>
        <v>0.45516816516816511</v>
      </c>
      <c r="N118" s="6"/>
    </row>
    <row r="119" spans="1:14" x14ac:dyDescent="0.25">
      <c r="A119" s="3" t="s">
        <v>14</v>
      </c>
      <c r="B119" s="2">
        <f>COUNT(B93:B117)</f>
        <v>25</v>
      </c>
      <c r="I119" s="3" t="s">
        <v>8</v>
      </c>
      <c r="J119" s="6">
        <f>STDEV(J93:J117)</f>
        <v>0.28273820514457071</v>
      </c>
      <c r="K119" s="6">
        <f t="shared" ref="K119:M119" si="39">STDEV(K93:K117)</f>
        <v>1.8181818181818181E-2</v>
      </c>
      <c r="L119" s="6">
        <f t="shared" si="39"/>
        <v>0.23990244872787433</v>
      </c>
      <c r="M119" s="6">
        <f t="shared" si="39"/>
        <v>0.24954561750452547</v>
      </c>
      <c r="N119" s="6"/>
    </row>
    <row r="120" spans="1:14" x14ac:dyDescent="0.25">
      <c r="I120" s="3" t="s">
        <v>9</v>
      </c>
      <c r="J120" s="6">
        <f>STDEV(J93:J117)/SQRT(COUNT(J93:J117))</f>
        <v>5.6547641028914145E-2</v>
      </c>
      <c r="K120" s="6">
        <f t="shared" ref="K120:M120" si="40">STDEV(K93:K117)/SQRT(COUNT(K93:K117))</f>
        <v>3.6363636363636364E-3</v>
      </c>
      <c r="L120" s="6">
        <f t="shared" si="40"/>
        <v>4.7980489745574867E-2</v>
      </c>
      <c r="M120" s="6">
        <f t="shared" si="40"/>
        <v>4.9909123500905095E-2</v>
      </c>
      <c r="N120" s="6"/>
    </row>
    <row r="122" spans="1:14" x14ac:dyDescent="0.25">
      <c r="A122" s="8" t="s">
        <v>33</v>
      </c>
      <c r="J122" s="38" t="s">
        <v>11</v>
      </c>
      <c r="K122" s="38"/>
      <c r="L122" s="38"/>
      <c r="M122" s="38"/>
      <c r="N122" s="16"/>
    </row>
    <row r="123" spans="1:14" x14ac:dyDescent="0.25">
      <c r="A123" s="7" t="s">
        <v>10</v>
      </c>
      <c r="B123" s="7" t="s">
        <v>1</v>
      </c>
      <c r="C123" s="7" t="s">
        <v>2</v>
      </c>
      <c r="D123" s="7" t="s">
        <v>3</v>
      </c>
      <c r="E123" s="7" t="s">
        <v>4</v>
      </c>
      <c r="F123" s="7" t="s">
        <v>5</v>
      </c>
      <c r="G123" s="7"/>
      <c r="H123" s="7"/>
      <c r="I123" s="7"/>
      <c r="J123" s="7" t="s">
        <v>2</v>
      </c>
      <c r="K123" s="7" t="s">
        <v>3</v>
      </c>
      <c r="L123" s="7" t="s">
        <v>4</v>
      </c>
      <c r="M123" s="7" t="s">
        <v>5</v>
      </c>
      <c r="N123" s="16"/>
    </row>
    <row r="124" spans="1:14" x14ac:dyDescent="0.25">
      <c r="A124" s="4">
        <v>1491</v>
      </c>
      <c r="B124" s="4">
        <v>5</v>
      </c>
      <c r="C124" s="4">
        <v>5</v>
      </c>
      <c r="D124" s="4">
        <v>0</v>
      </c>
      <c r="E124" s="4">
        <v>0</v>
      </c>
      <c r="F124" s="4">
        <v>0</v>
      </c>
      <c r="G124" s="4"/>
      <c r="H124" s="4"/>
      <c r="I124" s="4"/>
      <c r="J124" s="5">
        <f t="shared" ref="J124:J141" si="41">C124/B124</f>
        <v>1</v>
      </c>
      <c r="K124" s="5">
        <f t="shared" ref="K124:K141" si="42">D124/B124</f>
        <v>0</v>
      </c>
      <c r="L124" s="5">
        <f t="shared" ref="L124:L141" si="43">E124/B124</f>
        <v>0</v>
      </c>
      <c r="M124" s="5">
        <f t="shared" ref="M124:M141" si="44">F124/B124</f>
        <v>0</v>
      </c>
      <c r="N124" s="17"/>
    </row>
    <row r="125" spans="1:14" x14ac:dyDescent="0.25">
      <c r="A125" s="4">
        <v>1494</v>
      </c>
      <c r="B125" s="4">
        <v>8</v>
      </c>
      <c r="C125" s="4">
        <v>2</v>
      </c>
      <c r="D125" s="4">
        <v>0</v>
      </c>
      <c r="E125" s="4">
        <v>5</v>
      </c>
      <c r="F125" s="4">
        <v>3</v>
      </c>
      <c r="G125" s="4"/>
      <c r="H125" s="4"/>
      <c r="I125" s="4"/>
      <c r="J125" s="5">
        <f t="shared" si="41"/>
        <v>0.25</v>
      </c>
      <c r="K125" s="5">
        <f t="shared" si="42"/>
        <v>0</v>
      </c>
      <c r="L125" s="5">
        <f t="shared" si="43"/>
        <v>0.625</v>
      </c>
      <c r="M125" s="5">
        <f t="shared" si="44"/>
        <v>0.375</v>
      </c>
      <c r="N125" s="17"/>
    </row>
    <row r="126" spans="1:14" x14ac:dyDescent="0.25">
      <c r="A126" s="4">
        <v>1548</v>
      </c>
      <c r="B126" s="4">
        <v>6</v>
      </c>
      <c r="C126" s="4">
        <v>3</v>
      </c>
      <c r="D126" s="4">
        <v>0</v>
      </c>
      <c r="E126" s="4">
        <v>0</v>
      </c>
      <c r="F126" s="4">
        <v>3</v>
      </c>
      <c r="G126" s="4"/>
      <c r="H126" s="4"/>
      <c r="I126" s="4"/>
      <c r="J126" s="5">
        <f t="shared" si="41"/>
        <v>0.5</v>
      </c>
      <c r="K126" s="5">
        <f t="shared" si="42"/>
        <v>0</v>
      </c>
      <c r="L126" s="5">
        <f t="shared" si="43"/>
        <v>0</v>
      </c>
      <c r="M126" s="5">
        <f t="shared" si="44"/>
        <v>0.5</v>
      </c>
      <c r="N126" s="17"/>
    </row>
    <row r="127" spans="1:14" x14ac:dyDescent="0.25">
      <c r="A127" s="4">
        <v>1550</v>
      </c>
      <c r="B127" s="4">
        <v>7</v>
      </c>
      <c r="C127" s="4">
        <v>4</v>
      </c>
      <c r="D127" s="4">
        <v>0</v>
      </c>
      <c r="E127" s="4">
        <v>1</v>
      </c>
      <c r="F127" s="4">
        <v>3</v>
      </c>
      <c r="G127" s="4"/>
      <c r="H127" s="4"/>
      <c r="I127" s="4"/>
      <c r="J127" s="5">
        <f t="shared" si="41"/>
        <v>0.5714285714285714</v>
      </c>
      <c r="K127" s="5">
        <f t="shared" si="42"/>
        <v>0</v>
      </c>
      <c r="L127" s="5">
        <f t="shared" si="43"/>
        <v>0.14285714285714285</v>
      </c>
      <c r="M127" s="5">
        <f t="shared" si="44"/>
        <v>0.42857142857142855</v>
      </c>
      <c r="N127" s="17"/>
    </row>
    <row r="128" spans="1:14" x14ac:dyDescent="0.25">
      <c r="A128" s="4">
        <v>1551</v>
      </c>
      <c r="B128" s="4">
        <v>10</v>
      </c>
      <c r="C128" s="4">
        <v>5</v>
      </c>
      <c r="D128" s="4">
        <v>0</v>
      </c>
      <c r="E128" s="4">
        <v>0</v>
      </c>
      <c r="F128" s="4">
        <v>5</v>
      </c>
      <c r="G128" s="4"/>
      <c r="H128" s="4"/>
      <c r="I128" s="4"/>
      <c r="J128" s="5">
        <f t="shared" si="41"/>
        <v>0.5</v>
      </c>
      <c r="K128" s="5">
        <f t="shared" si="42"/>
        <v>0</v>
      </c>
      <c r="L128" s="5">
        <f t="shared" si="43"/>
        <v>0</v>
      </c>
      <c r="M128" s="5">
        <f t="shared" si="44"/>
        <v>0.5</v>
      </c>
      <c r="N128" s="17"/>
    </row>
    <row r="129" spans="1:14" x14ac:dyDescent="0.25">
      <c r="A129" s="4">
        <v>1552</v>
      </c>
      <c r="B129" s="4">
        <v>8</v>
      </c>
      <c r="C129" s="4">
        <v>5</v>
      </c>
      <c r="D129" s="4">
        <v>0</v>
      </c>
      <c r="E129" s="4">
        <v>0</v>
      </c>
      <c r="F129" s="4">
        <v>3</v>
      </c>
      <c r="G129" s="4"/>
      <c r="H129" s="4"/>
      <c r="I129" s="4"/>
      <c r="J129" s="5">
        <f t="shared" si="41"/>
        <v>0.625</v>
      </c>
      <c r="K129" s="5">
        <f t="shared" si="42"/>
        <v>0</v>
      </c>
      <c r="L129" s="5">
        <f t="shared" si="43"/>
        <v>0</v>
      </c>
      <c r="M129" s="5">
        <f t="shared" si="44"/>
        <v>0.375</v>
      </c>
      <c r="N129" s="17"/>
    </row>
    <row r="130" spans="1:14" x14ac:dyDescent="0.25">
      <c r="A130" s="4">
        <v>1553</v>
      </c>
      <c r="B130" s="4">
        <v>5</v>
      </c>
      <c r="C130" s="4">
        <v>0</v>
      </c>
      <c r="D130" s="4">
        <v>0</v>
      </c>
      <c r="E130" s="4">
        <v>2</v>
      </c>
      <c r="F130" s="4">
        <v>3</v>
      </c>
      <c r="G130" s="4"/>
      <c r="H130" s="4"/>
      <c r="I130" s="4"/>
      <c r="J130" s="5">
        <f t="shared" si="41"/>
        <v>0</v>
      </c>
      <c r="K130" s="5">
        <f t="shared" si="42"/>
        <v>0</v>
      </c>
      <c r="L130" s="5">
        <f t="shared" si="43"/>
        <v>0.4</v>
      </c>
      <c r="M130" s="5">
        <f t="shared" si="44"/>
        <v>0.6</v>
      </c>
      <c r="N130" s="17"/>
    </row>
    <row r="131" spans="1:14" x14ac:dyDescent="0.25">
      <c r="A131" s="4">
        <v>1568</v>
      </c>
      <c r="B131" s="4">
        <v>20</v>
      </c>
      <c r="C131" s="4">
        <v>6</v>
      </c>
      <c r="D131" s="4">
        <v>2</v>
      </c>
      <c r="E131" s="4">
        <v>6</v>
      </c>
      <c r="F131" s="4">
        <v>12</v>
      </c>
      <c r="G131" s="4"/>
      <c r="H131" s="4"/>
      <c r="I131" s="4"/>
      <c r="J131" s="5">
        <f t="shared" si="41"/>
        <v>0.3</v>
      </c>
      <c r="K131" s="5">
        <f t="shared" si="42"/>
        <v>0.1</v>
      </c>
      <c r="L131" s="5">
        <f t="shared" si="43"/>
        <v>0.3</v>
      </c>
      <c r="M131" s="5">
        <f t="shared" si="44"/>
        <v>0.6</v>
      </c>
      <c r="N131" s="17"/>
    </row>
    <row r="132" spans="1:14" x14ac:dyDescent="0.25">
      <c r="A132" s="4">
        <v>1633</v>
      </c>
      <c r="B132" s="4">
        <v>5</v>
      </c>
      <c r="C132" s="4">
        <v>4</v>
      </c>
      <c r="D132" s="4">
        <v>0</v>
      </c>
      <c r="E132" s="4">
        <v>0</v>
      </c>
      <c r="F132" s="4">
        <v>1</v>
      </c>
      <c r="G132" s="4"/>
      <c r="H132" s="4"/>
      <c r="I132" s="4"/>
      <c r="J132" s="5">
        <f t="shared" si="41"/>
        <v>0.8</v>
      </c>
      <c r="K132" s="5">
        <f t="shared" si="42"/>
        <v>0</v>
      </c>
      <c r="L132" s="5">
        <f t="shared" si="43"/>
        <v>0</v>
      </c>
      <c r="M132" s="5">
        <f t="shared" si="44"/>
        <v>0.2</v>
      </c>
      <c r="N132" s="17"/>
    </row>
    <row r="133" spans="1:14" x14ac:dyDescent="0.25">
      <c r="A133" s="4">
        <v>2695</v>
      </c>
      <c r="B133" s="4">
        <v>6</v>
      </c>
      <c r="C133" s="4">
        <v>6</v>
      </c>
      <c r="D133" s="4">
        <v>0</v>
      </c>
      <c r="E133" s="4">
        <v>0</v>
      </c>
      <c r="F133" s="4">
        <v>0</v>
      </c>
      <c r="G133" s="4"/>
      <c r="H133" s="4"/>
      <c r="I133" s="4"/>
      <c r="J133" s="5">
        <f t="shared" si="41"/>
        <v>1</v>
      </c>
      <c r="K133" s="5">
        <f t="shared" si="42"/>
        <v>0</v>
      </c>
      <c r="L133" s="5">
        <f t="shared" si="43"/>
        <v>0</v>
      </c>
      <c r="M133" s="5">
        <f t="shared" si="44"/>
        <v>0</v>
      </c>
      <c r="N133" s="17"/>
    </row>
    <row r="134" spans="1:14" x14ac:dyDescent="0.25">
      <c r="A134" s="4">
        <v>2704</v>
      </c>
      <c r="B134" s="4">
        <v>6</v>
      </c>
      <c r="C134" s="4">
        <v>5</v>
      </c>
      <c r="D134" s="4">
        <v>0</v>
      </c>
      <c r="E134" s="4">
        <v>0</v>
      </c>
      <c r="F134" s="4">
        <v>1</v>
      </c>
      <c r="G134" s="4"/>
      <c r="H134" s="4"/>
      <c r="I134" s="4"/>
      <c r="J134" s="5">
        <f t="shared" si="41"/>
        <v>0.83333333333333337</v>
      </c>
      <c r="K134" s="5">
        <f t="shared" si="42"/>
        <v>0</v>
      </c>
      <c r="L134" s="5">
        <f t="shared" si="43"/>
        <v>0</v>
      </c>
      <c r="M134" s="5">
        <f t="shared" si="44"/>
        <v>0.16666666666666666</v>
      </c>
      <c r="N134" s="17"/>
    </row>
    <row r="135" spans="1:14" x14ac:dyDescent="0.25">
      <c r="A135" s="4">
        <v>2705</v>
      </c>
      <c r="B135" s="4">
        <v>12</v>
      </c>
      <c r="C135" s="4">
        <v>9</v>
      </c>
      <c r="D135" s="4">
        <v>0</v>
      </c>
      <c r="E135" s="4">
        <v>1</v>
      </c>
      <c r="F135" s="4">
        <v>2</v>
      </c>
      <c r="G135" s="4"/>
      <c r="H135" s="4"/>
      <c r="I135" s="4"/>
      <c r="J135" s="5">
        <f t="shared" si="41"/>
        <v>0.75</v>
      </c>
      <c r="K135" s="5">
        <f t="shared" si="42"/>
        <v>0</v>
      </c>
      <c r="L135" s="5">
        <f t="shared" si="43"/>
        <v>8.3333333333333329E-2</v>
      </c>
      <c r="M135" s="5">
        <f t="shared" si="44"/>
        <v>0.16666666666666666</v>
      </c>
      <c r="N135" s="17"/>
    </row>
    <row r="136" spans="1:14" x14ac:dyDescent="0.25">
      <c r="A136" s="4">
        <v>2707</v>
      </c>
      <c r="B136" s="4">
        <v>6</v>
      </c>
      <c r="C136" s="4">
        <v>6</v>
      </c>
      <c r="D136" s="4">
        <v>0</v>
      </c>
      <c r="E136" s="4">
        <v>0</v>
      </c>
      <c r="F136" s="4">
        <v>0</v>
      </c>
      <c r="G136" s="4"/>
      <c r="H136" s="4"/>
      <c r="I136" s="4"/>
      <c r="J136" s="5">
        <f t="shared" si="41"/>
        <v>1</v>
      </c>
      <c r="K136" s="5">
        <f t="shared" si="42"/>
        <v>0</v>
      </c>
      <c r="L136" s="5">
        <f t="shared" si="43"/>
        <v>0</v>
      </c>
      <c r="M136" s="5">
        <f t="shared" si="44"/>
        <v>0</v>
      </c>
      <c r="N136" s="17"/>
    </row>
    <row r="137" spans="1:14" x14ac:dyDescent="0.25">
      <c r="A137" s="4">
        <v>2710</v>
      </c>
      <c r="B137" s="4">
        <v>7</v>
      </c>
      <c r="C137" s="4">
        <v>3</v>
      </c>
      <c r="D137" s="4">
        <v>0</v>
      </c>
      <c r="E137" s="4">
        <v>2</v>
      </c>
      <c r="F137" s="4">
        <v>2</v>
      </c>
      <c r="G137" s="4"/>
      <c r="H137" s="4"/>
      <c r="I137" s="4"/>
      <c r="J137" s="5">
        <f t="shared" si="41"/>
        <v>0.42857142857142855</v>
      </c>
      <c r="K137" s="5">
        <f t="shared" si="42"/>
        <v>0</v>
      </c>
      <c r="L137" s="5">
        <f t="shared" si="43"/>
        <v>0.2857142857142857</v>
      </c>
      <c r="M137" s="5">
        <f t="shared" si="44"/>
        <v>0.2857142857142857</v>
      </c>
      <c r="N137" s="17"/>
    </row>
    <row r="138" spans="1:14" x14ac:dyDescent="0.25">
      <c r="A138" s="4">
        <v>2716</v>
      </c>
      <c r="B138" s="4">
        <v>8</v>
      </c>
      <c r="C138" s="4">
        <v>3</v>
      </c>
      <c r="D138" s="4">
        <v>0</v>
      </c>
      <c r="E138" s="4">
        <v>0</v>
      </c>
      <c r="F138" s="4">
        <v>5</v>
      </c>
      <c r="G138" s="4"/>
      <c r="H138" s="4"/>
      <c r="I138" s="4"/>
      <c r="J138" s="5">
        <f t="shared" si="41"/>
        <v>0.375</v>
      </c>
      <c r="K138" s="5">
        <f t="shared" si="42"/>
        <v>0</v>
      </c>
      <c r="L138" s="5">
        <f t="shared" si="43"/>
        <v>0</v>
      </c>
      <c r="M138" s="5">
        <f t="shared" si="44"/>
        <v>0.625</v>
      </c>
      <c r="N138" s="17"/>
    </row>
    <row r="139" spans="1:14" x14ac:dyDescent="0.25">
      <c r="A139" s="4">
        <v>2719</v>
      </c>
      <c r="B139" s="4">
        <v>5</v>
      </c>
      <c r="C139" s="4">
        <v>4</v>
      </c>
      <c r="D139" s="4">
        <v>0</v>
      </c>
      <c r="E139" s="4">
        <v>0</v>
      </c>
      <c r="F139" s="4">
        <v>1</v>
      </c>
      <c r="G139" s="4"/>
      <c r="H139" s="4"/>
      <c r="I139" s="4"/>
      <c r="J139" s="5">
        <f t="shared" si="41"/>
        <v>0.8</v>
      </c>
      <c r="K139" s="5">
        <f t="shared" si="42"/>
        <v>0</v>
      </c>
      <c r="L139" s="5">
        <f t="shared" si="43"/>
        <v>0</v>
      </c>
      <c r="M139" s="5">
        <f t="shared" si="44"/>
        <v>0.2</v>
      </c>
      <c r="N139" s="17"/>
    </row>
    <row r="140" spans="1:14" x14ac:dyDescent="0.25">
      <c r="A140" s="4">
        <v>2721</v>
      </c>
      <c r="B140" s="4">
        <v>4</v>
      </c>
      <c r="C140" s="4">
        <v>3</v>
      </c>
      <c r="D140" s="4">
        <v>0</v>
      </c>
      <c r="E140" s="4">
        <v>0</v>
      </c>
      <c r="F140" s="4">
        <v>1</v>
      </c>
      <c r="G140" s="4"/>
      <c r="H140" s="4"/>
      <c r="I140" s="4"/>
      <c r="J140" s="5">
        <f t="shared" si="41"/>
        <v>0.75</v>
      </c>
      <c r="K140" s="5">
        <f t="shared" si="42"/>
        <v>0</v>
      </c>
      <c r="L140" s="5">
        <f t="shared" si="43"/>
        <v>0</v>
      </c>
      <c r="M140" s="5">
        <f t="shared" si="44"/>
        <v>0.25</v>
      </c>
      <c r="N140" s="17"/>
    </row>
    <row r="141" spans="1:14" ht="15.75" thickBot="1" x14ac:dyDescent="0.3">
      <c r="A141" s="12">
        <v>2727</v>
      </c>
      <c r="B141" s="12">
        <v>8</v>
      </c>
      <c r="C141" s="12">
        <v>3</v>
      </c>
      <c r="D141" s="12">
        <v>0</v>
      </c>
      <c r="E141" s="12">
        <v>1</v>
      </c>
      <c r="F141" s="12">
        <v>4</v>
      </c>
      <c r="G141" s="12"/>
      <c r="H141" s="12"/>
      <c r="I141" s="12"/>
      <c r="J141" s="13">
        <f t="shared" si="41"/>
        <v>0.375</v>
      </c>
      <c r="K141" s="13">
        <f t="shared" si="42"/>
        <v>0</v>
      </c>
      <c r="L141" s="13">
        <f t="shared" si="43"/>
        <v>0.125</v>
      </c>
      <c r="M141" s="13">
        <f t="shared" si="44"/>
        <v>0.5</v>
      </c>
      <c r="N141" s="17"/>
    </row>
    <row r="142" spans="1:14" x14ac:dyDescent="0.25">
      <c r="A142" s="3" t="s">
        <v>6</v>
      </c>
      <c r="B142" s="2">
        <f>SUM(B124:B141)</f>
        <v>136</v>
      </c>
      <c r="I142" s="3" t="s">
        <v>7</v>
      </c>
      <c r="J142" s="6">
        <f>AVERAGE(J124:J141)</f>
        <v>0.60324074074074074</v>
      </c>
      <c r="K142" s="6">
        <f t="shared" ref="K142:M142" si="45">AVERAGE(K124:K141)</f>
        <v>5.5555555555555558E-3</v>
      </c>
      <c r="L142" s="6">
        <f t="shared" si="45"/>
        <v>0.10899470899470898</v>
      </c>
      <c r="M142" s="6">
        <f t="shared" si="45"/>
        <v>0.32070105820105821</v>
      </c>
      <c r="N142" s="6"/>
    </row>
    <row r="143" spans="1:14" x14ac:dyDescent="0.25">
      <c r="A143" s="3" t="s">
        <v>14</v>
      </c>
      <c r="B143" s="2">
        <f>COUNT(B124:B141)</f>
        <v>18</v>
      </c>
      <c r="I143" s="3" t="s">
        <v>8</v>
      </c>
      <c r="J143" s="6">
        <f>STDEV(J124:J141)</f>
        <v>0.28531040710768735</v>
      </c>
      <c r="K143" s="6">
        <f t="shared" ref="K143:M143" si="46">STDEV(K124:K141)</f>
        <v>2.3570226039551587E-2</v>
      </c>
      <c r="L143" s="6">
        <f t="shared" si="46"/>
        <v>0.18009768953213595</v>
      </c>
      <c r="M143" s="6">
        <f t="shared" si="46"/>
        <v>0.21059462604750737</v>
      </c>
      <c r="N143" s="6"/>
    </row>
    <row r="144" spans="1:14" x14ac:dyDescent="0.25">
      <c r="I144" s="3" t="s">
        <v>9</v>
      </c>
      <c r="J144" s="6">
        <f>STDEV(J124:J141)/SQRT(COUNT(J124:J141))</f>
        <v>6.7248307869646765E-2</v>
      </c>
      <c r="K144" s="6">
        <f t="shared" ref="K144:M144" si="47">STDEV(K124:K141)/SQRT(COUNT(K124:K141))</f>
        <v>5.5555555555555566E-3</v>
      </c>
      <c r="L144" s="6">
        <f t="shared" si="47"/>
        <v>4.2449432514734278E-2</v>
      </c>
      <c r="M144" s="6">
        <f t="shared" si="47"/>
        <v>4.9637629386545867E-2</v>
      </c>
      <c r="N144" s="6"/>
    </row>
    <row r="145" spans="1:19" x14ac:dyDescent="0.25">
      <c r="I145" s="3"/>
      <c r="J145" s="6"/>
      <c r="K145" s="6"/>
      <c r="L145" s="6"/>
      <c r="M145" s="6"/>
      <c r="N145" s="6"/>
    </row>
    <row r="146" spans="1:19" x14ac:dyDescent="0.25">
      <c r="A146" s="8" t="s">
        <v>34</v>
      </c>
      <c r="J146" s="38" t="s">
        <v>11</v>
      </c>
      <c r="K146" s="38"/>
      <c r="L146" s="38"/>
      <c r="M146" s="38"/>
      <c r="N146" s="16"/>
      <c r="O146"/>
      <c r="P146"/>
      <c r="Q146"/>
      <c r="R146"/>
      <c r="S146"/>
    </row>
    <row r="147" spans="1:19" x14ac:dyDescent="0.25">
      <c r="A147" s="7" t="s">
        <v>10</v>
      </c>
      <c r="B147" s="7" t="s">
        <v>1</v>
      </c>
      <c r="C147" s="7" t="s">
        <v>2</v>
      </c>
      <c r="D147" s="7" t="s">
        <v>3</v>
      </c>
      <c r="E147" s="7" t="s">
        <v>4</v>
      </c>
      <c r="F147" s="7" t="s">
        <v>5</v>
      </c>
      <c r="G147" s="7"/>
      <c r="H147" s="7"/>
      <c r="I147" s="7"/>
      <c r="J147" s="7" t="s">
        <v>2</v>
      </c>
      <c r="K147" s="7" t="s">
        <v>3</v>
      </c>
      <c r="L147" s="7" t="s">
        <v>4</v>
      </c>
      <c r="M147" s="7" t="s">
        <v>5</v>
      </c>
      <c r="N147" s="16"/>
      <c r="O147"/>
      <c r="P147"/>
      <c r="Q147"/>
      <c r="R147"/>
      <c r="S147"/>
    </row>
    <row r="148" spans="1:19" x14ac:dyDescent="0.25">
      <c r="A148" s="4">
        <v>1498</v>
      </c>
      <c r="B148" s="4">
        <v>12</v>
      </c>
      <c r="C148" s="4">
        <v>0</v>
      </c>
      <c r="D148" s="4">
        <v>0</v>
      </c>
      <c r="E148" s="4">
        <v>8</v>
      </c>
      <c r="F148" s="4">
        <v>7</v>
      </c>
      <c r="G148" s="4"/>
      <c r="H148" s="4"/>
      <c r="I148" s="4"/>
      <c r="J148" s="5">
        <f>C148/B148</f>
        <v>0</v>
      </c>
      <c r="K148" s="5">
        <f>D148/B148</f>
        <v>0</v>
      </c>
      <c r="L148" s="5">
        <f>E148/B148</f>
        <v>0.66666666666666663</v>
      </c>
      <c r="M148" s="5">
        <f>F148/B148</f>
        <v>0.58333333333333337</v>
      </c>
      <c r="N148" s="17"/>
      <c r="P148"/>
      <c r="Q148"/>
      <c r="R148"/>
      <c r="S148"/>
    </row>
    <row r="149" spans="1:19" x14ac:dyDescent="0.25">
      <c r="A149" s="4">
        <v>1499</v>
      </c>
      <c r="B149" s="4">
        <v>10</v>
      </c>
      <c r="C149" s="4">
        <v>1</v>
      </c>
      <c r="D149" s="4">
        <v>0</v>
      </c>
      <c r="E149" s="4">
        <v>4</v>
      </c>
      <c r="F149" s="4">
        <v>5</v>
      </c>
      <c r="G149" s="4"/>
      <c r="H149" s="4"/>
      <c r="I149" s="4"/>
      <c r="J149" s="5">
        <f>C149/B149</f>
        <v>0.1</v>
      </c>
      <c r="K149" s="5">
        <f>D149/B149</f>
        <v>0</v>
      </c>
      <c r="L149" s="5">
        <f>E149/B149</f>
        <v>0.4</v>
      </c>
      <c r="M149" s="5">
        <f>F149/B149</f>
        <v>0.5</v>
      </c>
      <c r="N149" s="17"/>
      <c r="P149"/>
      <c r="Q149"/>
      <c r="R149"/>
      <c r="S149"/>
    </row>
    <row r="150" spans="1:19" x14ac:dyDescent="0.25">
      <c r="A150" s="4">
        <v>1543</v>
      </c>
      <c r="B150" s="4">
        <v>5</v>
      </c>
      <c r="C150" s="4">
        <v>2</v>
      </c>
      <c r="D150" s="4">
        <v>0</v>
      </c>
      <c r="E150" s="4">
        <v>1</v>
      </c>
      <c r="F150" s="4">
        <v>2</v>
      </c>
      <c r="G150" s="4"/>
      <c r="H150" s="4"/>
      <c r="I150" s="4"/>
      <c r="J150" s="5">
        <f t="shared" ref="J150:J154" si="48">C150/B150</f>
        <v>0.4</v>
      </c>
      <c r="K150" s="5">
        <f t="shared" ref="K150:K154" si="49">D150/B150</f>
        <v>0</v>
      </c>
      <c r="L150" s="5">
        <f t="shared" ref="L150:L154" si="50">E150/B150</f>
        <v>0.2</v>
      </c>
      <c r="M150" s="5">
        <f t="shared" ref="M150:M154" si="51">F150/B150</f>
        <v>0.4</v>
      </c>
      <c r="N150" s="17"/>
      <c r="P150"/>
      <c r="Q150"/>
      <c r="R150"/>
      <c r="S150"/>
    </row>
    <row r="151" spans="1:19" x14ac:dyDescent="0.25">
      <c r="A151" s="4">
        <v>1575</v>
      </c>
      <c r="B151" s="4">
        <v>14</v>
      </c>
      <c r="C151" s="4">
        <v>10</v>
      </c>
      <c r="D151" s="4">
        <v>1</v>
      </c>
      <c r="E151" s="4">
        <v>3</v>
      </c>
      <c r="F151" s="4">
        <v>2</v>
      </c>
      <c r="G151" s="4"/>
      <c r="H151" s="4"/>
      <c r="I151" s="4"/>
      <c r="J151" s="5">
        <f t="shared" si="48"/>
        <v>0.7142857142857143</v>
      </c>
      <c r="K151" s="5">
        <f t="shared" si="49"/>
        <v>7.1428571428571425E-2</v>
      </c>
      <c r="L151" s="5">
        <f t="shared" si="50"/>
        <v>0.21428571428571427</v>
      </c>
      <c r="M151" s="5">
        <f t="shared" si="51"/>
        <v>0.14285714285714285</v>
      </c>
      <c r="N151" s="17"/>
      <c r="P151"/>
      <c r="Q151"/>
      <c r="R151"/>
      <c r="S151"/>
    </row>
    <row r="152" spans="1:19" x14ac:dyDescent="0.25">
      <c r="A152" s="4">
        <v>1583</v>
      </c>
      <c r="B152" s="4">
        <v>5</v>
      </c>
      <c r="C152" s="4">
        <v>2</v>
      </c>
      <c r="D152" s="4">
        <v>0</v>
      </c>
      <c r="E152" s="4">
        <v>0</v>
      </c>
      <c r="F152" s="4">
        <v>3</v>
      </c>
      <c r="G152" s="4"/>
      <c r="H152" s="4"/>
      <c r="I152" s="4"/>
      <c r="J152" s="5">
        <f t="shared" si="48"/>
        <v>0.4</v>
      </c>
      <c r="K152" s="5">
        <f t="shared" si="49"/>
        <v>0</v>
      </c>
      <c r="L152" s="5">
        <f t="shared" si="50"/>
        <v>0</v>
      </c>
      <c r="M152" s="5">
        <f t="shared" si="51"/>
        <v>0.6</v>
      </c>
      <c r="N152" s="17"/>
      <c r="P152"/>
      <c r="Q152"/>
      <c r="R152"/>
      <c r="S152"/>
    </row>
    <row r="153" spans="1:19" x14ac:dyDescent="0.25">
      <c r="A153" s="4">
        <v>1584</v>
      </c>
      <c r="B153" s="4">
        <v>18</v>
      </c>
      <c r="C153" s="4">
        <v>2</v>
      </c>
      <c r="D153" s="4">
        <v>5</v>
      </c>
      <c r="E153" s="4">
        <v>8</v>
      </c>
      <c r="F153" s="4">
        <v>11</v>
      </c>
      <c r="G153" s="4"/>
      <c r="H153" s="4"/>
      <c r="I153" s="4"/>
      <c r="J153" s="5">
        <f t="shared" si="48"/>
        <v>0.1111111111111111</v>
      </c>
      <c r="K153" s="5">
        <f t="shared" si="49"/>
        <v>0.27777777777777779</v>
      </c>
      <c r="L153" s="5">
        <f t="shared" si="50"/>
        <v>0.44444444444444442</v>
      </c>
      <c r="M153" s="5">
        <f t="shared" si="51"/>
        <v>0.61111111111111116</v>
      </c>
      <c r="N153" s="17"/>
      <c r="P153"/>
      <c r="Q153"/>
      <c r="R153"/>
      <c r="S153"/>
    </row>
    <row r="154" spans="1:19" ht="15.75" thickBot="1" x14ac:dyDescent="0.3">
      <c r="A154" s="12">
        <v>1607</v>
      </c>
      <c r="B154" s="12">
        <v>8</v>
      </c>
      <c r="C154" s="12">
        <v>0</v>
      </c>
      <c r="D154" s="12">
        <v>0</v>
      </c>
      <c r="E154" s="12">
        <v>7</v>
      </c>
      <c r="F154" s="12">
        <v>2</v>
      </c>
      <c r="G154" s="12"/>
      <c r="H154" s="12"/>
      <c r="I154" s="12"/>
      <c r="J154" s="13">
        <f t="shared" si="48"/>
        <v>0</v>
      </c>
      <c r="K154" s="13">
        <f t="shared" si="49"/>
        <v>0</v>
      </c>
      <c r="L154" s="13">
        <f t="shared" si="50"/>
        <v>0.875</v>
      </c>
      <c r="M154" s="13">
        <f t="shared" si="51"/>
        <v>0.25</v>
      </c>
      <c r="N154" s="17"/>
      <c r="P154"/>
      <c r="Q154"/>
      <c r="R154"/>
      <c r="S154"/>
    </row>
    <row r="155" spans="1:19" x14ac:dyDescent="0.25">
      <c r="A155" s="3" t="s">
        <v>6</v>
      </c>
      <c r="B155" s="2">
        <f>SUM(B148:B154)</f>
        <v>72</v>
      </c>
      <c r="I155" s="3" t="s">
        <v>7</v>
      </c>
      <c r="J155" s="6">
        <f>AVERAGE(J148:J154)</f>
        <v>0.24648526077097507</v>
      </c>
      <c r="K155" s="6">
        <f t="shared" ref="K155:M155" si="52">AVERAGE(K148:K154)</f>
        <v>4.9886621315192739E-2</v>
      </c>
      <c r="L155" s="6">
        <f t="shared" si="52"/>
        <v>0.40005668934240363</v>
      </c>
      <c r="M155" s="6">
        <f t="shared" si="52"/>
        <v>0.44104308390022678</v>
      </c>
      <c r="N155" s="6"/>
      <c r="P155"/>
      <c r="Q155"/>
      <c r="R155"/>
      <c r="S155"/>
    </row>
    <row r="156" spans="1:19" x14ac:dyDescent="0.25">
      <c r="A156" s="3" t="s">
        <v>14</v>
      </c>
      <c r="B156" s="2">
        <f>COUNT(B148:B154)</f>
        <v>7</v>
      </c>
      <c r="I156" s="3" t="s">
        <v>8</v>
      </c>
      <c r="J156" s="6">
        <f>STDEV(J148:J154)</f>
        <v>0.26685354104316272</v>
      </c>
      <c r="K156" s="6">
        <f t="shared" ref="K156:M156" si="53">STDEV(K148:K154)</f>
        <v>0.10395656924870833</v>
      </c>
      <c r="L156" s="6">
        <f t="shared" si="53"/>
        <v>0.29810546041506947</v>
      </c>
      <c r="M156" s="6">
        <f t="shared" si="53"/>
        <v>0.18484665634564215</v>
      </c>
      <c r="N156" s="6"/>
    </row>
    <row r="157" spans="1:19" x14ac:dyDescent="0.25">
      <c r="I157" s="3" t="s">
        <v>9</v>
      </c>
      <c r="J157" s="6">
        <f>STDEV(J148:J154)/SQRT(COUNT(J148:J154))</f>
        <v>0.10086115801102519</v>
      </c>
      <c r="K157" s="6">
        <f t="shared" ref="K157:M157" si="54">STDEV(K148:K154)/SQRT(COUNT(K148:K154))</f>
        <v>3.9291889911935281E-2</v>
      </c>
      <c r="L157" s="6">
        <f t="shared" si="54"/>
        <v>0.11267327324695478</v>
      </c>
      <c r="M157" s="6">
        <f t="shared" si="54"/>
        <v>6.9865469053198362E-2</v>
      </c>
      <c r="N157" s="6"/>
    </row>
    <row r="159" spans="1:19" x14ac:dyDescent="0.25">
      <c r="A159" s="8" t="s">
        <v>35</v>
      </c>
      <c r="J159" s="38" t="s">
        <v>11</v>
      </c>
      <c r="K159" s="38"/>
      <c r="L159" s="38"/>
      <c r="M159" s="38"/>
      <c r="N159" s="16"/>
      <c r="O159"/>
      <c r="P159"/>
      <c r="Q159"/>
      <c r="R159"/>
      <c r="S159"/>
    </row>
    <row r="160" spans="1:19" x14ac:dyDescent="0.25">
      <c r="A160" s="7" t="s">
        <v>10</v>
      </c>
      <c r="B160" s="7" t="s">
        <v>1</v>
      </c>
      <c r="C160" s="7" t="s">
        <v>2</v>
      </c>
      <c r="D160" s="7" t="s">
        <v>3</v>
      </c>
      <c r="E160" s="7" t="s">
        <v>4</v>
      </c>
      <c r="F160" s="7" t="s">
        <v>5</v>
      </c>
      <c r="G160" s="7"/>
      <c r="H160" s="7"/>
      <c r="I160" s="7"/>
      <c r="J160" s="7" t="s">
        <v>2</v>
      </c>
      <c r="K160" s="7" t="s">
        <v>3</v>
      </c>
      <c r="L160" s="7" t="s">
        <v>4</v>
      </c>
      <c r="M160" s="7" t="s">
        <v>5</v>
      </c>
      <c r="N160" s="16"/>
      <c r="O160"/>
      <c r="P160"/>
      <c r="Q160"/>
      <c r="R160"/>
      <c r="S160"/>
    </row>
    <row r="161" spans="1:19" x14ac:dyDescent="0.25">
      <c r="A161" s="4">
        <v>1796</v>
      </c>
      <c r="B161" s="4">
        <v>14</v>
      </c>
      <c r="C161" s="4">
        <v>10</v>
      </c>
      <c r="D161" s="4">
        <v>0</v>
      </c>
      <c r="E161" s="4">
        <v>3</v>
      </c>
      <c r="F161" s="4">
        <v>1</v>
      </c>
      <c r="G161" s="4"/>
      <c r="H161" s="4"/>
      <c r="I161" s="4"/>
      <c r="J161" s="5">
        <f>C161/B161</f>
        <v>0.7142857142857143</v>
      </c>
      <c r="K161" s="5">
        <f>D161/B161</f>
        <v>0</v>
      </c>
      <c r="L161" s="5">
        <f>E161/B161</f>
        <v>0.21428571428571427</v>
      </c>
      <c r="M161" s="5">
        <f>F161/B161</f>
        <v>7.1428571428571425E-2</v>
      </c>
      <c r="N161" s="17"/>
      <c r="O161"/>
      <c r="P161"/>
      <c r="Q161"/>
      <c r="R161"/>
      <c r="S161"/>
    </row>
    <row r="162" spans="1:19" x14ac:dyDescent="0.25">
      <c r="A162" s="4">
        <v>1798</v>
      </c>
      <c r="B162" s="4">
        <v>7</v>
      </c>
      <c r="C162" s="4">
        <v>5</v>
      </c>
      <c r="D162" s="4">
        <v>0</v>
      </c>
      <c r="E162" s="4">
        <v>1</v>
      </c>
      <c r="F162" s="4">
        <v>1</v>
      </c>
      <c r="G162" s="4"/>
      <c r="H162" s="4"/>
      <c r="I162" s="4"/>
      <c r="J162" s="5">
        <f>C162/B162</f>
        <v>0.7142857142857143</v>
      </c>
      <c r="K162" s="5">
        <f>D162/B162</f>
        <v>0</v>
      </c>
      <c r="L162" s="5">
        <f>E162/B162</f>
        <v>0.14285714285714285</v>
      </c>
      <c r="M162" s="5">
        <f>F162/B162</f>
        <v>0.14285714285714285</v>
      </c>
      <c r="N162" s="17"/>
      <c r="O162"/>
      <c r="P162"/>
      <c r="Q162"/>
      <c r="R162"/>
      <c r="S162"/>
    </row>
    <row r="163" spans="1:19" x14ac:dyDescent="0.25">
      <c r="A163" s="4">
        <v>1800</v>
      </c>
      <c r="B163" s="4">
        <v>7</v>
      </c>
      <c r="C163" s="4">
        <v>6</v>
      </c>
      <c r="D163" s="4">
        <v>0</v>
      </c>
      <c r="E163" s="4">
        <v>0</v>
      </c>
      <c r="F163" s="4">
        <v>1</v>
      </c>
      <c r="G163" s="4"/>
      <c r="H163" s="4"/>
      <c r="I163" s="4"/>
      <c r="J163" s="5">
        <f t="shared" ref="J163:J175" si="55">C163/B163</f>
        <v>0.8571428571428571</v>
      </c>
      <c r="K163" s="5">
        <f t="shared" ref="K163:K175" si="56">D163/B163</f>
        <v>0</v>
      </c>
      <c r="L163" s="5">
        <f t="shared" ref="L163:L175" si="57">E163/B163</f>
        <v>0</v>
      </c>
      <c r="M163" s="5">
        <f t="shared" ref="M163:M175" si="58">F163/B163</f>
        <v>0.14285714285714285</v>
      </c>
      <c r="N163" s="17"/>
      <c r="O163"/>
      <c r="P163"/>
      <c r="Q163"/>
      <c r="R163"/>
      <c r="S163"/>
    </row>
    <row r="164" spans="1:19" x14ac:dyDescent="0.25">
      <c r="A164" s="4">
        <v>1802</v>
      </c>
      <c r="B164" s="4">
        <v>9</v>
      </c>
      <c r="C164" s="4">
        <v>7</v>
      </c>
      <c r="D164" s="4">
        <v>0</v>
      </c>
      <c r="E164" s="4">
        <v>0</v>
      </c>
      <c r="F164" s="4">
        <v>1</v>
      </c>
      <c r="G164" s="4"/>
      <c r="H164" s="4"/>
      <c r="I164" s="4"/>
      <c r="J164" s="5">
        <f t="shared" si="55"/>
        <v>0.77777777777777779</v>
      </c>
      <c r="K164" s="5">
        <f t="shared" si="56"/>
        <v>0</v>
      </c>
      <c r="L164" s="5">
        <f t="shared" si="57"/>
        <v>0</v>
      </c>
      <c r="M164" s="5">
        <f t="shared" si="58"/>
        <v>0.1111111111111111</v>
      </c>
      <c r="N164" s="17"/>
      <c r="O164"/>
      <c r="P164"/>
      <c r="Q164"/>
      <c r="R164"/>
      <c r="S164"/>
    </row>
    <row r="165" spans="1:19" x14ac:dyDescent="0.25">
      <c r="A165" s="4">
        <v>1804</v>
      </c>
      <c r="B165" s="4">
        <v>8</v>
      </c>
      <c r="C165" s="4">
        <v>2</v>
      </c>
      <c r="D165" s="4">
        <v>0</v>
      </c>
      <c r="E165" s="4">
        <v>2</v>
      </c>
      <c r="F165" s="4">
        <v>5</v>
      </c>
      <c r="G165" s="4"/>
      <c r="H165" s="4"/>
      <c r="I165" s="4"/>
      <c r="J165" s="5">
        <f t="shared" si="55"/>
        <v>0.25</v>
      </c>
      <c r="K165" s="5">
        <f t="shared" si="56"/>
        <v>0</v>
      </c>
      <c r="L165" s="5">
        <f t="shared" si="57"/>
        <v>0.25</v>
      </c>
      <c r="M165" s="5">
        <f t="shared" si="58"/>
        <v>0.625</v>
      </c>
      <c r="N165" s="17"/>
      <c r="O165"/>
      <c r="P165"/>
      <c r="Q165"/>
      <c r="R165"/>
      <c r="S165"/>
    </row>
    <row r="166" spans="1:19" x14ac:dyDescent="0.25">
      <c r="A166" s="4">
        <v>1805</v>
      </c>
      <c r="B166" s="4">
        <v>4</v>
      </c>
      <c r="C166" s="4">
        <v>4</v>
      </c>
      <c r="D166" s="4">
        <v>0</v>
      </c>
      <c r="E166" s="4">
        <v>0</v>
      </c>
      <c r="F166" s="4">
        <v>0</v>
      </c>
      <c r="G166" s="4"/>
      <c r="H166" s="4"/>
      <c r="I166" s="4"/>
      <c r="J166" s="5">
        <f t="shared" si="55"/>
        <v>1</v>
      </c>
      <c r="K166" s="5">
        <f t="shared" si="56"/>
        <v>0</v>
      </c>
      <c r="L166" s="5">
        <f t="shared" si="57"/>
        <v>0</v>
      </c>
      <c r="M166" s="5">
        <f t="shared" si="58"/>
        <v>0</v>
      </c>
      <c r="N166" s="17"/>
      <c r="O166"/>
      <c r="P166"/>
      <c r="Q166"/>
      <c r="R166"/>
      <c r="S166"/>
    </row>
    <row r="167" spans="1:19" x14ac:dyDescent="0.25">
      <c r="A167" s="4">
        <v>1825</v>
      </c>
      <c r="B167" s="4">
        <v>10</v>
      </c>
      <c r="C167" s="4">
        <v>8</v>
      </c>
      <c r="D167" s="4">
        <v>0</v>
      </c>
      <c r="E167" s="4">
        <v>0</v>
      </c>
      <c r="F167" s="4">
        <v>2</v>
      </c>
      <c r="G167" s="4"/>
      <c r="H167" s="4"/>
      <c r="I167" s="4"/>
      <c r="J167" s="5">
        <f t="shared" si="55"/>
        <v>0.8</v>
      </c>
      <c r="K167" s="5">
        <f t="shared" si="56"/>
        <v>0</v>
      </c>
      <c r="L167" s="5">
        <f t="shared" si="57"/>
        <v>0</v>
      </c>
      <c r="M167" s="5">
        <f t="shared" si="58"/>
        <v>0.2</v>
      </c>
      <c r="N167" s="17"/>
      <c r="O167"/>
      <c r="P167"/>
      <c r="Q167"/>
      <c r="R167"/>
      <c r="S167"/>
    </row>
    <row r="168" spans="1:19" x14ac:dyDescent="0.25">
      <c r="A168" s="4">
        <v>1830</v>
      </c>
      <c r="B168" s="4">
        <v>13</v>
      </c>
      <c r="C168" s="4">
        <v>7</v>
      </c>
      <c r="D168" s="4">
        <v>0</v>
      </c>
      <c r="E168" s="4">
        <v>1</v>
      </c>
      <c r="F168" s="4">
        <v>6</v>
      </c>
      <c r="G168" s="4"/>
      <c r="H168" s="4"/>
      <c r="I168" s="4"/>
      <c r="J168" s="5">
        <f t="shared" si="55"/>
        <v>0.53846153846153844</v>
      </c>
      <c r="K168" s="5">
        <f t="shared" si="56"/>
        <v>0</v>
      </c>
      <c r="L168" s="5">
        <f t="shared" si="57"/>
        <v>7.6923076923076927E-2</v>
      </c>
      <c r="M168" s="5">
        <f t="shared" si="58"/>
        <v>0.46153846153846156</v>
      </c>
      <c r="N168" s="17"/>
      <c r="O168"/>
      <c r="P168"/>
      <c r="Q168"/>
      <c r="R168"/>
      <c r="S168"/>
    </row>
    <row r="169" spans="1:19" x14ac:dyDescent="0.25">
      <c r="A169" s="4">
        <v>1854</v>
      </c>
      <c r="B169" s="4">
        <v>10</v>
      </c>
      <c r="C169" s="4">
        <v>3</v>
      </c>
      <c r="D169" s="4">
        <v>0</v>
      </c>
      <c r="E169" s="4">
        <v>3</v>
      </c>
      <c r="F169" s="4">
        <v>5</v>
      </c>
      <c r="G169" s="4"/>
      <c r="H169" s="4"/>
      <c r="I169" s="4"/>
      <c r="J169" s="5">
        <f t="shared" si="55"/>
        <v>0.3</v>
      </c>
      <c r="K169" s="5">
        <f t="shared" si="56"/>
        <v>0</v>
      </c>
      <c r="L169" s="5">
        <f t="shared" si="57"/>
        <v>0.3</v>
      </c>
      <c r="M169" s="5">
        <f t="shared" si="58"/>
        <v>0.5</v>
      </c>
      <c r="N169" s="17"/>
      <c r="O169"/>
      <c r="P169"/>
      <c r="Q169"/>
      <c r="R169"/>
      <c r="S169"/>
    </row>
    <row r="170" spans="1:19" x14ac:dyDescent="0.25">
      <c r="A170" s="4">
        <v>1858</v>
      </c>
      <c r="B170" s="4">
        <v>19</v>
      </c>
      <c r="C170" s="4">
        <v>5</v>
      </c>
      <c r="D170" s="4">
        <v>0</v>
      </c>
      <c r="E170" s="4">
        <v>7</v>
      </c>
      <c r="F170" s="4">
        <v>9</v>
      </c>
      <c r="G170" s="4"/>
      <c r="H170" s="4"/>
      <c r="I170" s="4"/>
      <c r="J170" s="5">
        <f t="shared" si="55"/>
        <v>0.26315789473684209</v>
      </c>
      <c r="K170" s="5">
        <f t="shared" si="56"/>
        <v>0</v>
      </c>
      <c r="L170" s="5">
        <f t="shared" si="57"/>
        <v>0.36842105263157893</v>
      </c>
      <c r="M170" s="5">
        <f t="shared" si="58"/>
        <v>0.47368421052631576</v>
      </c>
      <c r="N170" s="17"/>
      <c r="O170"/>
      <c r="P170"/>
      <c r="Q170"/>
      <c r="R170"/>
      <c r="S170"/>
    </row>
    <row r="171" spans="1:19" x14ac:dyDescent="0.25">
      <c r="A171" s="4">
        <v>1859</v>
      </c>
      <c r="B171" s="4">
        <v>14</v>
      </c>
      <c r="C171" s="4">
        <v>6</v>
      </c>
      <c r="D171" s="4">
        <v>0</v>
      </c>
      <c r="E171" s="4">
        <v>3</v>
      </c>
      <c r="F171" s="4">
        <v>6</v>
      </c>
      <c r="G171" s="4"/>
      <c r="H171" s="4"/>
      <c r="I171" s="4"/>
      <c r="J171" s="5">
        <f t="shared" si="55"/>
        <v>0.42857142857142855</v>
      </c>
      <c r="K171" s="5">
        <f t="shared" si="56"/>
        <v>0</v>
      </c>
      <c r="L171" s="5">
        <f t="shared" si="57"/>
        <v>0.21428571428571427</v>
      </c>
      <c r="M171" s="5">
        <f t="shared" si="58"/>
        <v>0.42857142857142855</v>
      </c>
      <c r="N171" s="17"/>
      <c r="O171"/>
      <c r="P171"/>
      <c r="Q171"/>
      <c r="R171"/>
      <c r="S171"/>
    </row>
    <row r="172" spans="1:19" x14ac:dyDescent="0.25">
      <c r="A172" s="4">
        <v>1860</v>
      </c>
      <c r="B172" s="4">
        <v>14</v>
      </c>
      <c r="C172" s="4">
        <v>2</v>
      </c>
      <c r="D172" s="4">
        <v>0</v>
      </c>
      <c r="E172" s="4">
        <v>4</v>
      </c>
      <c r="F172" s="4">
        <v>9</v>
      </c>
      <c r="G172" s="4"/>
      <c r="H172" s="4"/>
      <c r="I172" s="4"/>
      <c r="J172" s="5">
        <f t="shared" si="55"/>
        <v>0.14285714285714285</v>
      </c>
      <c r="K172" s="5">
        <f t="shared" si="56"/>
        <v>0</v>
      </c>
      <c r="L172" s="5">
        <f t="shared" si="57"/>
        <v>0.2857142857142857</v>
      </c>
      <c r="M172" s="5">
        <f t="shared" si="58"/>
        <v>0.6428571428571429</v>
      </c>
      <c r="N172" s="17"/>
      <c r="O172"/>
      <c r="P172"/>
      <c r="Q172"/>
      <c r="R172"/>
      <c r="S172"/>
    </row>
    <row r="173" spans="1:19" x14ac:dyDescent="0.25">
      <c r="A173" s="4">
        <v>1883</v>
      </c>
      <c r="B173" s="4">
        <v>9</v>
      </c>
      <c r="C173" s="4">
        <v>5</v>
      </c>
      <c r="D173" s="4">
        <v>0</v>
      </c>
      <c r="E173" s="4">
        <v>0</v>
      </c>
      <c r="F173" s="4">
        <v>4</v>
      </c>
      <c r="G173" s="4"/>
      <c r="H173" s="4"/>
      <c r="I173" s="4"/>
      <c r="J173" s="5">
        <f t="shared" si="55"/>
        <v>0.55555555555555558</v>
      </c>
      <c r="K173" s="5">
        <f t="shared" si="56"/>
        <v>0</v>
      </c>
      <c r="L173" s="5">
        <f t="shared" si="57"/>
        <v>0</v>
      </c>
      <c r="M173" s="5">
        <f t="shared" si="58"/>
        <v>0.44444444444444442</v>
      </c>
      <c r="N173" s="17"/>
      <c r="O173"/>
      <c r="P173"/>
      <c r="Q173"/>
      <c r="R173"/>
      <c r="S173"/>
    </row>
    <row r="174" spans="1:19" x14ac:dyDescent="0.25">
      <c r="A174" s="4">
        <v>1885</v>
      </c>
      <c r="B174" s="4">
        <v>13</v>
      </c>
      <c r="C174" s="4">
        <v>10</v>
      </c>
      <c r="D174" s="4">
        <v>0</v>
      </c>
      <c r="E174" s="4">
        <v>0</v>
      </c>
      <c r="F174" s="4">
        <v>3</v>
      </c>
      <c r="G174" s="4"/>
      <c r="H174" s="4"/>
      <c r="I174" s="4"/>
      <c r="J174" s="5">
        <f t="shared" si="55"/>
        <v>0.76923076923076927</v>
      </c>
      <c r="K174" s="5">
        <f t="shared" si="56"/>
        <v>0</v>
      </c>
      <c r="L174" s="5">
        <f t="shared" si="57"/>
        <v>0</v>
      </c>
      <c r="M174" s="5">
        <f t="shared" si="58"/>
        <v>0.23076923076923078</v>
      </c>
      <c r="N174" s="17"/>
      <c r="O174"/>
      <c r="P174"/>
      <c r="Q174"/>
      <c r="R174"/>
      <c r="S174"/>
    </row>
    <row r="175" spans="1:19" ht="15.75" thickBot="1" x14ac:dyDescent="0.3">
      <c r="A175" s="12">
        <v>1886</v>
      </c>
      <c r="B175" s="12">
        <v>6</v>
      </c>
      <c r="C175" s="12">
        <v>5</v>
      </c>
      <c r="D175" s="12">
        <v>0</v>
      </c>
      <c r="E175" s="12">
        <v>0</v>
      </c>
      <c r="F175" s="12">
        <v>1</v>
      </c>
      <c r="G175" s="12"/>
      <c r="H175" s="12"/>
      <c r="I175" s="12"/>
      <c r="J175" s="13">
        <f t="shared" si="55"/>
        <v>0.83333333333333337</v>
      </c>
      <c r="K175" s="13">
        <f t="shared" si="56"/>
        <v>0</v>
      </c>
      <c r="L175" s="13">
        <f t="shared" si="57"/>
        <v>0</v>
      </c>
      <c r="M175" s="13">
        <f t="shared" si="58"/>
        <v>0.16666666666666666</v>
      </c>
      <c r="N175" s="17"/>
      <c r="O175"/>
      <c r="P175"/>
      <c r="Q175"/>
      <c r="R175"/>
      <c r="S175"/>
    </row>
    <row r="176" spans="1:19" x14ac:dyDescent="0.25">
      <c r="A176" s="3" t="s">
        <v>6</v>
      </c>
      <c r="B176" s="2">
        <f>SUM(B161:B175)</f>
        <v>157</v>
      </c>
      <c r="I176" s="3" t="s">
        <v>7</v>
      </c>
      <c r="J176" s="6">
        <f>AVERAGE(J161:J175)</f>
        <v>0.59631064841591164</v>
      </c>
      <c r="K176" s="6">
        <f t="shared" ref="K176:M176" si="59">AVERAGE(K161:K175)</f>
        <v>0</v>
      </c>
      <c r="L176" s="6">
        <f t="shared" si="59"/>
        <v>0.12349913244650086</v>
      </c>
      <c r="M176" s="6">
        <f t="shared" si="59"/>
        <v>0.30945237024184391</v>
      </c>
      <c r="N176" s="6"/>
      <c r="O176"/>
      <c r="P176"/>
      <c r="Q176"/>
      <c r="R176"/>
      <c r="S176"/>
    </row>
    <row r="177" spans="1:14" x14ac:dyDescent="0.25">
      <c r="A177" s="3" t="s">
        <v>14</v>
      </c>
      <c r="B177" s="2">
        <f>COUNT(B161:B175)</f>
        <v>15</v>
      </c>
      <c r="I177" s="3" t="s">
        <v>8</v>
      </c>
      <c r="J177" s="6">
        <f>STDEV(J161:J175)</f>
        <v>0.26414571275155696</v>
      </c>
      <c r="K177" s="6">
        <f t="shared" ref="K177:M177" si="60">STDEV(K161:K175)</f>
        <v>0</v>
      </c>
      <c r="L177" s="6">
        <f t="shared" si="60"/>
        <v>0.13607987336232952</v>
      </c>
      <c r="M177" s="6">
        <f t="shared" si="60"/>
        <v>0.20965513226170462</v>
      </c>
      <c r="N177" s="6"/>
    </row>
    <row r="178" spans="1:14" x14ac:dyDescent="0.25">
      <c r="I178" s="3" t="s">
        <v>9</v>
      </c>
      <c r="J178" s="6">
        <f>STDEV(J161:J175)/SQRT(COUNT(J161:J175))</f>
        <v>6.8202129763924549E-2</v>
      </c>
      <c r="K178" s="6">
        <f t="shared" ref="K178:M178" si="61">STDEV(K161:K175)/SQRT(COUNT(K161:K175))</f>
        <v>0</v>
      </c>
      <c r="L178" s="6">
        <f t="shared" si="61"/>
        <v>3.5135672219087768E-2</v>
      </c>
      <c r="M178" s="6">
        <f t="shared" si="61"/>
        <v>5.4132722379766351E-2</v>
      </c>
      <c r="N178" s="6"/>
    </row>
    <row r="180" spans="1:14" x14ac:dyDescent="0.25">
      <c r="A180" s="8" t="s">
        <v>36</v>
      </c>
      <c r="J180" s="38" t="s">
        <v>11</v>
      </c>
      <c r="K180" s="38"/>
      <c r="L180" s="38"/>
      <c r="M180" s="38"/>
      <c r="N180" s="16"/>
    </row>
    <row r="181" spans="1:14" x14ac:dyDescent="0.25">
      <c r="A181" s="7" t="s">
        <v>10</v>
      </c>
      <c r="B181" s="7" t="s">
        <v>1</v>
      </c>
      <c r="C181" s="7" t="s">
        <v>2</v>
      </c>
      <c r="D181" s="7" t="s">
        <v>3</v>
      </c>
      <c r="E181" s="7" t="s">
        <v>4</v>
      </c>
      <c r="F181" s="7" t="s">
        <v>5</v>
      </c>
      <c r="G181" s="7"/>
      <c r="H181" s="7"/>
      <c r="I181" s="7"/>
      <c r="J181" s="7" t="s">
        <v>2</v>
      </c>
      <c r="K181" s="7" t="s">
        <v>3</v>
      </c>
      <c r="L181" s="7" t="s">
        <v>4</v>
      </c>
      <c r="M181" s="7" t="s">
        <v>5</v>
      </c>
      <c r="N181" s="16"/>
    </row>
    <row r="182" spans="1:14" x14ac:dyDescent="0.25">
      <c r="A182" s="4">
        <v>1507</v>
      </c>
      <c r="B182" s="4">
        <v>10</v>
      </c>
      <c r="C182" s="4">
        <v>6</v>
      </c>
      <c r="D182" s="4">
        <v>0</v>
      </c>
      <c r="E182" s="4">
        <v>1</v>
      </c>
      <c r="F182" s="4">
        <v>3</v>
      </c>
      <c r="G182" s="4"/>
      <c r="H182" s="4"/>
      <c r="I182" s="4"/>
      <c r="J182" s="5">
        <f>C182/B182</f>
        <v>0.6</v>
      </c>
      <c r="K182" s="5">
        <f>D182/B182</f>
        <v>0</v>
      </c>
      <c r="L182" s="5">
        <f>E182/B182</f>
        <v>0.1</v>
      </c>
      <c r="M182" s="5">
        <f>F182/B182</f>
        <v>0.3</v>
      </c>
      <c r="N182" s="17"/>
    </row>
    <row r="183" spans="1:14" x14ac:dyDescent="0.25">
      <c r="A183" s="4">
        <v>1508</v>
      </c>
      <c r="B183" s="4">
        <v>4</v>
      </c>
      <c r="C183" s="4">
        <v>3</v>
      </c>
      <c r="D183" s="4">
        <v>0</v>
      </c>
      <c r="E183" s="4">
        <v>1</v>
      </c>
      <c r="F183" s="4">
        <v>0</v>
      </c>
      <c r="G183" s="4"/>
      <c r="H183" s="4"/>
      <c r="I183" s="4"/>
      <c r="J183" s="5">
        <f>C183/B183</f>
        <v>0.75</v>
      </c>
      <c r="K183" s="5">
        <f>D183/B183</f>
        <v>0</v>
      </c>
      <c r="L183" s="5">
        <f>E183/B183</f>
        <v>0.25</v>
      </c>
      <c r="M183" s="5">
        <f>F183/B183</f>
        <v>0</v>
      </c>
      <c r="N183" s="17"/>
    </row>
    <row r="184" spans="1:14" x14ac:dyDescent="0.25">
      <c r="A184" s="4">
        <v>1509</v>
      </c>
      <c r="B184" s="4">
        <v>11</v>
      </c>
      <c r="C184" s="4">
        <v>1</v>
      </c>
      <c r="D184" s="4">
        <v>0</v>
      </c>
      <c r="E184" s="4">
        <v>6</v>
      </c>
      <c r="F184" s="4">
        <v>6</v>
      </c>
      <c r="G184" s="4"/>
      <c r="H184" s="4"/>
      <c r="I184" s="4"/>
      <c r="J184" s="5">
        <f t="shared" ref="J184:J188" si="62">C184/B184</f>
        <v>9.0909090909090912E-2</v>
      </c>
      <c r="K184" s="5">
        <f t="shared" ref="K184:K188" si="63">D184/B184</f>
        <v>0</v>
      </c>
      <c r="L184" s="5">
        <f t="shared" ref="L184:L188" si="64">E184/B184</f>
        <v>0.54545454545454541</v>
      </c>
      <c r="M184" s="5">
        <f t="shared" ref="M184:M188" si="65">F184/B184</f>
        <v>0.54545454545454541</v>
      </c>
      <c r="N184" s="17"/>
    </row>
    <row r="185" spans="1:14" x14ac:dyDescent="0.25">
      <c r="A185" s="4">
        <v>1512</v>
      </c>
      <c r="B185" s="4">
        <v>19</v>
      </c>
      <c r="C185" s="4">
        <v>5</v>
      </c>
      <c r="D185" s="4">
        <v>0</v>
      </c>
      <c r="E185" s="4">
        <v>10</v>
      </c>
      <c r="F185" s="4">
        <v>6</v>
      </c>
      <c r="G185" s="4"/>
      <c r="H185" s="4"/>
      <c r="I185" s="4"/>
      <c r="J185" s="5">
        <f t="shared" si="62"/>
        <v>0.26315789473684209</v>
      </c>
      <c r="K185" s="5">
        <f t="shared" si="63"/>
        <v>0</v>
      </c>
      <c r="L185" s="5">
        <f t="shared" si="64"/>
        <v>0.52631578947368418</v>
      </c>
      <c r="M185" s="5">
        <f t="shared" si="65"/>
        <v>0.31578947368421051</v>
      </c>
      <c r="N185" s="17"/>
    </row>
    <row r="186" spans="1:14" x14ac:dyDescent="0.25">
      <c r="A186" s="4">
        <v>1513</v>
      </c>
      <c r="B186" s="4">
        <v>16</v>
      </c>
      <c r="C186" s="4">
        <v>0</v>
      </c>
      <c r="D186" s="4">
        <v>0</v>
      </c>
      <c r="E186" s="4">
        <v>7</v>
      </c>
      <c r="F186" s="4">
        <v>12</v>
      </c>
      <c r="G186" s="4"/>
      <c r="H186" s="4"/>
      <c r="I186" s="4"/>
      <c r="J186" s="5">
        <f t="shared" si="62"/>
        <v>0</v>
      </c>
      <c r="K186" s="5">
        <f t="shared" si="63"/>
        <v>0</v>
      </c>
      <c r="L186" s="5">
        <f t="shared" si="64"/>
        <v>0.4375</v>
      </c>
      <c r="M186" s="5">
        <f t="shared" si="65"/>
        <v>0.75</v>
      </c>
      <c r="N186" s="17"/>
    </row>
    <row r="187" spans="1:14" x14ac:dyDescent="0.25">
      <c r="A187" s="4">
        <v>1590</v>
      </c>
      <c r="B187" s="4">
        <v>11</v>
      </c>
      <c r="C187" s="4">
        <v>6</v>
      </c>
      <c r="D187" s="4">
        <v>0</v>
      </c>
      <c r="E187" s="4">
        <v>1</v>
      </c>
      <c r="F187" s="4">
        <v>5</v>
      </c>
      <c r="G187" s="4"/>
      <c r="H187" s="4"/>
      <c r="I187" s="4"/>
      <c r="J187" s="5">
        <f t="shared" si="62"/>
        <v>0.54545454545454541</v>
      </c>
      <c r="K187" s="5">
        <f t="shared" si="63"/>
        <v>0</v>
      </c>
      <c r="L187" s="5">
        <f t="shared" si="64"/>
        <v>9.0909090909090912E-2</v>
      </c>
      <c r="M187" s="5">
        <f t="shared" si="65"/>
        <v>0.45454545454545453</v>
      </c>
      <c r="N187" s="17"/>
    </row>
    <row r="188" spans="1:14" ht="15.75" thickBot="1" x14ac:dyDescent="0.3">
      <c r="A188" s="12">
        <v>1597</v>
      </c>
      <c r="B188" s="12">
        <v>15</v>
      </c>
      <c r="C188" s="12">
        <v>3</v>
      </c>
      <c r="D188" s="12">
        <v>0</v>
      </c>
      <c r="E188" s="12">
        <v>4</v>
      </c>
      <c r="F188" s="12">
        <v>9</v>
      </c>
      <c r="G188" s="12"/>
      <c r="H188" s="12"/>
      <c r="I188" s="12"/>
      <c r="J188" s="13">
        <f t="shared" si="62"/>
        <v>0.2</v>
      </c>
      <c r="K188" s="13">
        <f t="shared" si="63"/>
        <v>0</v>
      </c>
      <c r="L188" s="13">
        <f t="shared" si="64"/>
        <v>0.26666666666666666</v>
      </c>
      <c r="M188" s="13">
        <f t="shared" si="65"/>
        <v>0.6</v>
      </c>
      <c r="N188" s="17"/>
    </row>
    <row r="189" spans="1:14" x14ac:dyDescent="0.25">
      <c r="A189" s="3" t="s">
        <v>6</v>
      </c>
      <c r="B189" s="2">
        <f>SUM(B182:B188)</f>
        <v>86</v>
      </c>
      <c r="I189" s="3" t="s">
        <v>7</v>
      </c>
      <c r="J189" s="6">
        <f>AVERAGE(J182:J188)</f>
        <v>0.34993164730006837</v>
      </c>
      <c r="K189" s="6">
        <f t="shared" ref="K189" si="66">AVERAGE(K182:K188)</f>
        <v>0</v>
      </c>
      <c r="L189" s="6">
        <f t="shared" ref="L189" si="67">AVERAGE(L182:L188)</f>
        <v>0.31669229892914103</v>
      </c>
      <c r="M189" s="6">
        <f t="shared" ref="M189" si="68">AVERAGE(M182:M188)</f>
        <v>0.42368421052631577</v>
      </c>
      <c r="N189" s="6"/>
    </row>
    <row r="190" spans="1:14" x14ac:dyDescent="0.25">
      <c r="A190" s="3" t="s">
        <v>14</v>
      </c>
      <c r="B190" s="2">
        <f>COUNT(B182:B188)</f>
        <v>7</v>
      </c>
      <c r="I190" s="3" t="s">
        <v>8</v>
      </c>
      <c r="J190" s="6">
        <f>STDEV(J182:J188)</f>
        <v>0.28295232138244675</v>
      </c>
      <c r="K190" s="6">
        <f t="shared" ref="K190:M190" si="69">STDEV(K182:K188)</f>
        <v>0</v>
      </c>
      <c r="L190" s="6">
        <f t="shared" si="69"/>
        <v>0.18962801740960722</v>
      </c>
      <c r="M190" s="6">
        <f t="shared" si="69"/>
        <v>0.24487992001167877</v>
      </c>
      <c r="N190" s="6"/>
    </row>
    <row r="191" spans="1:14" x14ac:dyDescent="0.25">
      <c r="I191" s="3" t="s">
        <v>9</v>
      </c>
      <c r="J191" s="6">
        <f>STDEV(J182:J188)/SQRT(COUNT(J182:J188))</f>
        <v>0.10694592503805397</v>
      </c>
      <c r="K191" s="6">
        <f t="shared" ref="K191:M191" si="70">STDEV(K182:K188)/SQRT(COUNT(K182:K188))</f>
        <v>0</v>
      </c>
      <c r="L191" s="6">
        <f t="shared" si="70"/>
        <v>7.167265366800675E-2</v>
      </c>
      <c r="M191" s="6">
        <f t="shared" si="70"/>
        <v>9.2555909917755877E-2</v>
      </c>
      <c r="N191" s="6"/>
    </row>
    <row r="193" spans="1:14" x14ac:dyDescent="0.25">
      <c r="A193" s="8" t="s">
        <v>37</v>
      </c>
      <c r="J193" s="38" t="s">
        <v>11</v>
      </c>
      <c r="K193" s="38"/>
      <c r="L193" s="38"/>
      <c r="M193" s="38"/>
      <c r="N193" s="16"/>
    </row>
    <row r="194" spans="1:14" x14ac:dyDescent="0.25">
      <c r="A194" s="7" t="s">
        <v>10</v>
      </c>
      <c r="B194" s="7" t="s">
        <v>1</v>
      </c>
      <c r="C194" s="7" t="s">
        <v>2</v>
      </c>
      <c r="D194" s="7" t="s">
        <v>3</v>
      </c>
      <c r="E194" s="7" t="s">
        <v>4</v>
      </c>
      <c r="F194" s="7" t="s">
        <v>5</v>
      </c>
      <c r="G194" s="7"/>
      <c r="H194" s="7"/>
      <c r="I194" s="7"/>
      <c r="J194" s="7" t="s">
        <v>2</v>
      </c>
      <c r="K194" s="7" t="s">
        <v>3</v>
      </c>
      <c r="L194" s="7" t="s">
        <v>4</v>
      </c>
      <c r="M194" s="7" t="s">
        <v>5</v>
      </c>
      <c r="N194" s="16"/>
    </row>
    <row r="195" spans="1:14" x14ac:dyDescent="0.25">
      <c r="A195" s="4">
        <v>1515</v>
      </c>
      <c r="B195" s="4">
        <v>5</v>
      </c>
      <c r="C195" s="4">
        <v>2</v>
      </c>
      <c r="D195" s="4">
        <v>0</v>
      </c>
      <c r="E195" s="4">
        <v>3</v>
      </c>
      <c r="F195" s="4">
        <v>2</v>
      </c>
      <c r="G195" s="4"/>
      <c r="H195" s="4"/>
      <c r="I195" s="4"/>
      <c r="J195" s="5">
        <f>C195/B195</f>
        <v>0.4</v>
      </c>
      <c r="K195" s="5">
        <f>D195/B195</f>
        <v>0</v>
      </c>
      <c r="L195" s="5">
        <f>E195/B195</f>
        <v>0.6</v>
      </c>
      <c r="M195" s="5">
        <f>F195/B195</f>
        <v>0.4</v>
      </c>
      <c r="N195" s="17"/>
    </row>
    <row r="196" spans="1:14" x14ac:dyDescent="0.25">
      <c r="A196" s="4">
        <v>1516</v>
      </c>
      <c r="B196" s="4">
        <v>9</v>
      </c>
      <c r="C196" s="4">
        <v>2</v>
      </c>
      <c r="D196" s="4">
        <v>0</v>
      </c>
      <c r="E196" s="4">
        <v>5</v>
      </c>
      <c r="F196" s="4">
        <v>5</v>
      </c>
      <c r="G196" s="4"/>
      <c r="H196" s="4"/>
      <c r="I196" s="4"/>
      <c r="J196" s="5">
        <f>C196/B196</f>
        <v>0.22222222222222221</v>
      </c>
      <c r="K196" s="5">
        <f>D196/B196</f>
        <v>0</v>
      </c>
      <c r="L196" s="5">
        <f>E196/B196</f>
        <v>0.55555555555555558</v>
      </c>
      <c r="M196" s="5">
        <f>F196/B196</f>
        <v>0.55555555555555558</v>
      </c>
      <c r="N196" s="17"/>
    </row>
    <row r="197" spans="1:14" x14ac:dyDescent="0.25">
      <c r="A197" s="4">
        <v>1517</v>
      </c>
      <c r="B197" s="4">
        <v>8</v>
      </c>
      <c r="C197" s="4">
        <v>3</v>
      </c>
      <c r="D197" s="4">
        <v>2</v>
      </c>
      <c r="E197" s="4">
        <v>3</v>
      </c>
      <c r="F197" s="4">
        <v>2</v>
      </c>
      <c r="G197" s="4"/>
      <c r="H197" s="4"/>
      <c r="I197" s="4"/>
      <c r="J197" s="5">
        <f t="shared" ref="J197:J202" si="71">C197/B197</f>
        <v>0.375</v>
      </c>
      <c r="K197" s="5">
        <f t="shared" ref="K197:K202" si="72">D197/B197</f>
        <v>0.25</v>
      </c>
      <c r="L197" s="5">
        <f t="shared" ref="L197:L202" si="73">E197/B197</f>
        <v>0.375</v>
      </c>
      <c r="M197" s="5">
        <f t="shared" ref="M197:M202" si="74">F197/B197</f>
        <v>0.25</v>
      </c>
      <c r="N197" s="17"/>
    </row>
    <row r="198" spans="1:14" x14ac:dyDescent="0.25">
      <c r="A198" s="4">
        <v>1518</v>
      </c>
      <c r="B198" s="4">
        <v>4</v>
      </c>
      <c r="C198" s="4">
        <v>1</v>
      </c>
      <c r="D198" s="4">
        <v>0</v>
      </c>
      <c r="E198" s="4">
        <v>3</v>
      </c>
      <c r="F198" s="4">
        <v>1</v>
      </c>
      <c r="G198" s="4"/>
      <c r="H198" s="4"/>
      <c r="I198" s="4"/>
      <c r="J198" s="5">
        <f t="shared" si="71"/>
        <v>0.25</v>
      </c>
      <c r="K198" s="5">
        <f t="shared" si="72"/>
        <v>0</v>
      </c>
      <c r="L198" s="5">
        <f t="shared" si="73"/>
        <v>0.75</v>
      </c>
      <c r="M198" s="5">
        <f t="shared" si="74"/>
        <v>0.25</v>
      </c>
      <c r="N198" s="17"/>
    </row>
    <row r="199" spans="1:14" x14ac:dyDescent="0.25">
      <c r="A199" s="4">
        <v>1520</v>
      </c>
      <c r="B199" s="4">
        <v>11</v>
      </c>
      <c r="C199" s="4">
        <v>0</v>
      </c>
      <c r="D199" s="4">
        <v>3</v>
      </c>
      <c r="E199" s="4">
        <v>8</v>
      </c>
      <c r="F199" s="4">
        <v>7</v>
      </c>
      <c r="G199" s="4"/>
      <c r="H199" s="4"/>
      <c r="I199" s="4"/>
      <c r="J199" s="5">
        <f t="shared" si="71"/>
        <v>0</v>
      </c>
      <c r="K199" s="5">
        <f t="shared" si="72"/>
        <v>0.27272727272727271</v>
      </c>
      <c r="L199" s="5">
        <f t="shared" si="73"/>
        <v>0.72727272727272729</v>
      </c>
      <c r="M199" s="5">
        <f t="shared" si="74"/>
        <v>0.63636363636363635</v>
      </c>
      <c r="N199" s="17"/>
    </row>
    <row r="200" spans="1:14" x14ac:dyDescent="0.25">
      <c r="A200" s="4">
        <v>1522</v>
      </c>
      <c r="B200" s="4">
        <v>14</v>
      </c>
      <c r="C200" s="4">
        <v>0</v>
      </c>
      <c r="D200" s="4">
        <v>1</v>
      </c>
      <c r="E200" s="4">
        <v>6</v>
      </c>
      <c r="F200" s="4">
        <v>8</v>
      </c>
      <c r="G200" s="4"/>
      <c r="H200" s="4"/>
      <c r="I200" s="4"/>
      <c r="J200" s="5">
        <f t="shared" si="71"/>
        <v>0</v>
      </c>
      <c r="K200" s="5">
        <f t="shared" si="72"/>
        <v>7.1428571428571425E-2</v>
      </c>
      <c r="L200" s="5">
        <f t="shared" si="73"/>
        <v>0.42857142857142855</v>
      </c>
      <c r="M200" s="5">
        <f t="shared" si="74"/>
        <v>0.5714285714285714</v>
      </c>
      <c r="N200" s="17"/>
    </row>
    <row r="201" spans="1:14" x14ac:dyDescent="0.25">
      <c r="A201" s="4">
        <v>1524</v>
      </c>
      <c r="B201" s="4">
        <v>18</v>
      </c>
      <c r="C201" s="4">
        <v>9</v>
      </c>
      <c r="D201" s="4">
        <v>0</v>
      </c>
      <c r="E201" s="4">
        <v>7</v>
      </c>
      <c r="F201" s="4">
        <v>3</v>
      </c>
      <c r="G201" s="4"/>
      <c r="H201" s="4"/>
      <c r="I201" s="4"/>
      <c r="J201" s="5">
        <f t="shared" si="71"/>
        <v>0.5</v>
      </c>
      <c r="K201" s="5">
        <f t="shared" si="72"/>
        <v>0</v>
      </c>
      <c r="L201" s="5">
        <f t="shared" si="73"/>
        <v>0.3888888888888889</v>
      </c>
      <c r="M201" s="5">
        <f t="shared" si="74"/>
        <v>0.16666666666666666</v>
      </c>
      <c r="N201" s="17"/>
    </row>
    <row r="202" spans="1:14" ht="15.75" thickBot="1" x14ac:dyDescent="0.3">
      <c r="A202" s="12">
        <v>1529</v>
      </c>
      <c r="B202" s="12">
        <v>17</v>
      </c>
      <c r="C202" s="12">
        <v>6</v>
      </c>
      <c r="D202" s="12">
        <v>0</v>
      </c>
      <c r="E202" s="12">
        <v>4</v>
      </c>
      <c r="F202" s="12">
        <v>7</v>
      </c>
      <c r="G202" s="12"/>
      <c r="H202" s="12"/>
      <c r="I202" s="12"/>
      <c r="J202" s="13">
        <f t="shared" si="71"/>
        <v>0.35294117647058826</v>
      </c>
      <c r="K202" s="13">
        <f t="shared" si="72"/>
        <v>0</v>
      </c>
      <c r="L202" s="13">
        <f t="shared" si="73"/>
        <v>0.23529411764705882</v>
      </c>
      <c r="M202" s="13">
        <f t="shared" si="74"/>
        <v>0.41176470588235292</v>
      </c>
      <c r="N202" s="17"/>
    </row>
    <row r="203" spans="1:14" x14ac:dyDescent="0.25">
      <c r="A203" s="3" t="s">
        <v>6</v>
      </c>
      <c r="B203" s="2">
        <f>SUM(B195:B202)</f>
        <v>86</v>
      </c>
      <c r="I203" s="3" t="s">
        <v>7</v>
      </c>
      <c r="J203" s="6">
        <f>AVERAGE(J195:J202)</f>
        <v>0.26252042483660132</v>
      </c>
      <c r="K203" s="6">
        <f t="shared" ref="K203:M203" si="75">AVERAGE(K195:K202)</f>
        <v>7.4269480519480513E-2</v>
      </c>
      <c r="L203" s="6">
        <f t="shared" si="75"/>
        <v>0.50757283974195733</v>
      </c>
      <c r="M203" s="6">
        <f t="shared" si="75"/>
        <v>0.40522239198709786</v>
      </c>
      <c r="N203" s="6"/>
    </row>
    <row r="204" spans="1:14" x14ac:dyDescent="0.25">
      <c r="A204" s="3" t="s">
        <v>14</v>
      </c>
      <c r="B204" s="2">
        <f>COUNT(B195:B202)</f>
        <v>8</v>
      </c>
      <c r="I204" s="3" t="s">
        <v>8</v>
      </c>
      <c r="J204" s="6">
        <f>STDEV(J195:J202)</f>
        <v>0.1835130989667684</v>
      </c>
      <c r="K204" s="6">
        <f t="shared" ref="K204:M204" si="76">STDEV(K195:K202)</f>
        <v>0.11823376373736103</v>
      </c>
      <c r="L204" s="6">
        <f t="shared" si="76"/>
        <v>0.18123483309229044</v>
      </c>
      <c r="M204" s="6">
        <f t="shared" si="76"/>
        <v>0.17271682864722621</v>
      </c>
      <c r="N204" s="6"/>
    </row>
    <row r="205" spans="1:14" x14ac:dyDescent="0.25">
      <c r="I205" s="3" t="s">
        <v>9</v>
      </c>
      <c r="J205" s="6">
        <f>STDEV(J195:J202)/SQRT(COUNT(J195:J202))</f>
        <v>6.4881678357979963E-2</v>
      </c>
      <c r="K205" s="6">
        <f t="shared" ref="K205:M205" si="77">STDEV(K195:K202)/SQRT(COUNT(K195:K202))</f>
        <v>4.1801948051948049E-2</v>
      </c>
      <c r="L205" s="6">
        <f t="shared" si="77"/>
        <v>6.407618973338533E-2</v>
      </c>
      <c r="M205" s="6">
        <f t="shared" si="77"/>
        <v>6.1064620380744297E-2</v>
      </c>
      <c r="N205" s="6"/>
    </row>
  </sheetData>
  <mergeCells count="11">
    <mergeCell ref="J180:M180"/>
    <mergeCell ref="J193:M193"/>
    <mergeCell ref="J2:M2"/>
    <mergeCell ref="J29:M29"/>
    <mergeCell ref="J49:M49"/>
    <mergeCell ref="J69:M69"/>
    <mergeCell ref="P7:Y7"/>
    <mergeCell ref="J91:M91"/>
    <mergeCell ref="J122:M122"/>
    <mergeCell ref="J146:M146"/>
    <mergeCell ref="J159:M15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03"/>
  <sheetViews>
    <sheetView workbookViewId="0">
      <selection activeCell="B13" sqref="B13"/>
    </sheetView>
  </sheetViews>
  <sheetFormatPr defaultRowHeight="15" x14ac:dyDescent="0.25"/>
  <cols>
    <col min="2" max="2" width="53" bestFit="1" customWidth="1"/>
    <col min="3" max="3" width="10.140625" bestFit="1" customWidth="1"/>
    <col min="4" max="4" width="15.85546875" bestFit="1" customWidth="1"/>
    <col min="5" max="5" width="11.85546875" bestFit="1" customWidth="1"/>
    <col min="6" max="6" width="9.7109375" bestFit="1" customWidth="1"/>
    <col min="7" max="7" width="16.7109375" bestFit="1" customWidth="1"/>
  </cols>
  <sheetData>
    <row r="2" spans="2:11" ht="15.75" thickBot="1" x14ac:dyDescent="0.3"/>
    <row r="3" spans="2:11" x14ac:dyDescent="0.25">
      <c r="B3" s="34" t="s">
        <v>65</v>
      </c>
      <c r="C3" s="23"/>
      <c r="D3" s="23"/>
      <c r="E3" s="23"/>
      <c r="F3" s="23"/>
      <c r="G3" s="23"/>
      <c r="H3" s="23"/>
      <c r="I3" s="23"/>
      <c r="J3" s="23"/>
      <c r="K3" s="24"/>
    </row>
    <row r="4" spans="2:11" x14ac:dyDescent="0.25">
      <c r="B4" s="25"/>
      <c r="C4" s="26"/>
      <c r="D4" s="26"/>
      <c r="E4" s="26"/>
      <c r="F4" s="26"/>
      <c r="G4" s="26"/>
      <c r="H4" s="26"/>
      <c r="I4" s="26"/>
      <c r="J4" s="26"/>
      <c r="K4" s="27"/>
    </row>
    <row r="5" spans="2:11" x14ac:dyDescent="0.25">
      <c r="B5" s="28" t="s">
        <v>40</v>
      </c>
      <c r="C5" s="29">
        <v>1</v>
      </c>
      <c r="D5" s="29"/>
      <c r="E5" s="29"/>
      <c r="F5" s="29"/>
      <c r="G5" s="29"/>
      <c r="H5" s="29"/>
      <c r="I5" s="29"/>
      <c r="J5" s="29"/>
      <c r="K5" s="27"/>
    </row>
    <row r="6" spans="2:11" x14ac:dyDescent="0.25">
      <c r="B6" s="28" t="s">
        <v>41</v>
      </c>
      <c r="C6" s="29">
        <v>45</v>
      </c>
      <c r="D6" s="29"/>
      <c r="E6" s="29"/>
      <c r="F6" s="29"/>
      <c r="G6" s="29"/>
      <c r="H6" s="29"/>
      <c r="I6" s="29"/>
      <c r="J6" s="29"/>
      <c r="K6" s="27"/>
    </row>
    <row r="7" spans="2:11" x14ac:dyDescent="0.25">
      <c r="B7" s="28" t="s">
        <v>42</v>
      </c>
      <c r="C7" s="29">
        <v>0.05</v>
      </c>
      <c r="D7" s="29"/>
      <c r="E7" s="29"/>
      <c r="F7" s="29"/>
      <c r="G7" s="29"/>
      <c r="H7" s="29"/>
      <c r="I7" s="29"/>
      <c r="J7" s="29"/>
      <c r="K7" s="27"/>
    </row>
    <row r="8" spans="2:11" x14ac:dyDescent="0.25">
      <c r="B8" s="28"/>
      <c r="C8" s="29"/>
      <c r="D8" s="29"/>
      <c r="E8" s="29"/>
      <c r="F8" s="29"/>
      <c r="G8" s="29"/>
      <c r="H8" s="29"/>
      <c r="I8" s="29"/>
      <c r="J8" s="29"/>
      <c r="K8" s="27"/>
    </row>
    <row r="9" spans="2:11" x14ac:dyDescent="0.25">
      <c r="B9" s="30" t="s">
        <v>156</v>
      </c>
      <c r="C9" s="31" t="s">
        <v>43</v>
      </c>
      <c r="D9" s="31" t="s">
        <v>44</v>
      </c>
      <c r="E9" s="31" t="s">
        <v>45</v>
      </c>
      <c r="F9" s="31" t="s">
        <v>46</v>
      </c>
      <c r="G9" s="31" t="s">
        <v>47</v>
      </c>
      <c r="H9" s="29"/>
      <c r="I9" s="29"/>
      <c r="J9" s="29"/>
      <c r="K9" s="27"/>
    </row>
    <row r="10" spans="2:11" x14ac:dyDescent="0.25">
      <c r="B10" s="30" t="s">
        <v>66</v>
      </c>
      <c r="C10" s="29">
        <v>-50.29</v>
      </c>
      <c r="D10" s="29" t="s">
        <v>67</v>
      </c>
      <c r="E10" s="29" t="s">
        <v>51</v>
      </c>
      <c r="F10" s="29" t="s">
        <v>52</v>
      </c>
      <c r="G10" s="36" t="s">
        <v>53</v>
      </c>
      <c r="H10" s="29"/>
      <c r="I10" s="29"/>
      <c r="J10" s="29"/>
      <c r="K10" s="27"/>
    </row>
    <row r="11" spans="2:11" x14ac:dyDescent="0.25">
      <c r="B11" s="28" t="s">
        <v>68</v>
      </c>
      <c r="C11" s="29">
        <v>-55</v>
      </c>
      <c r="D11" s="29" t="s">
        <v>69</v>
      </c>
      <c r="E11" s="29" t="s">
        <v>51</v>
      </c>
      <c r="F11" s="29" t="s">
        <v>52</v>
      </c>
      <c r="G11" s="36" t="s">
        <v>53</v>
      </c>
      <c r="H11" s="29"/>
      <c r="I11" s="29"/>
      <c r="J11" s="29"/>
      <c r="K11" s="27"/>
    </row>
    <row r="12" spans="2:11" x14ac:dyDescent="0.25">
      <c r="B12" s="28" t="s">
        <v>70</v>
      </c>
      <c r="C12" s="29">
        <v>-18.78</v>
      </c>
      <c r="D12" s="29" t="s">
        <v>71</v>
      </c>
      <c r="E12" s="29" t="s">
        <v>48</v>
      </c>
      <c r="F12" s="29" t="s">
        <v>49</v>
      </c>
      <c r="G12" s="36">
        <v>0.37</v>
      </c>
      <c r="H12" s="29"/>
      <c r="I12" s="29"/>
      <c r="J12" s="29"/>
      <c r="K12" s="27"/>
    </row>
    <row r="13" spans="2:11" x14ac:dyDescent="0.25">
      <c r="B13" s="28" t="s">
        <v>72</v>
      </c>
      <c r="C13" s="29">
        <v>-8.1940000000000008</v>
      </c>
      <c r="D13" s="29" t="s">
        <v>73</v>
      </c>
      <c r="E13" s="29" t="s">
        <v>48</v>
      </c>
      <c r="F13" s="29" t="s">
        <v>49</v>
      </c>
      <c r="G13" s="36">
        <v>0.97889999999999999</v>
      </c>
      <c r="H13" s="29"/>
      <c r="I13" s="29"/>
      <c r="J13" s="29"/>
      <c r="K13" s="27"/>
    </row>
    <row r="14" spans="2:11" x14ac:dyDescent="0.25">
      <c r="B14" s="28" t="s">
        <v>74</v>
      </c>
      <c r="C14" s="29">
        <v>-30.1</v>
      </c>
      <c r="D14" s="29" t="s">
        <v>75</v>
      </c>
      <c r="E14" s="29" t="s">
        <v>51</v>
      </c>
      <c r="F14" s="29" t="s">
        <v>54</v>
      </c>
      <c r="G14" s="36">
        <v>6.1999999999999998E-3</v>
      </c>
      <c r="H14" s="29"/>
      <c r="I14" s="29"/>
      <c r="J14" s="29"/>
      <c r="K14" s="27"/>
    </row>
    <row r="15" spans="2:11" x14ac:dyDescent="0.25">
      <c r="B15" s="28" t="s">
        <v>76</v>
      </c>
      <c r="C15" s="29">
        <v>5.7140000000000004</v>
      </c>
      <c r="D15" s="29" t="s">
        <v>77</v>
      </c>
      <c r="E15" s="29" t="s">
        <v>48</v>
      </c>
      <c r="F15" s="29" t="s">
        <v>49</v>
      </c>
      <c r="G15" s="36" t="s">
        <v>50</v>
      </c>
      <c r="H15" s="29"/>
      <c r="I15" s="29"/>
      <c r="J15" s="29"/>
      <c r="K15" s="27"/>
    </row>
    <row r="16" spans="2:11" x14ac:dyDescent="0.25">
      <c r="B16" s="28" t="s">
        <v>78</v>
      </c>
      <c r="C16" s="29">
        <v>-29.31</v>
      </c>
      <c r="D16" s="29" t="s">
        <v>79</v>
      </c>
      <c r="E16" s="29" t="s">
        <v>51</v>
      </c>
      <c r="F16" s="29" t="s">
        <v>56</v>
      </c>
      <c r="G16" s="36">
        <v>1.6299999999999999E-2</v>
      </c>
      <c r="H16" s="29"/>
      <c r="I16" s="29"/>
      <c r="J16" s="29"/>
      <c r="K16" s="27"/>
    </row>
    <row r="17" spans="2:11" x14ac:dyDescent="0.25">
      <c r="B17" s="28" t="s">
        <v>80</v>
      </c>
      <c r="C17" s="29">
        <v>-4.7140000000000004</v>
      </c>
      <c r="D17" s="29" t="s">
        <v>81</v>
      </c>
      <c r="E17" s="29" t="s">
        <v>48</v>
      </c>
      <c r="F17" s="29" t="s">
        <v>49</v>
      </c>
      <c r="G17" s="36" t="s">
        <v>50</v>
      </c>
      <c r="H17" s="29"/>
      <c r="I17" s="29"/>
      <c r="J17" s="29"/>
      <c r="K17" s="27"/>
    </row>
    <row r="18" spans="2:11" x14ac:dyDescent="0.25">
      <c r="B18" s="28" t="s">
        <v>82</v>
      </c>
      <c r="C18" s="29">
        <v>4.0359999999999996</v>
      </c>
      <c r="D18" s="29" t="s">
        <v>83</v>
      </c>
      <c r="E18" s="29" t="s">
        <v>48</v>
      </c>
      <c r="F18" s="29" t="s">
        <v>49</v>
      </c>
      <c r="G18" s="36" t="s">
        <v>50</v>
      </c>
      <c r="H18" s="29"/>
      <c r="I18" s="29"/>
      <c r="J18" s="29"/>
      <c r="K18" s="27"/>
    </row>
    <row r="19" spans="2:11" x14ac:dyDescent="0.25">
      <c r="B19" s="30" t="s">
        <v>84</v>
      </c>
      <c r="C19" s="29">
        <v>-4.7140000000000004</v>
      </c>
      <c r="D19" s="29" t="s">
        <v>85</v>
      </c>
      <c r="E19" s="29" t="s">
        <v>48</v>
      </c>
      <c r="F19" s="29" t="s">
        <v>49</v>
      </c>
      <c r="G19" s="36" t="s">
        <v>50</v>
      </c>
      <c r="H19" s="29"/>
      <c r="I19" s="29"/>
      <c r="J19" s="29"/>
      <c r="K19" s="27"/>
    </row>
    <row r="20" spans="2:11" x14ac:dyDescent="0.25">
      <c r="B20" s="30" t="s">
        <v>86</v>
      </c>
      <c r="C20" s="29">
        <v>31.51</v>
      </c>
      <c r="D20" s="29" t="s">
        <v>87</v>
      </c>
      <c r="E20" s="29" t="s">
        <v>51</v>
      </c>
      <c r="F20" s="29" t="s">
        <v>56</v>
      </c>
      <c r="G20" s="36">
        <v>1.77E-2</v>
      </c>
      <c r="H20" s="29"/>
      <c r="I20" s="29"/>
      <c r="J20" s="29"/>
      <c r="K20" s="27"/>
    </row>
    <row r="21" spans="2:11" x14ac:dyDescent="0.25">
      <c r="B21" s="30" t="s">
        <v>88</v>
      </c>
      <c r="C21" s="29">
        <v>42.09</v>
      </c>
      <c r="D21" s="29" t="s">
        <v>89</v>
      </c>
      <c r="E21" s="29" t="s">
        <v>51</v>
      </c>
      <c r="F21" s="29" t="s">
        <v>52</v>
      </c>
      <c r="G21" s="36" t="s">
        <v>53</v>
      </c>
      <c r="H21" s="29"/>
      <c r="I21" s="29"/>
      <c r="J21" s="29"/>
      <c r="K21" s="27"/>
    </row>
    <row r="22" spans="2:11" x14ac:dyDescent="0.25">
      <c r="B22" s="30" t="s">
        <v>90</v>
      </c>
      <c r="C22" s="29">
        <v>20.18</v>
      </c>
      <c r="D22" s="29" t="s">
        <v>91</v>
      </c>
      <c r="E22" s="29" t="s">
        <v>48</v>
      </c>
      <c r="F22" s="29" t="s">
        <v>49</v>
      </c>
      <c r="G22" s="36">
        <v>0.36859999999999998</v>
      </c>
      <c r="H22" s="29"/>
      <c r="I22" s="29"/>
      <c r="J22" s="29"/>
      <c r="K22" s="27"/>
    </row>
    <row r="23" spans="2:11" x14ac:dyDescent="0.25">
      <c r="B23" s="30" t="s">
        <v>92</v>
      </c>
      <c r="C23" s="29">
        <v>56</v>
      </c>
      <c r="D23" s="29" t="s">
        <v>93</v>
      </c>
      <c r="E23" s="29" t="s">
        <v>51</v>
      </c>
      <c r="F23" s="29" t="s">
        <v>52</v>
      </c>
      <c r="G23" s="36" t="s">
        <v>53</v>
      </c>
      <c r="H23" s="29"/>
      <c r="I23" s="29"/>
      <c r="J23" s="29"/>
      <c r="K23" s="27"/>
    </row>
    <row r="24" spans="2:11" x14ac:dyDescent="0.25">
      <c r="B24" s="30" t="s">
        <v>94</v>
      </c>
      <c r="C24" s="29">
        <v>20.97</v>
      </c>
      <c r="D24" s="29" t="s">
        <v>95</v>
      </c>
      <c r="E24" s="29" t="s">
        <v>48</v>
      </c>
      <c r="F24" s="29" t="s">
        <v>49</v>
      </c>
      <c r="G24" s="36">
        <v>0.37380000000000002</v>
      </c>
      <c r="H24" s="29"/>
      <c r="I24" s="29"/>
      <c r="J24" s="29"/>
      <c r="K24" s="27"/>
    </row>
    <row r="25" spans="2:11" x14ac:dyDescent="0.25">
      <c r="B25" s="30" t="s">
        <v>96</v>
      </c>
      <c r="C25" s="29">
        <v>45.57</v>
      </c>
      <c r="D25" s="29" t="s">
        <v>97</v>
      </c>
      <c r="E25" s="29" t="s">
        <v>51</v>
      </c>
      <c r="F25" s="29" t="s">
        <v>54</v>
      </c>
      <c r="G25" s="36">
        <v>3.0999999999999999E-3</v>
      </c>
      <c r="H25" s="29"/>
      <c r="I25" s="29"/>
      <c r="J25" s="29"/>
      <c r="K25" s="27"/>
    </row>
    <row r="26" spans="2:11" x14ac:dyDescent="0.25">
      <c r="B26" s="30" t="s">
        <v>98</v>
      </c>
      <c r="C26" s="29">
        <v>54.32</v>
      </c>
      <c r="D26" s="29" t="s">
        <v>99</v>
      </c>
      <c r="E26" s="29" t="s">
        <v>51</v>
      </c>
      <c r="F26" s="29" t="s">
        <v>52</v>
      </c>
      <c r="G26" s="36" t="s">
        <v>53</v>
      </c>
      <c r="H26" s="29"/>
      <c r="I26" s="29"/>
      <c r="J26" s="29"/>
      <c r="K26" s="27"/>
    </row>
    <row r="27" spans="2:11" x14ac:dyDescent="0.25">
      <c r="B27" s="28" t="s">
        <v>100</v>
      </c>
      <c r="C27" s="29">
        <v>36.22</v>
      </c>
      <c r="D27" s="29" t="s">
        <v>101</v>
      </c>
      <c r="E27" s="29" t="s">
        <v>51</v>
      </c>
      <c r="F27" s="29" t="s">
        <v>54</v>
      </c>
      <c r="G27" s="36">
        <v>2.8E-3</v>
      </c>
      <c r="H27" s="29"/>
      <c r="I27" s="29"/>
      <c r="J27" s="29"/>
      <c r="K27" s="27"/>
    </row>
    <row r="28" spans="2:11" x14ac:dyDescent="0.25">
      <c r="B28" s="28" t="s">
        <v>102</v>
      </c>
      <c r="C28" s="29">
        <v>46.81</v>
      </c>
      <c r="D28" s="29" t="s">
        <v>103</v>
      </c>
      <c r="E28" s="29" t="s">
        <v>51</v>
      </c>
      <c r="F28" s="29" t="s">
        <v>52</v>
      </c>
      <c r="G28" s="36" t="s">
        <v>53</v>
      </c>
      <c r="H28" s="29"/>
      <c r="I28" s="29"/>
      <c r="J28" s="29"/>
      <c r="K28" s="27"/>
    </row>
    <row r="29" spans="2:11" x14ac:dyDescent="0.25">
      <c r="B29" s="28" t="s">
        <v>104</v>
      </c>
      <c r="C29" s="29">
        <v>24.9</v>
      </c>
      <c r="D29" s="29" t="s">
        <v>105</v>
      </c>
      <c r="E29" s="29" t="s">
        <v>48</v>
      </c>
      <c r="F29" s="29" t="s">
        <v>49</v>
      </c>
      <c r="G29" s="36">
        <v>0.11849999999999999</v>
      </c>
      <c r="H29" s="29"/>
      <c r="I29" s="29"/>
      <c r="J29" s="29"/>
      <c r="K29" s="27"/>
    </row>
    <row r="30" spans="2:11" x14ac:dyDescent="0.25">
      <c r="B30" s="28" t="s">
        <v>106</v>
      </c>
      <c r="C30" s="29">
        <v>60.71</v>
      </c>
      <c r="D30" s="29" t="s">
        <v>107</v>
      </c>
      <c r="E30" s="29" t="s">
        <v>51</v>
      </c>
      <c r="F30" s="29" t="s">
        <v>52</v>
      </c>
      <c r="G30" s="36" t="s">
        <v>53</v>
      </c>
      <c r="H30" s="29"/>
      <c r="I30" s="29"/>
      <c r="J30" s="29"/>
      <c r="K30" s="27"/>
    </row>
    <row r="31" spans="2:11" x14ac:dyDescent="0.25">
      <c r="B31" s="28" t="s">
        <v>108</v>
      </c>
      <c r="C31" s="29">
        <v>25.69</v>
      </c>
      <c r="D31" s="29" t="s">
        <v>109</v>
      </c>
      <c r="E31" s="29" t="s">
        <v>48</v>
      </c>
      <c r="F31" s="29" t="s">
        <v>49</v>
      </c>
      <c r="G31" s="36">
        <v>0.12770000000000001</v>
      </c>
      <c r="H31" s="29"/>
      <c r="I31" s="29"/>
      <c r="J31" s="29"/>
      <c r="K31" s="27"/>
    </row>
    <row r="32" spans="2:11" x14ac:dyDescent="0.25">
      <c r="B32" s="28" t="s">
        <v>110</v>
      </c>
      <c r="C32" s="29">
        <v>50.29</v>
      </c>
      <c r="D32" s="29" t="s">
        <v>111</v>
      </c>
      <c r="E32" s="29" t="s">
        <v>51</v>
      </c>
      <c r="F32" s="29" t="s">
        <v>55</v>
      </c>
      <c r="G32" s="36">
        <v>5.9999999999999995E-4</v>
      </c>
      <c r="H32" s="29"/>
      <c r="I32" s="29"/>
      <c r="J32" s="29"/>
      <c r="K32" s="27"/>
    </row>
    <row r="33" spans="2:11" x14ac:dyDescent="0.25">
      <c r="B33" s="28" t="s">
        <v>112</v>
      </c>
      <c r="C33" s="29">
        <v>59.04</v>
      </c>
      <c r="D33" s="29" t="s">
        <v>113</v>
      </c>
      <c r="E33" s="29" t="s">
        <v>51</v>
      </c>
      <c r="F33" s="29" t="s">
        <v>52</v>
      </c>
      <c r="G33" s="36" t="s">
        <v>53</v>
      </c>
      <c r="H33" s="29"/>
      <c r="I33" s="29"/>
      <c r="J33" s="29"/>
      <c r="K33" s="27"/>
    </row>
    <row r="34" spans="2:11" x14ac:dyDescent="0.25">
      <c r="B34" s="28" t="s">
        <v>114</v>
      </c>
      <c r="C34" s="29">
        <v>10.58</v>
      </c>
      <c r="D34" s="29" t="s">
        <v>115</v>
      </c>
      <c r="E34" s="29" t="s">
        <v>48</v>
      </c>
      <c r="F34" s="29" t="s">
        <v>49</v>
      </c>
      <c r="G34" s="36">
        <v>0.93489999999999995</v>
      </c>
      <c r="H34" s="29"/>
      <c r="I34" s="29"/>
      <c r="J34" s="29"/>
      <c r="K34" s="27"/>
    </row>
    <row r="35" spans="2:11" x14ac:dyDescent="0.25">
      <c r="B35" s="28" t="s">
        <v>116</v>
      </c>
      <c r="C35" s="29">
        <v>-11.33</v>
      </c>
      <c r="D35" s="29" t="s">
        <v>117</v>
      </c>
      <c r="E35" s="29" t="s">
        <v>48</v>
      </c>
      <c r="F35" s="29" t="s">
        <v>49</v>
      </c>
      <c r="G35" s="36">
        <v>0.93589999999999995</v>
      </c>
      <c r="H35" s="29"/>
      <c r="I35" s="29"/>
      <c r="J35" s="29"/>
      <c r="K35" s="27"/>
    </row>
    <row r="36" spans="2:11" x14ac:dyDescent="0.25">
      <c r="B36" s="28" t="s">
        <v>118</v>
      </c>
      <c r="C36" s="29">
        <v>24.49</v>
      </c>
      <c r="D36" s="29" t="s">
        <v>119</v>
      </c>
      <c r="E36" s="29" t="s">
        <v>48</v>
      </c>
      <c r="F36" s="29" t="s">
        <v>49</v>
      </c>
      <c r="G36" s="36">
        <v>0.43769999999999998</v>
      </c>
      <c r="H36" s="29"/>
      <c r="I36" s="29"/>
      <c r="J36" s="29"/>
      <c r="K36" s="27"/>
    </row>
    <row r="37" spans="2:11" x14ac:dyDescent="0.25">
      <c r="B37" s="28" t="s">
        <v>120</v>
      </c>
      <c r="C37" s="29">
        <v>-10.54</v>
      </c>
      <c r="D37" s="29" t="s">
        <v>121</v>
      </c>
      <c r="E37" s="29" t="s">
        <v>48</v>
      </c>
      <c r="F37" s="29" t="s">
        <v>49</v>
      </c>
      <c r="G37" s="36">
        <v>0.96909999999999996</v>
      </c>
      <c r="H37" s="29"/>
      <c r="I37" s="29"/>
      <c r="J37" s="29"/>
      <c r="K37" s="27"/>
    </row>
    <row r="38" spans="2:11" x14ac:dyDescent="0.25">
      <c r="B38" s="28" t="s">
        <v>122</v>
      </c>
      <c r="C38" s="29">
        <v>14.06</v>
      </c>
      <c r="D38" s="29" t="s">
        <v>123</v>
      </c>
      <c r="E38" s="29" t="s">
        <v>48</v>
      </c>
      <c r="F38" s="29" t="s">
        <v>49</v>
      </c>
      <c r="G38" s="36">
        <v>0.9556</v>
      </c>
      <c r="H38" s="29"/>
      <c r="I38" s="29"/>
      <c r="J38" s="29"/>
      <c r="K38" s="27"/>
    </row>
    <row r="39" spans="2:11" x14ac:dyDescent="0.25">
      <c r="B39" s="28" t="s">
        <v>124</v>
      </c>
      <c r="C39" s="29">
        <v>22.81</v>
      </c>
      <c r="D39" s="29" t="s">
        <v>125</v>
      </c>
      <c r="E39" s="29" t="s">
        <v>48</v>
      </c>
      <c r="F39" s="29" t="s">
        <v>49</v>
      </c>
      <c r="G39" s="36">
        <v>0.47570000000000001</v>
      </c>
      <c r="H39" s="29"/>
      <c r="I39" s="29"/>
      <c r="J39" s="29"/>
      <c r="K39" s="27"/>
    </row>
    <row r="40" spans="2:11" x14ac:dyDescent="0.25">
      <c r="B40" s="28" t="s">
        <v>126</v>
      </c>
      <c r="C40" s="29">
        <v>-21.91</v>
      </c>
      <c r="D40" s="29" t="s">
        <v>127</v>
      </c>
      <c r="E40" s="29" t="s">
        <v>48</v>
      </c>
      <c r="F40" s="29" t="s">
        <v>49</v>
      </c>
      <c r="G40" s="36">
        <v>0.1069</v>
      </c>
      <c r="H40" s="29"/>
      <c r="I40" s="29"/>
      <c r="J40" s="29"/>
      <c r="K40" s="27"/>
    </row>
    <row r="41" spans="2:11" x14ac:dyDescent="0.25">
      <c r="B41" s="28" t="s">
        <v>128</v>
      </c>
      <c r="C41" s="29">
        <v>13.91</v>
      </c>
      <c r="D41" s="29" t="s">
        <v>129</v>
      </c>
      <c r="E41" s="29" t="s">
        <v>48</v>
      </c>
      <c r="F41" s="29" t="s">
        <v>49</v>
      </c>
      <c r="G41" s="36">
        <v>0.94089999999999996</v>
      </c>
      <c r="H41" s="29"/>
      <c r="I41" s="29"/>
      <c r="J41" s="29"/>
      <c r="K41" s="27"/>
    </row>
    <row r="42" spans="2:11" x14ac:dyDescent="0.25">
      <c r="B42" s="28" t="s">
        <v>130</v>
      </c>
      <c r="C42" s="29">
        <v>-21.12</v>
      </c>
      <c r="D42" s="29" t="s">
        <v>131</v>
      </c>
      <c r="E42" s="29" t="s">
        <v>48</v>
      </c>
      <c r="F42" s="29" t="s">
        <v>49</v>
      </c>
      <c r="G42" s="36">
        <v>0.19439999999999999</v>
      </c>
      <c r="H42" s="29"/>
      <c r="I42" s="29"/>
      <c r="J42" s="29"/>
      <c r="K42" s="27"/>
    </row>
    <row r="43" spans="2:11" x14ac:dyDescent="0.25">
      <c r="B43" s="28" t="s">
        <v>132</v>
      </c>
      <c r="C43" s="29">
        <v>3.48</v>
      </c>
      <c r="D43" s="29" t="s">
        <v>133</v>
      </c>
      <c r="E43" s="29" t="s">
        <v>48</v>
      </c>
      <c r="F43" s="29" t="s">
        <v>49</v>
      </c>
      <c r="G43" s="36" t="s">
        <v>50</v>
      </c>
      <c r="H43" s="29"/>
      <c r="I43" s="29"/>
      <c r="J43" s="29"/>
      <c r="K43" s="27"/>
    </row>
    <row r="44" spans="2:11" x14ac:dyDescent="0.25">
      <c r="B44" s="28" t="s">
        <v>134</v>
      </c>
      <c r="C44" s="29">
        <v>12.23</v>
      </c>
      <c r="D44" s="29" t="s">
        <v>135</v>
      </c>
      <c r="E44" s="29" t="s">
        <v>48</v>
      </c>
      <c r="F44" s="29" t="s">
        <v>49</v>
      </c>
      <c r="G44" s="36">
        <v>0.96330000000000005</v>
      </c>
      <c r="H44" s="29"/>
      <c r="I44" s="29"/>
      <c r="J44" s="29"/>
      <c r="K44" s="27"/>
    </row>
    <row r="45" spans="2:11" x14ac:dyDescent="0.25">
      <c r="B45" s="28" t="s">
        <v>136</v>
      </c>
      <c r="C45" s="29">
        <v>35.82</v>
      </c>
      <c r="D45" s="29" t="s">
        <v>137</v>
      </c>
      <c r="E45" s="29" t="s">
        <v>51</v>
      </c>
      <c r="F45" s="29" t="s">
        <v>56</v>
      </c>
      <c r="G45" s="36">
        <v>3.6400000000000002E-2</v>
      </c>
      <c r="H45" s="29"/>
      <c r="I45" s="29"/>
      <c r="J45" s="29"/>
      <c r="K45" s="27"/>
    </row>
    <row r="46" spans="2:11" x14ac:dyDescent="0.25">
      <c r="B46" s="28" t="s">
        <v>138</v>
      </c>
      <c r="C46" s="29">
        <v>0.78890000000000005</v>
      </c>
      <c r="D46" s="29" t="s">
        <v>139</v>
      </c>
      <c r="E46" s="29" t="s">
        <v>48</v>
      </c>
      <c r="F46" s="29" t="s">
        <v>49</v>
      </c>
      <c r="G46" s="36" t="s">
        <v>50</v>
      </c>
      <c r="H46" s="29"/>
      <c r="I46" s="29"/>
      <c r="J46" s="29"/>
      <c r="K46" s="27"/>
    </row>
    <row r="47" spans="2:11" x14ac:dyDescent="0.25">
      <c r="B47" s="28" t="s">
        <v>140</v>
      </c>
      <c r="C47" s="29">
        <v>25.39</v>
      </c>
      <c r="D47" s="29" t="s">
        <v>141</v>
      </c>
      <c r="E47" s="29" t="s">
        <v>48</v>
      </c>
      <c r="F47" s="29" t="s">
        <v>49</v>
      </c>
      <c r="G47" s="36">
        <v>0.3594</v>
      </c>
      <c r="H47" s="29"/>
      <c r="I47" s="29"/>
      <c r="J47" s="29"/>
      <c r="K47" s="27"/>
    </row>
    <row r="48" spans="2:11" x14ac:dyDescent="0.25">
      <c r="B48" s="28" t="s">
        <v>142</v>
      </c>
      <c r="C48" s="29">
        <v>34.14</v>
      </c>
      <c r="D48" s="29" t="s">
        <v>143</v>
      </c>
      <c r="E48" s="29" t="s">
        <v>51</v>
      </c>
      <c r="F48" s="29" t="s">
        <v>56</v>
      </c>
      <c r="G48" s="36">
        <v>3.6700000000000003E-2</v>
      </c>
      <c r="H48" s="29"/>
      <c r="I48" s="29"/>
      <c r="J48" s="29"/>
      <c r="K48" s="27"/>
    </row>
    <row r="49" spans="2:11" x14ac:dyDescent="0.25">
      <c r="B49" s="28" t="s">
        <v>144</v>
      </c>
      <c r="C49" s="29">
        <v>-35.03</v>
      </c>
      <c r="D49" s="29" t="s">
        <v>145</v>
      </c>
      <c r="E49" s="29" t="s">
        <v>48</v>
      </c>
      <c r="F49" s="29" t="s">
        <v>49</v>
      </c>
      <c r="G49" s="36">
        <v>5.7700000000000001E-2</v>
      </c>
      <c r="H49" s="29"/>
      <c r="I49" s="29"/>
      <c r="J49" s="29"/>
      <c r="K49" s="27"/>
    </row>
    <row r="50" spans="2:11" x14ac:dyDescent="0.25">
      <c r="B50" s="28" t="s">
        <v>146</v>
      </c>
      <c r="C50" s="29">
        <v>-10.43</v>
      </c>
      <c r="D50" s="29" t="s">
        <v>147</v>
      </c>
      <c r="E50" s="29" t="s">
        <v>48</v>
      </c>
      <c r="F50" s="29" t="s">
        <v>49</v>
      </c>
      <c r="G50" s="36">
        <v>0.99839999999999995</v>
      </c>
      <c r="H50" s="29"/>
      <c r="I50" s="29"/>
      <c r="J50" s="29"/>
      <c r="K50" s="27"/>
    </row>
    <row r="51" spans="2:11" x14ac:dyDescent="0.25">
      <c r="B51" s="28" t="s">
        <v>148</v>
      </c>
      <c r="C51" s="29">
        <v>-1.679</v>
      </c>
      <c r="D51" s="29" t="s">
        <v>149</v>
      </c>
      <c r="E51" s="29" t="s">
        <v>48</v>
      </c>
      <c r="F51" s="29" t="s">
        <v>49</v>
      </c>
      <c r="G51" s="36" t="s">
        <v>50</v>
      </c>
      <c r="H51" s="29"/>
      <c r="I51" s="29"/>
      <c r="J51" s="29"/>
      <c r="K51" s="27"/>
    </row>
    <row r="52" spans="2:11" x14ac:dyDescent="0.25">
      <c r="B52" s="28" t="s">
        <v>150</v>
      </c>
      <c r="C52" s="29">
        <v>24.6</v>
      </c>
      <c r="D52" s="29" t="s">
        <v>151</v>
      </c>
      <c r="E52" s="29" t="s">
        <v>48</v>
      </c>
      <c r="F52" s="29" t="s">
        <v>49</v>
      </c>
      <c r="G52" s="36">
        <v>0.4461</v>
      </c>
      <c r="H52" s="29"/>
      <c r="I52" s="29"/>
      <c r="J52" s="29"/>
      <c r="K52" s="27"/>
    </row>
    <row r="53" spans="2:11" x14ac:dyDescent="0.25">
      <c r="B53" s="28" t="s">
        <v>152</v>
      </c>
      <c r="C53" s="29">
        <v>33.35</v>
      </c>
      <c r="D53" s="29" t="s">
        <v>153</v>
      </c>
      <c r="E53" s="29" t="s">
        <v>48</v>
      </c>
      <c r="F53" s="29" t="s">
        <v>49</v>
      </c>
      <c r="G53" s="36">
        <v>0.06</v>
      </c>
      <c r="H53" s="29"/>
      <c r="I53" s="29"/>
      <c r="J53" s="29"/>
      <c r="K53" s="27"/>
    </row>
    <row r="54" spans="2:11" x14ac:dyDescent="0.25">
      <c r="B54" s="28" t="s">
        <v>154</v>
      </c>
      <c r="C54" s="29">
        <v>8.75</v>
      </c>
      <c r="D54" s="29" t="s">
        <v>155</v>
      </c>
      <c r="E54" s="29" t="s">
        <v>48</v>
      </c>
      <c r="F54" s="29" t="s">
        <v>49</v>
      </c>
      <c r="G54" s="36">
        <v>0.99950000000000006</v>
      </c>
      <c r="H54" s="29"/>
      <c r="I54" s="29"/>
      <c r="J54" s="29"/>
      <c r="K54" s="27"/>
    </row>
    <row r="55" spans="2:11" x14ac:dyDescent="0.25">
      <c r="B55" s="28"/>
      <c r="C55" s="29"/>
      <c r="D55" s="29"/>
      <c r="E55" s="29"/>
      <c r="F55" s="29"/>
      <c r="G55" s="29"/>
      <c r="H55" s="29"/>
      <c r="I55" s="29"/>
      <c r="J55" s="29"/>
      <c r="K55" s="27"/>
    </row>
    <row r="56" spans="2:11" x14ac:dyDescent="0.25">
      <c r="B56" s="30" t="s">
        <v>57</v>
      </c>
      <c r="C56" s="31" t="s">
        <v>58</v>
      </c>
      <c r="D56" s="31" t="s">
        <v>59</v>
      </c>
      <c r="E56" s="31" t="s">
        <v>43</v>
      </c>
      <c r="F56" s="31" t="s">
        <v>60</v>
      </c>
      <c r="G56" s="31" t="s">
        <v>61</v>
      </c>
      <c r="H56" s="31" t="s">
        <v>62</v>
      </c>
      <c r="I56" s="31" t="s">
        <v>63</v>
      </c>
      <c r="J56" s="31" t="s">
        <v>64</v>
      </c>
      <c r="K56" s="27"/>
    </row>
    <row r="57" spans="2:11" x14ac:dyDescent="0.25">
      <c r="B57" s="28" t="s">
        <v>66</v>
      </c>
      <c r="C57" s="29">
        <v>30.29</v>
      </c>
      <c r="D57" s="29">
        <v>80.569999999999993</v>
      </c>
      <c r="E57" s="29">
        <v>-50.29</v>
      </c>
      <c r="F57" s="29">
        <v>8.3390000000000004</v>
      </c>
      <c r="G57" s="29">
        <v>21</v>
      </c>
      <c r="H57" s="29">
        <v>14</v>
      </c>
      <c r="I57" s="29">
        <v>8.5280000000000005</v>
      </c>
      <c r="J57" s="29">
        <v>135</v>
      </c>
      <c r="K57" s="27"/>
    </row>
    <row r="58" spans="2:11" x14ac:dyDescent="0.25">
      <c r="B58" s="28" t="s">
        <v>68</v>
      </c>
      <c r="C58" s="29">
        <v>30.29</v>
      </c>
      <c r="D58" s="29">
        <v>85.29</v>
      </c>
      <c r="E58" s="29">
        <v>-55</v>
      </c>
      <c r="F58" s="29">
        <v>8.3390000000000004</v>
      </c>
      <c r="G58" s="29">
        <v>21</v>
      </c>
      <c r="H58" s="29">
        <v>14</v>
      </c>
      <c r="I58" s="29">
        <v>9.327</v>
      </c>
      <c r="J58" s="29">
        <v>135</v>
      </c>
      <c r="K58" s="27"/>
    </row>
    <row r="59" spans="2:11" x14ac:dyDescent="0.25">
      <c r="B59" s="28" t="s">
        <v>70</v>
      </c>
      <c r="C59" s="29">
        <v>30.29</v>
      </c>
      <c r="D59" s="29">
        <v>49.06</v>
      </c>
      <c r="E59" s="29">
        <v>-18.78</v>
      </c>
      <c r="F59" s="29">
        <v>8.02</v>
      </c>
      <c r="G59" s="29">
        <v>21</v>
      </c>
      <c r="H59" s="29">
        <v>16</v>
      </c>
      <c r="I59" s="29">
        <v>3.3109999999999999</v>
      </c>
      <c r="J59" s="29">
        <v>135</v>
      </c>
      <c r="K59" s="27"/>
    </row>
    <row r="60" spans="2:11" x14ac:dyDescent="0.25">
      <c r="B60" s="28" t="s">
        <v>72</v>
      </c>
      <c r="C60" s="29">
        <v>30.29</v>
      </c>
      <c r="D60" s="29">
        <v>38.479999999999997</v>
      </c>
      <c r="E60" s="29">
        <v>-8.1940000000000008</v>
      </c>
      <c r="F60" s="29">
        <v>7.1539999999999999</v>
      </c>
      <c r="G60" s="29">
        <v>21</v>
      </c>
      <c r="H60" s="29">
        <v>25</v>
      </c>
      <c r="I60" s="29">
        <v>1.62</v>
      </c>
      <c r="J60" s="29">
        <v>135</v>
      </c>
      <c r="K60" s="27"/>
    </row>
    <row r="61" spans="2:11" x14ac:dyDescent="0.25">
      <c r="B61" s="28" t="s">
        <v>74</v>
      </c>
      <c r="C61" s="29">
        <v>30.29</v>
      </c>
      <c r="D61" s="29">
        <v>60.39</v>
      </c>
      <c r="E61" s="29">
        <v>-30.1</v>
      </c>
      <c r="F61" s="29">
        <v>7.7629999999999999</v>
      </c>
      <c r="G61" s="29">
        <v>21</v>
      </c>
      <c r="H61" s="29">
        <v>18</v>
      </c>
      <c r="I61" s="29">
        <v>5.484</v>
      </c>
      <c r="J61" s="29">
        <v>135</v>
      </c>
      <c r="K61" s="27"/>
    </row>
    <row r="62" spans="2:11" x14ac:dyDescent="0.25">
      <c r="B62" s="28" t="s">
        <v>76</v>
      </c>
      <c r="C62" s="29">
        <v>30.29</v>
      </c>
      <c r="D62" s="29">
        <v>24.57</v>
      </c>
      <c r="E62" s="29">
        <v>5.7140000000000004</v>
      </c>
      <c r="F62" s="29">
        <v>10.55</v>
      </c>
      <c r="G62" s="29">
        <v>21</v>
      </c>
      <c r="H62" s="29">
        <v>7</v>
      </c>
      <c r="I62" s="29">
        <v>0.7661</v>
      </c>
      <c r="J62" s="29">
        <v>135</v>
      </c>
      <c r="K62" s="27"/>
    </row>
    <row r="63" spans="2:11" x14ac:dyDescent="0.25">
      <c r="B63" s="28" t="s">
        <v>78</v>
      </c>
      <c r="C63" s="29">
        <v>30.29</v>
      </c>
      <c r="D63" s="29">
        <v>59.6</v>
      </c>
      <c r="E63" s="29">
        <v>-29.31</v>
      </c>
      <c r="F63" s="29">
        <v>8.1709999999999994</v>
      </c>
      <c r="G63" s="29">
        <v>21</v>
      </c>
      <c r="H63" s="29">
        <v>15</v>
      </c>
      <c r="I63" s="29">
        <v>5.0739999999999998</v>
      </c>
      <c r="J63" s="29">
        <v>135</v>
      </c>
      <c r="K63" s="27"/>
    </row>
    <row r="64" spans="2:11" x14ac:dyDescent="0.25">
      <c r="B64" s="28" t="s">
        <v>80</v>
      </c>
      <c r="C64" s="29">
        <v>30.29</v>
      </c>
      <c r="D64" s="29">
        <v>35</v>
      </c>
      <c r="E64" s="29">
        <v>-4.7140000000000004</v>
      </c>
      <c r="F64" s="29">
        <v>10.55</v>
      </c>
      <c r="G64" s="29">
        <v>21</v>
      </c>
      <c r="H64" s="29">
        <v>7</v>
      </c>
      <c r="I64" s="29">
        <v>0.63200000000000001</v>
      </c>
      <c r="J64" s="29">
        <v>135</v>
      </c>
      <c r="K64" s="27"/>
    </row>
    <row r="65" spans="2:11" x14ac:dyDescent="0.25">
      <c r="B65" s="28" t="s">
        <v>82</v>
      </c>
      <c r="C65" s="29">
        <v>30.29</v>
      </c>
      <c r="D65" s="29">
        <v>26.25</v>
      </c>
      <c r="E65" s="29">
        <v>4.0359999999999996</v>
      </c>
      <c r="F65" s="29">
        <v>10.039999999999999</v>
      </c>
      <c r="G65" s="29">
        <v>21</v>
      </c>
      <c r="H65" s="29">
        <v>8</v>
      </c>
      <c r="I65" s="29">
        <v>0.56840000000000002</v>
      </c>
      <c r="J65" s="29">
        <v>135</v>
      </c>
      <c r="K65" s="27"/>
    </row>
    <row r="66" spans="2:11" x14ac:dyDescent="0.25">
      <c r="B66" s="28" t="s">
        <v>84</v>
      </c>
      <c r="C66" s="29">
        <v>80.569999999999993</v>
      </c>
      <c r="D66" s="29">
        <v>85.29</v>
      </c>
      <c r="E66" s="29">
        <v>-4.7140000000000004</v>
      </c>
      <c r="F66" s="29">
        <v>9.1349999999999998</v>
      </c>
      <c r="G66" s="29">
        <v>14</v>
      </c>
      <c r="H66" s="29">
        <v>14</v>
      </c>
      <c r="I66" s="29">
        <v>0.7298</v>
      </c>
      <c r="J66" s="29">
        <v>135</v>
      </c>
      <c r="K66" s="27"/>
    </row>
    <row r="67" spans="2:11" x14ac:dyDescent="0.25">
      <c r="B67" s="28" t="s">
        <v>86</v>
      </c>
      <c r="C67" s="29">
        <v>80.569999999999993</v>
      </c>
      <c r="D67" s="29">
        <v>49.06</v>
      </c>
      <c r="E67" s="29">
        <v>31.51</v>
      </c>
      <c r="F67" s="29">
        <v>8.8450000000000006</v>
      </c>
      <c r="G67" s="29">
        <v>14</v>
      </c>
      <c r="H67" s="29">
        <v>16</v>
      </c>
      <c r="I67" s="29">
        <v>5.0380000000000003</v>
      </c>
      <c r="J67" s="29">
        <v>135</v>
      </c>
      <c r="K67" s="27"/>
    </row>
    <row r="68" spans="2:11" x14ac:dyDescent="0.25">
      <c r="B68" s="28" t="s">
        <v>88</v>
      </c>
      <c r="C68" s="29">
        <v>80.569999999999993</v>
      </c>
      <c r="D68" s="29">
        <v>38.479999999999997</v>
      </c>
      <c r="E68" s="29">
        <v>42.09</v>
      </c>
      <c r="F68" s="29">
        <v>8.0679999999999996</v>
      </c>
      <c r="G68" s="29">
        <v>14</v>
      </c>
      <c r="H68" s="29">
        <v>25</v>
      </c>
      <c r="I68" s="29">
        <v>7.3780000000000001</v>
      </c>
      <c r="J68" s="29">
        <v>135</v>
      </c>
      <c r="K68" s="27"/>
    </row>
    <row r="69" spans="2:11" x14ac:dyDescent="0.25">
      <c r="B69" s="28" t="s">
        <v>90</v>
      </c>
      <c r="C69" s="29">
        <v>80.569999999999993</v>
      </c>
      <c r="D69" s="29">
        <v>60.39</v>
      </c>
      <c r="E69" s="29">
        <v>20.18</v>
      </c>
      <c r="F69" s="29">
        <v>8.6129999999999995</v>
      </c>
      <c r="G69" s="29">
        <v>14</v>
      </c>
      <c r="H69" s="29">
        <v>18</v>
      </c>
      <c r="I69" s="29">
        <v>3.3140000000000001</v>
      </c>
      <c r="J69" s="29">
        <v>135</v>
      </c>
      <c r="K69" s="27"/>
    </row>
    <row r="70" spans="2:11" x14ac:dyDescent="0.25">
      <c r="B70" s="28" t="s">
        <v>92</v>
      </c>
      <c r="C70" s="29">
        <v>80.569999999999993</v>
      </c>
      <c r="D70" s="29">
        <v>24.57</v>
      </c>
      <c r="E70" s="29">
        <v>56</v>
      </c>
      <c r="F70" s="29">
        <v>11.19</v>
      </c>
      <c r="G70" s="29">
        <v>14</v>
      </c>
      <c r="H70" s="29">
        <v>7</v>
      </c>
      <c r="I70" s="29">
        <v>7.0789999999999997</v>
      </c>
      <c r="J70" s="29">
        <v>135</v>
      </c>
      <c r="K70" s="27"/>
    </row>
    <row r="71" spans="2:11" x14ac:dyDescent="0.25">
      <c r="B71" s="28" t="s">
        <v>94</v>
      </c>
      <c r="C71" s="29">
        <v>80.569999999999993</v>
      </c>
      <c r="D71" s="29">
        <v>59.6</v>
      </c>
      <c r="E71" s="29">
        <v>20.97</v>
      </c>
      <c r="F71" s="29">
        <v>8.9819999999999993</v>
      </c>
      <c r="G71" s="29">
        <v>14</v>
      </c>
      <c r="H71" s="29">
        <v>15</v>
      </c>
      <c r="I71" s="29">
        <v>3.302</v>
      </c>
      <c r="J71" s="29">
        <v>135</v>
      </c>
      <c r="K71" s="27"/>
    </row>
    <row r="72" spans="2:11" x14ac:dyDescent="0.25">
      <c r="B72" s="28" t="s">
        <v>96</v>
      </c>
      <c r="C72" s="29">
        <v>80.569999999999993</v>
      </c>
      <c r="D72" s="29">
        <v>35</v>
      </c>
      <c r="E72" s="29">
        <v>45.57</v>
      </c>
      <c r="F72" s="29">
        <v>11.19</v>
      </c>
      <c r="G72" s="29">
        <v>14</v>
      </c>
      <c r="H72" s="29">
        <v>7</v>
      </c>
      <c r="I72" s="29">
        <v>5.76</v>
      </c>
      <c r="J72" s="29">
        <v>135</v>
      </c>
      <c r="K72" s="27"/>
    </row>
    <row r="73" spans="2:11" x14ac:dyDescent="0.25">
      <c r="B73" s="28" t="s">
        <v>98</v>
      </c>
      <c r="C73" s="29">
        <v>80.569999999999993</v>
      </c>
      <c r="D73" s="29">
        <v>26.25</v>
      </c>
      <c r="E73" s="29">
        <v>54.32</v>
      </c>
      <c r="F73" s="29">
        <v>10.71</v>
      </c>
      <c r="G73" s="29">
        <v>14</v>
      </c>
      <c r="H73" s="29">
        <v>8</v>
      </c>
      <c r="I73" s="29">
        <v>7.1719999999999997</v>
      </c>
      <c r="J73" s="29">
        <v>135</v>
      </c>
      <c r="K73" s="27"/>
    </row>
    <row r="74" spans="2:11" x14ac:dyDescent="0.25">
      <c r="B74" s="28" t="s">
        <v>100</v>
      </c>
      <c r="C74" s="29">
        <v>85.29</v>
      </c>
      <c r="D74" s="29">
        <v>49.06</v>
      </c>
      <c r="E74" s="29">
        <v>36.22</v>
      </c>
      <c r="F74" s="29">
        <v>8.8450000000000006</v>
      </c>
      <c r="G74" s="29">
        <v>14</v>
      </c>
      <c r="H74" s="29">
        <v>16</v>
      </c>
      <c r="I74" s="29">
        <v>5.7919999999999998</v>
      </c>
      <c r="J74" s="29">
        <v>135</v>
      </c>
      <c r="K74" s="27"/>
    </row>
    <row r="75" spans="2:11" x14ac:dyDescent="0.25">
      <c r="B75" s="28" t="s">
        <v>102</v>
      </c>
      <c r="C75" s="29">
        <v>85.29</v>
      </c>
      <c r="D75" s="29">
        <v>38.479999999999997</v>
      </c>
      <c r="E75" s="29">
        <v>46.81</v>
      </c>
      <c r="F75" s="29">
        <v>8.0679999999999996</v>
      </c>
      <c r="G75" s="29">
        <v>14</v>
      </c>
      <c r="H75" s="29">
        <v>25</v>
      </c>
      <c r="I75" s="29">
        <v>8.2040000000000006</v>
      </c>
      <c r="J75" s="29">
        <v>135</v>
      </c>
      <c r="K75" s="27"/>
    </row>
    <row r="76" spans="2:11" x14ac:dyDescent="0.25">
      <c r="B76" s="28" t="s">
        <v>104</v>
      </c>
      <c r="C76" s="29">
        <v>85.29</v>
      </c>
      <c r="D76" s="29">
        <v>60.39</v>
      </c>
      <c r="E76" s="29">
        <v>24.9</v>
      </c>
      <c r="F76" s="29">
        <v>8.6129999999999995</v>
      </c>
      <c r="G76" s="29">
        <v>14</v>
      </c>
      <c r="H76" s="29">
        <v>18</v>
      </c>
      <c r="I76" s="29">
        <v>4.0880000000000001</v>
      </c>
      <c r="J76" s="29">
        <v>135</v>
      </c>
      <c r="K76" s="27"/>
    </row>
    <row r="77" spans="2:11" x14ac:dyDescent="0.25">
      <c r="B77" s="28" t="s">
        <v>106</v>
      </c>
      <c r="C77" s="29">
        <v>85.29</v>
      </c>
      <c r="D77" s="29">
        <v>24.57</v>
      </c>
      <c r="E77" s="29">
        <v>60.71</v>
      </c>
      <c r="F77" s="29">
        <v>11.19</v>
      </c>
      <c r="G77" s="29">
        <v>14</v>
      </c>
      <c r="H77" s="29">
        <v>7</v>
      </c>
      <c r="I77" s="29">
        <v>7.6740000000000004</v>
      </c>
      <c r="J77" s="29">
        <v>135</v>
      </c>
      <c r="K77" s="27"/>
    </row>
    <row r="78" spans="2:11" x14ac:dyDescent="0.25">
      <c r="B78" s="28" t="s">
        <v>108</v>
      </c>
      <c r="C78" s="29">
        <v>85.29</v>
      </c>
      <c r="D78" s="29">
        <v>59.6</v>
      </c>
      <c r="E78" s="29">
        <v>25.69</v>
      </c>
      <c r="F78" s="29">
        <v>8.9819999999999993</v>
      </c>
      <c r="G78" s="29">
        <v>14</v>
      </c>
      <c r="H78" s="29">
        <v>15</v>
      </c>
      <c r="I78" s="29">
        <v>4.0439999999999996</v>
      </c>
      <c r="J78" s="29">
        <v>135</v>
      </c>
      <c r="K78" s="27"/>
    </row>
    <row r="79" spans="2:11" x14ac:dyDescent="0.25">
      <c r="B79" s="28" t="s">
        <v>110</v>
      </c>
      <c r="C79" s="29">
        <v>85.29</v>
      </c>
      <c r="D79" s="29">
        <v>35</v>
      </c>
      <c r="E79" s="29">
        <v>50.29</v>
      </c>
      <c r="F79" s="29">
        <v>11.19</v>
      </c>
      <c r="G79" s="29">
        <v>14</v>
      </c>
      <c r="H79" s="29">
        <v>7</v>
      </c>
      <c r="I79" s="29">
        <v>6.3559999999999999</v>
      </c>
      <c r="J79" s="29">
        <v>135</v>
      </c>
      <c r="K79" s="27"/>
    </row>
    <row r="80" spans="2:11" x14ac:dyDescent="0.25">
      <c r="B80" s="28" t="s">
        <v>112</v>
      </c>
      <c r="C80" s="29">
        <v>85.29</v>
      </c>
      <c r="D80" s="29">
        <v>26.25</v>
      </c>
      <c r="E80" s="29">
        <v>59.04</v>
      </c>
      <c r="F80" s="29">
        <v>10.71</v>
      </c>
      <c r="G80" s="29">
        <v>14</v>
      </c>
      <c r="H80" s="29">
        <v>8</v>
      </c>
      <c r="I80" s="29">
        <v>7.7939999999999996</v>
      </c>
      <c r="J80" s="29">
        <v>135</v>
      </c>
      <c r="K80" s="27"/>
    </row>
    <row r="81" spans="2:11" x14ac:dyDescent="0.25">
      <c r="B81" s="28" t="s">
        <v>114</v>
      </c>
      <c r="C81" s="29">
        <v>49.06</v>
      </c>
      <c r="D81" s="29">
        <v>38.479999999999997</v>
      </c>
      <c r="E81" s="29">
        <v>10.58</v>
      </c>
      <c r="F81" s="29">
        <v>7.7380000000000004</v>
      </c>
      <c r="G81" s="29">
        <v>16</v>
      </c>
      <c r="H81" s="29">
        <v>25</v>
      </c>
      <c r="I81" s="29">
        <v>1.9339999999999999</v>
      </c>
      <c r="J81" s="29">
        <v>135</v>
      </c>
      <c r="K81" s="27"/>
    </row>
    <row r="82" spans="2:11" x14ac:dyDescent="0.25">
      <c r="B82" s="28" t="s">
        <v>116</v>
      </c>
      <c r="C82" s="29">
        <v>49.06</v>
      </c>
      <c r="D82" s="29">
        <v>60.39</v>
      </c>
      <c r="E82" s="29">
        <v>-11.33</v>
      </c>
      <c r="F82" s="29">
        <v>8.3040000000000003</v>
      </c>
      <c r="G82" s="29">
        <v>16</v>
      </c>
      <c r="H82" s="29">
        <v>18</v>
      </c>
      <c r="I82" s="29">
        <v>1.929</v>
      </c>
      <c r="J82" s="29">
        <v>135</v>
      </c>
      <c r="K82" s="27"/>
    </row>
    <row r="83" spans="2:11" x14ac:dyDescent="0.25">
      <c r="B83" s="28" t="s">
        <v>118</v>
      </c>
      <c r="C83" s="29">
        <v>49.06</v>
      </c>
      <c r="D83" s="29">
        <v>24.57</v>
      </c>
      <c r="E83" s="29">
        <v>24.49</v>
      </c>
      <c r="F83" s="29">
        <v>10.95</v>
      </c>
      <c r="G83" s="29">
        <v>16</v>
      </c>
      <c r="H83" s="29">
        <v>7</v>
      </c>
      <c r="I83" s="29">
        <v>3.1619999999999999</v>
      </c>
      <c r="J83" s="29">
        <v>135</v>
      </c>
      <c r="K83" s="27"/>
    </row>
    <row r="84" spans="2:11" x14ac:dyDescent="0.25">
      <c r="B84" s="28" t="s">
        <v>120</v>
      </c>
      <c r="C84" s="29">
        <v>49.06</v>
      </c>
      <c r="D84" s="29">
        <v>59.6</v>
      </c>
      <c r="E84" s="29">
        <v>-10.54</v>
      </c>
      <c r="F84" s="29">
        <v>8.6859999999999999</v>
      </c>
      <c r="G84" s="29">
        <v>16</v>
      </c>
      <c r="H84" s="29">
        <v>15</v>
      </c>
      <c r="I84" s="29">
        <v>1.716</v>
      </c>
      <c r="J84" s="29">
        <v>135</v>
      </c>
      <c r="K84" s="27"/>
    </row>
    <row r="85" spans="2:11" x14ac:dyDescent="0.25">
      <c r="B85" s="28" t="s">
        <v>122</v>
      </c>
      <c r="C85" s="29">
        <v>49.06</v>
      </c>
      <c r="D85" s="29">
        <v>35</v>
      </c>
      <c r="E85" s="29">
        <v>14.06</v>
      </c>
      <c r="F85" s="29">
        <v>10.95</v>
      </c>
      <c r="G85" s="29">
        <v>16</v>
      </c>
      <c r="H85" s="29">
        <v>7</v>
      </c>
      <c r="I85" s="29">
        <v>1.8160000000000001</v>
      </c>
      <c r="J85" s="29">
        <v>135</v>
      </c>
      <c r="K85" s="27"/>
    </row>
    <row r="86" spans="2:11" x14ac:dyDescent="0.25">
      <c r="B86" s="28" t="s">
        <v>124</v>
      </c>
      <c r="C86" s="29">
        <v>49.06</v>
      </c>
      <c r="D86" s="29">
        <v>26.25</v>
      </c>
      <c r="E86" s="29">
        <v>22.81</v>
      </c>
      <c r="F86" s="29">
        <v>10.47</v>
      </c>
      <c r="G86" s="29">
        <v>16</v>
      </c>
      <c r="H86" s="29">
        <v>8</v>
      </c>
      <c r="I86" s="29">
        <v>3.0830000000000002</v>
      </c>
      <c r="J86" s="29">
        <v>135</v>
      </c>
      <c r="K86" s="27"/>
    </row>
    <row r="87" spans="2:11" x14ac:dyDescent="0.25">
      <c r="B87" s="28" t="s">
        <v>126</v>
      </c>
      <c r="C87" s="29">
        <v>38.479999999999997</v>
      </c>
      <c r="D87" s="29">
        <v>60.39</v>
      </c>
      <c r="E87" s="29">
        <v>-21.91</v>
      </c>
      <c r="F87" s="29">
        <v>7.4710000000000001</v>
      </c>
      <c r="G87" s="29">
        <v>25</v>
      </c>
      <c r="H87" s="29">
        <v>18</v>
      </c>
      <c r="I87" s="29">
        <v>4.1470000000000002</v>
      </c>
      <c r="J87" s="29">
        <v>135</v>
      </c>
      <c r="K87" s="27"/>
    </row>
    <row r="88" spans="2:11" x14ac:dyDescent="0.25">
      <c r="B88" s="28" t="s">
        <v>128</v>
      </c>
      <c r="C88" s="29">
        <v>38.479999999999997</v>
      </c>
      <c r="D88" s="29">
        <v>24.57</v>
      </c>
      <c r="E88" s="29">
        <v>13.91</v>
      </c>
      <c r="F88" s="29">
        <v>10.34</v>
      </c>
      <c r="G88" s="29">
        <v>25</v>
      </c>
      <c r="H88" s="29">
        <v>7</v>
      </c>
      <c r="I88" s="29">
        <v>1.903</v>
      </c>
      <c r="J88" s="29">
        <v>135</v>
      </c>
      <c r="K88" s="27"/>
    </row>
    <row r="89" spans="2:11" x14ac:dyDescent="0.25">
      <c r="B89" s="28" t="s">
        <v>130</v>
      </c>
      <c r="C89" s="29">
        <v>38.479999999999997</v>
      </c>
      <c r="D89" s="29">
        <v>59.6</v>
      </c>
      <c r="E89" s="29">
        <v>-21.12</v>
      </c>
      <c r="F89" s="29">
        <v>7.8940000000000001</v>
      </c>
      <c r="G89" s="29">
        <v>25</v>
      </c>
      <c r="H89" s="29">
        <v>15</v>
      </c>
      <c r="I89" s="29">
        <v>3.7839999999999998</v>
      </c>
      <c r="J89" s="29">
        <v>135</v>
      </c>
      <c r="K89" s="27"/>
    </row>
    <row r="90" spans="2:11" x14ac:dyDescent="0.25">
      <c r="B90" s="28" t="s">
        <v>132</v>
      </c>
      <c r="C90" s="29">
        <v>38.479999999999997</v>
      </c>
      <c r="D90" s="29">
        <v>35</v>
      </c>
      <c r="E90" s="29">
        <v>3.48</v>
      </c>
      <c r="F90" s="29">
        <v>10.34</v>
      </c>
      <c r="G90" s="29">
        <v>25</v>
      </c>
      <c r="H90" s="29">
        <v>7</v>
      </c>
      <c r="I90" s="29">
        <v>0.47620000000000001</v>
      </c>
      <c r="J90" s="29">
        <v>135</v>
      </c>
      <c r="K90" s="27"/>
    </row>
    <row r="91" spans="2:11" x14ac:dyDescent="0.25">
      <c r="B91" s="28" t="s">
        <v>134</v>
      </c>
      <c r="C91" s="29">
        <v>38.479999999999997</v>
      </c>
      <c r="D91" s="29">
        <v>26.25</v>
      </c>
      <c r="E91" s="29">
        <v>12.23</v>
      </c>
      <c r="F91" s="29">
        <v>9.8179999999999996</v>
      </c>
      <c r="G91" s="29">
        <v>25</v>
      </c>
      <c r="H91" s="29">
        <v>8</v>
      </c>
      <c r="I91" s="29">
        <v>1.762</v>
      </c>
      <c r="J91" s="29">
        <v>135</v>
      </c>
      <c r="K91" s="27"/>
    </row>
    <row r="92" spans="2:11" x14ac:dyDescent="0.25">
      <c r="B92" s="28" t="s">
        <v>136</v>
      </c>
      <c r="C92" s="29">
        <v>60.39</v>
      </c>
      <c r="D92" s="29">
        <v>24.57</v>
      </c>
      <c r="E92" s="29">
        <v>35.82</v>
      </c>
      <c r="F92" s="29">
        <v>10.77</v>
      </c>
      <c r="G92" s="29">
        <v>18</v>
      </c>
      <c r="H92" s="29">
        <v>7</v>
      </c>
      <c r="I92" s="29">
        <v>4.7050000000000001</v>
      </c>
      <c r="J92" s="29">
        <v>135</v>
      </c>
      <c r="K92" s="27"/>
    </row>
    <row r="93" spans="2:11" x14ac:dyDescent="0.25">
      <c r="B93" s="28" t="s">
        <v>138</v>
      </c>
      <c r="C93" s="29">
        <v>60.39</v>
      </c>
      <c r="D93" s="29">
        <v>59.6</v>
      </c>
      <c r="E93" s="29">
        <v>0.78890000000000005</v>
      </c>
      <c r="F93" s="29">
        <v>8.4499999999999993</v>
      </c>
      <c r="G93" s="29">
        <v>18</v>
      </c>
      <c r="H93" s="29">
        <v>15</v>
      </c>
      <c r="I93" s="29">
        <v>0.13200000000000001</v>
      </c>
      <c r="J93" s="29">
        <v>135</v>
      </c>
      <c r="K93" s="27"/>
    </row>
    <row r="94" spans="2:11" x14ac:dyDescent="0.25">
      <c r="B94" s="28" t="s">
        <v>140</v>
      </c>
      <c r="C94" s="29">
        <v>60.39</v>
      </c>
      <c r="D94" s="29">
        <v>35</v>
      </c>
      <c r="E94" s="29">
        <v>25.39</v>
      </c>
      <c r="F94" s="29">
        <v>10.77</v>
      </c>
      <c r="G94" s="29">
        <v>18</v>
      </c>
      <c r="H94" s="29">
        <v>7</v>
      </c>
      <c r="I94" s="29">
        <v>3.335</v>
      </c>
      <c r="J94" s="29">
        <v>135</v>
      </c>
      <c r="K94" s="27"/>
    </row>
    <row r="95" spans="2:11" x14ac:dyDescent="0.25">
      <c r="B95" s="28" t="s">
        <v>142</v>
      </c>
      <c r="C95" s="29">
        <v>60.39</v>
      </c>
      <c r="D95" s="29">
        <v>26.25</v>
      </c>
      <c r="E95" s="29">
        <v>34.14</v>
      </c>
      <c r="F95" s="29">
        <v>10.27</v>
      </c>
      <c r="G95" s="29">
        <v>18</v>
      </c>
      <c r="H95" s="29">
        <v>8</v>
      </c>
      <c r="I95" s="29">
        <v>4.7009999999999996</v>
      </c>
      <c r="J95" s="29">
        <v>135</v>
      </c>
      <c r="K95" s="27"/>
    </row>
    <row r="96" spans="2:11" x14ac:dyDescent="0.25">
      <c r="B96" s="28" t="s">
        <v>144</v>
      </c>
      <c r="C96" s="29">
        <v>24.57</v>
      </c>
      <c r="D96" s="29">
        <v>59.6</v>
      </c>
      <c r="E96" s="29">
        <v>-35.03</v>
      </c>
      <c r="F96" s="29">
        <v>11.06</v>
      </c>
      <c r="G96" s="29">
        <v>7</v>
      </c>
      <c r="H96" s="29">
        <v>15</v>
      </c>
      <c r="I96" s="29">
        <v>4.4779999999999998</v>
      </c>
      <c r="J96" s="29">
        <v>135</v>
      </c>
      <c r="K96" s="27"/>
    </row>
    <row r="97" spans="2:11" x14ac:dyDescent="0.25">
      <c r="B97" s="28" t="s">
        <v>146</v>
      </c>
      <c r="C97" s="29">
        <v>24.57</v>
      </c>
      <c r="D97" s="29">
        <v>35</v>
      </c>
      <c r="E97" s="29">
        <v>-10.43</v>
      </c>
      <c r="F97" s="29">
        <v>12.92</v>
      </c>
      <c r="G97" s="29">
        <v>7</v>
      </c>
      <c r="H97" s="29">
        <v>7</v>
      </c>
      <c r="I97" s="29">
        <v>1.1419999999999999</v>
      </c>
      <c r="J97" s="29">
        <v>135</v>
      </c>
      <c r="K97" s="27"/>
    </row>
    <row r="98" spans="2:11" x14ac:dyDescent="0.25">
      <c r="B98" s="28" t="s">
        <v>148</v>
      </c>
      <c r="C98" s="29">
        <v>24.57</v>
      </c>
      <c r="D98" s="29">
        <v>26.25</v>
      </c>
      <c r="E98" s="29">
        <v>-1.679</v>
      </c>
      <c r="F98" s="29">
        <v>12.51</v>
      </c>
      <c r="G98" s="29">
        <v>7</v>
      </c>
      <c r="H98" s="29">
        <v>8</v>
      </c>
      <c r="I98" s="29">
        <v>0.1898</v>
      </c>
      <c r="J98" s="29">
        <v>135</v>
      </c>
      <c r="K98" s="27"/>
    </row>
    <row r="99" spans="2:11" x14ac:dyDescent="0.25">
      <c r="B99" s="28" t="s">
        <v>150</v>
      </c>
      <c r="C99" s="29">
        <v>59.6</v>
      </c>
      <c r="D99" s="29">
        <v>35</v>
      </c>
      <c r="E99" s="29">
        <v>24.6</v>
      </c>
      <c r="F99" s="29">
        <v>11.06</v>
      </c>
      <c r="G99" s="29">
        <v>15</v>
      </c>
      <c r="H99" s="29">
        <v>7</v>
      </c>
      <c r="I99" s="29">
        <v>3.145</v>
      </c>
      <c r="J99" s="29">
        <v>135</v>
      </c>
      <c r="K99" s="27"/>
    </row>
    <row r="100" spans="2:11" x14ac:dyDescent="0.25">
      <c r="B100" s="28" t="s">
        <v>152</v>
      </c>
      <c r="C100" s="29">
        <v>59.6</v>
      </c>
      <c r="D100" s="29">
        <v>26.25</v>
      </c>
      <c r="E100" s="29">
        <v>33.35</v>
      </c>
      <c r="F100" s="29">
        <v>10.58</v>
      </c>
      <c r="G100" s="29">
        <v>15</v>
      </c>
      <c r="H100" s="29">
        <v>8</v>
      </c>
      <c r="I100" s="29">
        <v>4.4569999999999999</v>
      </c>
      <c r="J100" s="29">
        <v>135</v>
      </c>
      <c r="K100" s="27"/>
    </row>
    <row r="101" spans="2:11" x14ac:dyDescent="0.25">
      <c r="B101" s="28" t="s">
        <v>154</v>
      </c>
      <c r="C101" s="29">
        <v>35</v>
      </c>
      <c r="D101" s="29">
        <v>26.25</v>
      </c>
      <c r="E101" s="29">
        <v>8.75</v>
      </c>
      <c r="F101" s="29">
        <v>12.51</v>
      </c>
      <c r="G101" s="29">
        <v>7</v>
      </c>
      <c r="H101" s="29">
        <v>8</v>
      </c>
      <c r="I101" s="29">
        <v>0.98929999999999996</v>
      </c>
      <c r="J101" s="29">
        <v>135</v>
      </c>
      <c r="K101" s="27"/>
    </row>
    <row r="102" spans="2:11" x14ac:dyDescent="0.25">
      <c r="B102" s="25"/>
      <c r="C102" s="26"/>
      <c r="D102" s="26"/>
      <c r="E102" s="26"/>
      <c r="F102" s="26"/>
      <c r="G102" s="26"/>
      <c r="H102" s="26"/>
      <c r="I102" s="26"/>
      <c r="J102" s="26"/>
      <c r="K102" s="27"/>
    </row>
    <row r="103" spans="2:11" ht="15.75" thickBot="1" x14ac:dyDescent="0.3">
      <c r="B103" s="32"/>
      <c r="C103" s="1"/>
      <c r="D103" s="1"/>
      <c r="E103" s="1"/>
      <c r="F103" s="1"/>
      <c r="G103" s="1"/>
      <c r="H103" s="1"/>
      <c r="I103" s="1"/>
      <c r="J103" s="1"/>
      <c r="K103" s="3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4B</vt:lpstr>
      <vt:lpstr>Figure 4B 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Alexandre Dumoulin</dc:creator>
  <cp:lastModifiedBy>Alexandre Dumoulin</cp:lastModifiedBy>
  <dcterms:created xsi:type="dcterms:W3CDTF">2021-01-13T09:50:18Z</dcterms:created>
  <dcterms:modified xsi:type="dcterms:W3CDTF">2021-01-18T09:33:52Z</dcterms:modified>
</cp:coreProperties>
</file>