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cal_kayaa\Desktop\Elife-Resubmission\FinalSep24\October26\"/>
    </mc:Choice>
  </mc:AlternateContent>
  <bookViews>
    <workbookView xWindow="315" yWindow="1680" windowWidth="17100" windowHeight="11385" activeTab="6"/>
  </bookViews>
  <sheets>
    <sheet name="RLS-Wild Isolates" sheetId="9" r:id="rId1"/>
    <sheet name="Doubling time (YPD)_repeats" sheetId="7" r:id="rId2"/>
    <sheet name="Doubling time (YPG)-repeats" sheetId="8" r:id="rId3"/>
    <sheet name="RLS-KO-Strains" sheetId="5" r:id="rId4"/>
    <sheet name="GLN1-BNA2-OE" sheetId="12" r:id="rId5"/>
    <sheet name="rho0" sheetId="10" r:id="rId6"/>
    <sheet name="a-KG growth" sheetId="13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9" l="1"/>
  <c r="F67" i="9"/>
  <c r="I79" i="9" l="1"/>
  <c r="F79" i="9"/>
  <c r="I78" i="9"/>
  <c r="F78" i="9"/>
  <c r="I76" i="9"/>
  <c r="F76" i="9"/>
  <c r="I75" i="9"/>
  <c r="F75" i="9"/>
  <c r="I74" i="9"/>
  <c r="F74" i="9"/>
  <c r="I73" i="9"/>
  <c r="F73" i="9"/>
  <c r="I72" i="9"/>
  <c r="F72" i="9"/>
  <c r="I71" i="9"/>
  <c r="F71" i="9"/>
  <c r="I70" i="9"/>
  <c r="F70" i="9"/>
  <c r="I69" i="9"/>
  <c r="F69" i="9"/>
  <c r="I68" i="9"/>
  <c r="F68" i="9"/>
  <c r="I66" i="9"/>
  <c r="F66" i="9"/>
  <c r="I65" i="9"/>
  <c r="F65" i="9"/>
  <c r="I64" i="9"/>
  <c r="F64" i="9"/>
  <c r="I63" i="9"/>
  <c r="F63" i="9"/>
  <c r="I62" i="9"/>
  <c r="F62" i="9"/>
  <c r="I61" i="9"/>
  <c r="F61" i="9"/>
  <c r="I60" i="9"/>
  <c r="F60" i="9"/>
  <c r="I59" i="9"/>
  <c r="F59" i="9"/>
  <c r="I58" i="9"/>
  <c r="F58" i="9"/>
  <c r="I57" i="9"/>
  <c r="F57" i="9"/>
  <c r="I56" i="9"/>
  <c r="F56" i="9"/>
  <c r="I55" i="9"/>
  <c r="F55" i="9"/>
  <c r="I54" i="9"/>
  <c r="F54" i="9"/>
  <c r="I53" i="9"/>
  <c r="F53" i="9"/>
  <c r="I52" i="9"/>
  <c r="F52" i="9"/>
  <c r="I51" i="9"/>
  <c r="F51" i="9"/>
  <c r="I49" i="9"/>
  <c r="F49" i="9"/>
  <c r="F48" i="9"/>
  <c r="I47" i="9"/>
  <c r="F47" i="9"/>
  <c r="I46" i="9"/>
  <c r="F46" i="9"/>
  <c r="I45" i="9"/>
  <c r="F45" i="9"/>
  <c r="I44" i="9"/>
  <c r="F44" i="9"/>
  <c r="I43" i="9"/>
  <c r="F43" i="9"/>
  <c r="I42" i="9"/>
  <c r="F42" i="9"/>
  <c r="I41" i="9"/>
  <c r="F41" i="9"/>
  <c r="I40" i="9"/>
  <c r="F40" i="9"/>
  <c r="F39" i="9"/>
  <c r="I38" i="9"/>
  <c r="F38" i="9"/>
  <c r="I37" i="9"/>
  <c r="F37" i="9"/>
  <c r="I36" i="9"/>
  <c r="F36" i="9"/>
  <c r="I35" i="9"/>
  <c r="F35" i="9"/>
  <c r="I34" i="9"/>
  <c r="F34" i="9"/>
  <c r="I33" i="9"/>
  <c r="F33" i="9"/>
  <c r="I32" i="9"/>
  <c r="F32" i="9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I14" i="9"/>
  <c r="F14" i="9"/>
  <c r="I13" i="9"/>
  <c r="F13" i="9"/>
  <c r="I12" i="9"/>
  <c r="F12" i="9"/>
  <c r="I11" i="9"/>
  <c r="F11" i="9"/>
  <c r="I10" i="9"/>
  <c r="F10" i="9"/>
  <c r="I9" i="9"/>
  <c r="F9" i="9"/>
  <c r="I8" i="9"/>
  <c r="F8" i="9"/>
  <c r="I7" i="9"/>
  <c r="F7" i="9"/>
  <c r="I6" i="9"/>
  <c r="F6" i="9"/>
  <c r="I5" i="9"/>
  <c r="F5" i="9"/>
  <c r="I4" i="9"/>
  <c r="F4" i="9"/>
</calcChain>
</file>

<file path=xl/sharedStrings.xml><?xml version="1.0" encoding="utf-8"?>
<sst xmlns="http://schemas.openxmlformats.org/spreadsheetml/2006/main" count="3658" uniqueCount="1668">
  <si>
    <t>YPD (2% Glucose)</t>
  </si>
  <si>
    <t>YPG (3% Glycerol)</t>
  </si>
  <si>
    <t>Strain</t>
  </si>
  <si>
    <t>species</t>
  </si>
  <si>
    <t>n</t>
  </si>
  <si>
    <t>273614N</t>
  </si>
  <si>
    <t>cerevisiae</t>
  </si>
  <si>
    <t>18.5 (17, 22)</t>
  </si>
  <si>
    <t>24.5 (22, 28)</t>
  </si>
  <si>
    <t>378604X</t>
  </si>
  <si>
    <t>20.5 (18, 29)</t>
  </si>
  <si>
    <t>18 (16, 21)</t>
  </si>
  <si>
    <t>A12</t>
  </si>
  <si>
    <t>paradoxus</t>
  </si>
  <si>
    <t>28.5 (25, 33)</t>
  </si>
  <si>
    <t>32.5 (30, 35)</t>
  </si>
  <si>
    <t>NA</t>
  </si>
  <si>
    <t>A4</t>
  </si>
  <si>
    <t>31.5 (25, 39)</t>
  </si>
  <si>
    <t>26.5 (24, 36)</t>
  </si>
  <si>
    <t>BC187</t>
  </si>
  <si>
    <t>32 (29, 34)</t>
  </si>
  <si>
    <t>37.5 (34, 41)</t>
  </si>
  <si>
    <t>BY4743</t>
  </si>
  <si>
    <t>CBS432</t>
  </si>
  <si>
    <t>23.5 (20, 30)</t>
  </si>
  <si>
    <t>37.5 (35, 40)</t>
  </si>
  <si>
    <t>CBS5829</t>
  </si>
  <si>
    <t>29.5 (25, 33)</t>
  </si>
  <si>
    <t>29 (25, 37)</t>
  </si>
  <si>
    <t>CBS7960</t>
  </si>
  <si>
    <t>10.5 (9, 16)</t>
  </si>
  <si>
    <t>17.5 (11, 23)</t>
  </si>
  <si>
    <t>CLIB215</t>
  </si>
  <si>
    <t>21.5 (16, 30)</t>
  </si>
  <si>
    <t>8 (6, 12)</t>
  </si>
  <si>
    <t>CLIB324</t>
  </si>
  <si>
    <t>27 (23, 34)</t>
  </si>
  <si>
    <t>34.5 (30, 39)</t>
  </si>
  <si>
    <t>DBVPG 1106</t>
  </si>
  <si>
    <t>27 (26, 30)</t>
  </si>
  <si>
    <t>27 (26-29)</t>
  </si>
  <si>
    <t>DBVPG 1373</t>
  </si>
  <si>
    <t>24 (22, 29)</t>
  </si>
  <si>
    <t>28 (26, 32)</t>
  </si>
  <si>
    <t>DBVPG 1788</t>
  </si>
  <si>
    <t>32.5 (30, 36)</t>
  </si>
  <si>
    <t>26.5 (24, 30)</t>
  </si>
  <si>
    <t>DBVPG 1853</t>
  </si>
  <si>
    <t>19.5 (17, 23)</t>
  </si>
  <si>
    <t>27 (25-29)</t>
  </si>
  <si>
    <t>DBVPG 4650</t>
  </si>
  <si>
    <t>22 (19, 30)</t>
  </si>
  <si>
    <t>35.5 (32, 47)</t>
  </si>
  <si>
    <t>DBVPG 6040</t>
  </si>
  <si>
    <t>17.5 (15, 21)</t>
  </si>
  <si>
    <t>32 (29, 39)</t>
  </si>
  <si>
    <t>DBVPG 6044</t>
  </si>
  <si>
    <t>24 (23, 28)</t>
  </si>
  <si>
    <t>35.5 (27, 41)</t>
  </si>
  <si>
    <t>DBVPG 6304</t>
  </si>
  <si>
    <t>10.5 (7, 18)</t>
  </si>
  <si>
    <t>26 (22, 38)</t>
  </si>
  <si>
    <t>DBVPG 6765</t>
  </si>
  <si>
    <t>25 (23, 27)</t>
  </si>
  <si>
    <t>17.5 (16, 22)</t>
  </si>
  <si>
    <t>FL100</t>
  </si>
  <si>
    <t>IFO1804</t>
  </si>
  <si>
    <t>32 (25, 41)</t>
  </si>
  <si>
    <t>36 (35, 46)</t>
  </si>
  <si>
    <t>K11</t>
  </si>
  <si>
    <t>17 (14, 20)</t>
  </si>
  <si>
    <t>14.5 (14-16)</t>
  </si>
  <si>
    <t>KPN3828</t>
  </si>
  <si>
    <t>23 (18, 28)</t>
  </si>
  <si>
    <t>48 (41, 54)</t>
  </si>
  <si>
    <t>KPN3829</t>
  </si>
  <si>
    <t>21 (16, 30)</t>
  </si>
  <si>
    <t>35 (28, 42)</t>
  </si>
  <si>
    <t>L-1374</t>
  </si>
  <si>
    <t>25 (23, 31)</t>
  </si>
  <si>
    <t>22.5 (20, 27)</t>
  </si>
  <si>
    <t>L-1528</t>
  </si>
  <si>
    <t>30 (27, 33)</t>
  </si>
  <si>
    <t>17.5 (17, 20)</t>
  </si>
  <si>
    <t>N-17</t>
  </si>
  <si>
    <t>22.5 (17, 33)</t>
  </si>
  <si>
    <t>8 (6, 18)</t>
  </si>
  <si>
    <t>N-43</t>
  </si>
  <si>
    <t>26 (24, 38)</t>
  </si>
  <si>
    <t>34.5 (26, 38)</t>
  </si>
  <si>
    <t>N-44</t>
  </si>
  <si>
    <t>35.5 (30, 43)</t>
  </si>
  <si>
    <t>38 (34, 47)</t>
  </si>
  <si>
    <t>N-45</t>
  </si>
  <si>
    <t>35.5 (29, 50)</t>
  </si>
  <si>
    <t>40 (34, 45)</t>
  </si>
  <si>
    <t>NCYC 110</t>
  </si>
  <si>
    <t>18 (16, 20)</t>
  </si>
  <si>
    <t>18.5 (17, 21)</t>
  </si>
  <si>
    <t>33 (31-36)</t>
  </si>
  <si>
    <t>PW5</t>
  </si>
  <si>
    <t>29 (23, 36)</t>
  </si>
  <si>
    <t>27.5 (22, 34)</t>
  </si>
  <si>
    <t>Q31.4</t>
  </si>
  <si>
    <t>32.5 (28, 43)</t>
  </si>
  <si>
    <t>36.5 (31, 43)</t>
  </si>
  <si>
    <t>Q32.3</t>
  </si>
  <si>
    <t>32 (24, 40)</t>
  </si>
  <si>
    <t>Q59.1</t>
  </si>
  <si>
    <t>31 (29, 41)</t>
  </si>
  <si>
    <t>Q62.5</t>
  </si>
  <si>
    <t>28.5 (25, 39)</t>
  </si>
  <si>
    <t>40 (34, 48)</t>
  </si>
  <si>
    <t>Q69.8</t>
  </si>
  <si>
    <t>39 (32, 46)</t>
  </si>
  <si>
    <t>30.5 (26, 37)</t>
  </si>
  <si>
    <t>Q74.4</t>
  </si>
  <si>
    <t>37 (33, 40)</t>
  </si>
  <si>
    <t>36 (32, 41)</t>
  </si>
  <si>
    <t>Q89.8</t>
  </si>
  <si>
    <t>36 (33, 45)</t>
  </si>
  <si>
    <t>38 (31, 43)</t>
  </si>
  <si>
    <t>Q95.3</t>
  </si>
  <si>
    <t>28.5 (26, 34)</t>
  </si>
  <si>
    <t>16.5 (11, 33)</t>
  </si>
  <si>
    <t>S36.7</t>
  </si>
  <si>
    <t>29 (27, 37)</t>
  </si>
  <si>
    <t>24.5 (20, 33)</t>
  </si>
  <si>
    <t>SK1</t>
  </si>
  <si>
    <t>20 (17, 25)</t>
  </si>
  <si>
    <t>21 (19-24)</t>
  </si>
  <si>
    <t>T7</t>
  </si>
  <si>
    <t>31 (24, 34)</t>
  </si>
  <si>
    <t>25 (23, 29)</t>
  </si>
  <si>
    <t>T21.4</t>
  </si>
  <si>
    <t>38.5 (32, 45)</t>
  </si>
  <si>
    <t>T73</t>
  </si>
  <si>
    <t>12 (10, 16)</t>
  </si>
  <si>
    <t>10 (6, 14)</t>
  </si>
  <si>
    <t>UC5</t>
  </si>
  <si>
    <t>UFRJ50791</t>
  </si>
  <si>
    <t>27 (26, 37)</t>
  </si>
  <si>
    <t>20 (16, 26)</t>
  </si>
  <si>
    <t>UFRJ50816</t>
  </si>
  <si>
    <t>33.5 (27, 42)</t>
  </si>
  <si>
    <t>22 (21, 24)</t>
  </si>
  <si>
    <t>UWOPS03-461.4</t>
  </si>
  <si>
    <t>17 (14, 24)</t>
  </si>
  <si>
    <t>26 (24, 33)</t>
  </si>
  <si>
    <t>UWOPS05-217.3</t>
  </si>
  <si>
    <t>24 (22, 28)</t>
  </si>
  <si>
    <t>25 (23, 30)</t>
  </si>
  <si>
    <t>UWOPS05-227.2</t>
  </si>
  <si>
    <t>19 (17, 24)</t>
  </si>
  <si>
    <t>24 (21, 26)</t>
  </si>
  <si>
    <t>UWOPS83-787.3</t>
  </si>
  <si>
    <t>33 (30, 36)</t>
  </si>
  <si>
    <t>21 (20, 23)</t>
  </si>
  <si>
    <t>UWOPS87-2421</t>
  </si>
  <si>
    <t>29 (28, 33)</t>
  </si>
  <si>
    <t>W7</t>
  </si>
  <si>
    <t>30 (26, 37)</t>
  </si>
  <si>
    <t>31 (28, 38)</t>
  </si>
  <si>
    <t>Y10</t>
  </si>
  <si>
    <t>4 (3, 6)</t>
  </si>
  <si>
    <t>12 (8, 21)</t>
  </si>
  <si>
    <t>Y12</t>
  </si>
  <si>
    <t>24 (21, 28)</t>
  </si>
  <si>
    <t>34 (29, 37)</t>
  </si>
  <si>
    <t>Y55</t>
  </si>
  <si>
    <t>30.5 (28, 33)</t>
  </si>
  <si>
    <t>Y6.5</t>
  </si>
  <si>
    <t>26 (25, 28)</t>
  </si>
  <si>
    <t>22.5 (20, 26)</t>
  </si>
  <si>
    <t>Y7</t>
  </si>
  <si>
    <t>42 (36, 48)</t>
  </si>
  <si>
    <t>30.5 (27, 38)</t>
  </si>
  <si>
    <t>Y8.1</t>
  </si>
  <si>
    <t>35.5 (25, 43)</t>
  </si>
  <si>
    <t>39.5 (36, 44)</t>
  </si>
  <si>
    <t>Y8.5</t>
  </si>
  <si>
    <t>29.5 (28, 40)</t>
  </si>
  <si>
    <t>41.5 (38, 47)</t>
  </si>
  <si>
    <t>Y9.6</t>
  </si>
  <si>
    <t>27.5 (24, 37)</t>
  </si>
  <si>
    <t>17.5 (14, 28)</t>
  </si>
  <si>
    <t>YIIc17_E5</t>
  </si>
  <si>
    <t>33 (29, 38)</t>
  </si>
  <si>
    <t>39 (34, 41)</t>
  </si>
  <si>
    <t>YJM269</t>
  </si>
  <si>
    <t>21 (19, 23)</t>
  </si>
  <si>
    <t>22.5 (19, 29)</t>
  </si>
  <si>
    <t>YJM975</t>
  </si>
  <si>
    <t>31 (28, 34)</t>
  </si>
  <si>
    <t>23 (22, 26)</t>
  </si>
  <si>
    <t>YJM978</t>
  </si>
  <si>
    <t>20 (19, 24)</t>
  </si>
  <si>
    <t>YJM981</t>
  </si>
  <si>
    <t>21 (18, 23)</t>
  </si>
  <si>
    <t>18 (17-20)</t>
  </si>
  <si>
    <t>YPS128</t>
  </si>
  <si>
    <t>27.5 (25, 31)</t>
  </si>
  <si>
    <t>27 (25-30)</t>
  </si>
  <si>
    <t>YPS138</t>
  </si>
  <si>
    <t>29 (21, 35)</t>
  </si>
  <si>
    <t>21 (20, 32)</t>
  </si>
  <si>
    <t>YPS606</t>
  </si>
  <si>
    <t>32 (30, 36)</t>
  </si>
  <si>
    <t>YS2</t>
  </si>
  <si>
    <t>6 (5, 7)</t>
  </si>
  <si>
    <t>8 (7, 10)</t>
  </si>
  <si>
    <t>YS9</t>
  </si>
  <si>
    <t>30.5 (24, 36)</t>
  </si>
  <si>
    <t>Z1</t>
  </si>
  <si>
    <t>31 (29, 38)</t>
  </si>
  <si>
    <t>31 (26, 36)</t>
  </si>
  <si>
    <t>Z1.1</t>
  </si>
  <si>
    <t>29 (26, 39)</t>
  </si>
  <si>
    <t>21 (15, 25)</t>
  </si>
  <si>
    <t>Name</t>
  </si>
  <si>
    <t>Number of samples</t>
  </si>
  <si>
    <t>Median lifespan</t>
  </si>
  <si>
    <t>Median lifespan sd</t>
  </si>
  <si>
    <t>Median lifespan CI95 low</t>
  </si>
  <si>
    <t>Median lifespan CI95 up</t>
  </si>
  <si>
    <t>Max lifespan</t>
  </si>
  <si>
    <t>Max lifespan sd</t>
  </si>
  <si>
    <t>Max lifespan CI95 low</t>
  </si>
  <si>
    <t>Max lifespan CI95 up</t>
  </si>
  <si>
    <t>Mean lifespan</t>
  </si>
  <si>
    <t>Mean lifespan sd</t>
  </si>
  <si>
    <t>Mean lifespan CI95 low</t>
  </si>
  <si>
    <t>Mean lifespan CI95 up</t>
  </si>
  <si>
    <t>atg6</t>
  </si>
  <si>
    <t>thr4</t>
  </si>
  <si>
    <t>ace2</t>
  </si>
  <si>
    <t>elm1</t>
  </si>
  <si>
    <t>thr1</t>
  </si>
  <si>
    <t>hfi1</t>
  </si>
  <si>
    <t>dcc1</t>
  </si>
  <si>
    <t>spt7</t>
  </si>
  <si>
    <t>vps16</t>
  </si>
  <si>
    <t>rnr4</t>
  </si>
  <si>
    <t>ctk1</t>
  </si>
  <si>
    <t>mre11</t>
  </si>
  <si>
    <t>lsm7</t>
  </si>
  <si>
    <t>ubc4</t>
  </si>
  <si>
    <t>ctf18</t>
  </si>
  <si>
    <t>ybl028c</t>
  </si>
  <si>
    <t>cin2</t>
  </si>
  <si>
    <t>kar3</t>
  </si>
  <si>
    <t>spt20</t>
  </si>
  <si>
    <t>est3</t>
  </si>
  <si>
    <t>fyv6</t>
  </si>
  <si>
    <t>ctf4</t>
  </si>
  <si>
    <t>ctf8</t>
  </si>
  <si>
    <t>chl1</t>
  </si>
  <si>
    <t>sla1</t>
  </si>
  <si>
    <t>asf1</t>
  </si>
  <si>
    <t>rad50</t>
  </si>
  <si>
    <t>swi6</t>
  </si>
  <si>
    <t>apn1</t>
  </si>
  <si>
    <t>hfm1</t>
  </si>
  <si>
    <t>nup170</t>
  </si>
  <si>
    <t>cla4</t>
  </si>
  <si>
    <t>doc1</t>
  </si>
  <si>
    <t>rad52</t>
  </si>
  <si>
    <t>rtt109</t>
  </si>
  <si>
    <t>top3</t>
  </si>
  <si>
    <t>dse2</t>
  </si>
  <si>
    <t>rmi1</t>
  </si>
  <si>
    <t>ylr445w</t>
  </si>
  <si>
    <t>fab1</t>
  </si>
  <si>
    <t>hom2</t>
  </si>
  <si>
    <t>bim1</t>
  </si>
  <si>
    <t>sgs1</t>
  </si>
  <si>
    <t>spt21</t>
  </si>
  <si>
    <t>est2</t>
  </si>
  <si>
    <t>clb5</t>
  </si>
  <si>
    <t>lea1</t>
  </si>
  <si>
    <t>ada2</t>
  </si>
  <si>
    <t>esc2</t>
  </si>
  <si>
    <t>pho85</t>
  </si>
  <si>
    <t>vps71</t>
  </si>
  <si>
    <t>hsl1</t>
  </si>
  <si>
    <t>swi4</t>
  </si>
  <si>
    <t>ies6</t>
  </si>
  <si>
    <t>lsm6</t>
  </si>
  <si>
    <t>csm1</t>
  </si>
  <si>
    <t>pac11</t>
  </si>
  <si>
    <t>pol32</t>
  </si>
  <si>
    <t>npl3</t>
  </si>
  <si>
    <t>stp2</t>
  </si>
  <si>
    <t>vam3</t>
  </si>
  <si>
    <t>ira2</t>
  </si>
  <si>
    <t>ygr071c</t>
  </si>
  <si>
    <t>ctf19</t>
  </si>
  <si>
    <t>tps2</t>
  </si>
  <si>
    <t>nup120</t>
  </si>
  <si>
    <t>ymr258c</t>
  </si>
  <si>
    <t>car2</t>
  </si>
  <si>
    <t>rad55</t>
  </si>
  <si>
    <t>rpb9</t>
  </si>
  <si>
    <t>snt309</t>
  </si>
  <si>
    <t>yll032c</t>
  </si>
  <si>
    <t>psh1</t>
  </si>
  <si>
    <t>zap1</t>
  </si>
  <si>
    <t>sir2</t>
  </si>
  <si>
    <t>cac2</t>
  </si>
  <si>
    <t>tpa1</t>
  </si>
  <si>
    <t>lge1</t>
  </si>
  <si>
    <t>yhr202w</t>
  </si>
  <si>
    <t>aly1</t>
  </si>
  <si>
    <t>nup133</t>
  </si>
  <si>
    <t>vam6</t>
  </si>
  <si>
    <t>pep5</t>
  </si>
  <si>
    <t>pol4</t>
  </si>
  <si>
    <t>rad18</t>
  </si>
  <si>
    <t>swi3</t>
  </si>
  <si>
    <t>lee1</t>
  </si>
  <si>
    <t>twf1</t>
  </si>
  <si>
    <t>rtt107</t>
  </si>
  <si>
    <t>stb5</t>
  </si>
  <si>
    <t>mms22</t>
  </si>
  <si>
    <t>nem1</t>
  </si>
  <si>
    <t>ylr253w</t>
  </si>
  <si>
    <t>rpn4</t>
  </si>
  <si>
    <t>top1</t>
  </si>
  <si>
    <t>cdh1</t>
  </si>
  <si>
    <t>rpn13</t>
  </si>
  <si>
    <t>rpn10</t>
  </si>
  <si>
    <t>sip4</t>
  </si>
  <si>
    <t>clb4</t>
  </si>
  <si>
    <t>ybr225w</t>
  </si>
  <si>
    <t>aft1</t>
  </si>
  <si>
    <t>pat1</t>
  </si>
  <si>
    <t>htz1</t>
  </si>
  <si>
    <t>rtf1</t>
  </si>
  <si>
    <t>swc5</t>
  </si>
  <si>
    <t>fmp38</t>
  </si>
  <si>
    <t>gal83</t>
  </si>
  <si>
    <t>rpa12</t>
  </si>
  <si>
    <t>pus7</t>
  </si>
  <si>
    <t>wss1</t>
  </si>
  <si>
    <t>rox1</t>
  </si>
  <si>
    <t>atg21</t>
  </si>
  <si>
    <t>pep3</t>
  </si>
  <si>
    <t>hap3</t>
  </si>
  <si>
    <t>tus1</t>
  </si>
  <si>
    <t>dpb3</t>
  </si>
  <si>
    <t>ypl141c</t>
  </si>
  <si>
    <t>yap5</t>
  </si>
  <si>
    <t>csm3</t>
  </si>
  <si>
    <t>sac3</t>
  </si>
  <si>
    <t>ypl236c</t>
  </si>
  <si>
    <t>ppg1</t>
  </si>
  <si>
    <t>ubp10</t>
  </si>
  <si>
    <t>vid24</t>
  </si>
  <si>
    <t>rad6</t>
  </si>
  <si>
    <t>cdc40</t>
  </si>
  <si>
    <t>rme1</t>
  </si>
  <si>
    <t>grr1</t>
  </si>
  <si>
    <t>rpn14</t>
  </si>
  <si>
    <t>swe1</t>
  </si>
  <si>
    <t>ykl222c</t>
  </si>
  <si>
    <t>ylr278c</t>
  </si>
  <si>
    <t>tof1</t>
  </si>
  <si>
    <t>pbs2</t>
  </si>
  <si>
    <t>snf6</t>
  </si>
  <si>
    <t>cdc26</t>
  </si>
  <si>
    <t>bre1</t>
  </si>
  <si>
    <t>rad27</t>
  </si>
  <si>
    <t>mmt1</t>
  </si>
  <si>
    <t>vps41</t>
  </si>
  <si>
    <t>yjl206c</t>
  </si>
  <si>
    <t>sac1</t>
  </si>
  <si>
    <t>ste20</t>
  </si>
  <si>
    <t>kns1</t>
  </si>
  <si>
    <t>pho80</t>
  </si>
  <si>
    <t>ram1</t>
  </si>
  <si>
    <t>ede1</t>
  </si>
  <si>
    <t>gat2</t>
  </si>
  <si>
    <t>dig2</t>
  </si>
  <si>
    <t>hst3</t>
  </si>
  <si>
    <t>dun1</t>
  </si>
  <si>
    <t>rcy1</t>
  </si>
  <si>
    <t>tof2</t>
  </si>
  <si>
    <t>rsf2</t>
  </si>
  <si>
    <t>pub1</t>
  </si>
  <si>
    <t>ric1</t>
  </si>
  <si>
    <t>arp5</t>
  </si>
  <si>
    <t>dbr1</t>
  </si>
  <si>
    <t>ppz1</t>
  </si>
  <si>
    <t>edc1</t>
  </si>
  <si>
    <t>med2</t>
  </si>
  <si>
    <t>scs2</t>
  </si>
  <si>
    <t>doa4</t>
  </si>
  <si>
    <t>kap122</t>
  </si>
  <si>
    <t>cka1</t>
  </si>
  <si>
    <t>pig1</t>
  </si>
  <si>
    <t>rpa14</t>
  </si>
  <si>
    <t>tod6</t>
  </si>
  <si>
    <t>mgs1</t>
  </si>
  <si>
    <t>mds3</t>
  </si>
  <si>
    <t>srl3</t>
  </si>
  <si>
    <t>vps28</t>
  </si>
  <si>
    <t>htl1</t>
  </si>
  <si>
    <t>kap114</t>
  </si>
  <si>
    <t>nam7</t>
  </si>
  <si>
    <t>mip6</t>
  </si>
  <si>
    <t>slx4</t>
  </si>
  <si>
    <t>bre2</t>
  </si>
  <si>
    <t>npt1</t>
  </si>
  <si>
    <t>uba4</t>
  </si>
  <si>
    <t>ubp5</t>
  </si>
  <si>
    <t>cue2</t>
  </si>
  <si>
    <t>tsr2</t>
  </si>
  <si>
    <t>egd2</t>
  </si>
  <si>
    <t>rpa49</t>
  </si>
  <si>
    <t>sgt2</t>
  </si>
  <si>
    <t>pes4</t>
  </si>
  <si>
    <t>rck1</t>
  </si>
  <si>
    <t>cmk2</t>
  </si>
  <si>
    <t>yer184c</t>
  </si>
  <si>
    <t>mum2</t>
  </si>
  <si>
    <t>ptc2</t>
  </si>
  <si>
    <t>smi1</t>
  </si>
  <si>
    <t>rad57</t>
  </si>
  <si>
    <t>mec3</t>
  </si>
  <si>
    <t>hmo1</t>
  </si>
  <si>
    <t>rad24</t>
  </si>
  <si>
    <t>trm1</t>
  </si>
  <si>
    <t>rsc2</t>
  </si>
  <si>
    <t>gsp2</t>
  </si>
  <si>
    <t>kar4</t>
  </si>
  <si>
    <t>ybl055c</t>
  </si>
  <si>
    <t>ste5</t>
  </si>
  <si>
    <t>yer130c</t>
  </si>
  <si>
    <t>yhr032w</t>
  </si>
  <si>
    <t>ash1</t>
  </si>
  <si>
    <t>cwc27</t>
  </si>
  <si>
    <t>mph1</t>
  </si>
  <si>
    <t>snf3</t>
  </si>
  <si>
    <t>vps72</t>
  </si>
  <si>
    <t>ybl010c</t>
  </si>
  <si>
    <t>glg2</t>
  </si>
  <si>
    <t>ydr514c</t>
  </si>
  <si>
    <t>bsp1</t>
  </si>
  <si>
    <t>mms1</t>
  </si>
  <si>
    <t>ykl107w</t>
  </si>
  <si>
    <t>srx1</t>
  </si>
  <si>
    <t>urc2</t>
  </si>
  <si>
    <t>cnn1</t>
  </si>
  <si>
    <t>dat1</t>
  </si>
  <si>
    <t>mga1</t>
  </si>
  <si>
    <t>pcl8</t>
  </si>
  <si>
    <t>sir1</t>
  </si>
  <si>
    <t>bik1</t>
  </si>
  <si>
    <t>acm1</t>
  </si>
  <si>
    <t>kin4</t>
  </si>
  <si>
    <t>lcb5</t>
  </si>
  <si>
    <t>pin4</t>
  </si>
  <si>
    <t>yer064c</t>
  </si>
  <si>
    <t>dig1</t>
  </si>
  <si>
    <t>mag1</t>
  </si>
  <si>
    <t>cho2</t>
  </si>
  <si>
    <t>mvb12</t>
  </si>
  <si>
    <t>opi1</t>
  </si>
  <si>
    <t>pct1</t>
  </si>
  <si>
    <t>pex4</t>
  </si>
  <si>
    <t>rad7</t>
  </si>
  <si>
    <t>rbg2</t>
  </si>
  <si>
    <t>rim101</t>
  </si>
  <si>
    <t>rsr1</t>
  </si>
  <si>
    <t>rts3</t>
  </si>
  <si>
    <t>sbp1</t>
  </si>
  <si>
    <t>ser2</t>
  </si>
  <si>
    <t>sli1</t>
  </si>
  <si>
    <t>spo11</t>
  </si>
  <si>
    <t>syf2</t>
  </si>
  <si>
    <t>ubr1</t>
  </si>
  <si>
    <t>yap3</t>
  </si>
  <si>
    <t>ygr203w</t>
  </si>
  <si>
    <t>yhl010c</t>
  </si>
  <si>
    <t>pde2</t>
  </si>
  <si>
    <t>sas5</t>
  </si>
  <si>
    <t>ybr271w</t>
  </si>
  <si>
    <t>dak1</t>
  </si>
  <si>
    <t>dot6</t>
  </si>
  <si>
    <t>pmd1</t>
  </si>
  <si>
    <t>snt1</t>
  </si>
  <si>
    <t>eaf1</t>
  </si>
  <si>
    <t>rad5</t>
  </si>
  <si>
    <t>ypl216w</t>
  </si>
  <si>
    <t>eaf6</t>
  </si>
  <si>
    <t>pms1</t>
  </si>
  <si>
    <t>rkr1</t>
  </si>
  <si>
    <t>sut2</t>
  </si>
  <si>
    <t>reg1</t>
  </si>
  <si>
    <t>tsl1</t>
  </si>
  <si>
    <t>vac8</t>
  </si>
  <si>
    <t>ubp6</t>
  </si>
  <si>
    <t>yck1</t>
  </si>
  <si>
    <t>bub2</t>
  </si>
  <si>
    <t>rrm3</t>
  </si>
  <si>
    <t>sin3</t>
  </si>
  <si>
    <t>bmh1</t>
  </si>
  <si>
    <t>pho81</t>
  </si>
  <si>
    <t>fra2</t>
  </si>
  <si>
    <t>psy2</t>
  </si>
  <si>
    <t>shr5</t>
  </si>
  <si>
    <t>pau11</t>
  </si>
  <si>
    <t>thp2</t>
  </si>
  <si>
    <t>don1</t>
  </si>
  <si>
    <t>mad1</t>
  </si>
  <si>
    <t>bur2</t>
  </si>
  <si>
    <t>dus3</t>
  </si>
  <si>
    <t>gis4</t>
  </si>
  <si>
    <t>mer1</t>
  </si>
  <si>
    <t>pex2</t>
  </si>
  <si>
    <t>sko1</t>
  </si>
  <si>
    <t>dbp1</t>
  </si>
  <si>
    <t>nop6</t>
  </si>
  <si>
    <t>leu3</t>
  </si>
  <si>
    <t>sqs1</t>
  </si>
  <si>
    <t>ubp16</t>
  </si>
  <si>
    <t>hul5</t>
  </si>
  <si>
    <t>das1</t>
  </si>
  <si>
    <t>met31</t>
  </si>
  <si>
    <t>nas6</t>
  </si>
  <si>
    <t>srl4</t>
  </si>
  <si>
    <t>ssf2</t>
  </si>
  <si>
    <t>mpp6</t>
  </si>
  <si>
    <t>vhr1</t>
  </si>
  <si>
    <t>adr1</t>
  </si>
  <si>
    <t>ypl247c</t>
  </si>
  <si>
    <t>ypt7</t>
  </si>
  <si>
    <t>fin1</t>
  </si>
  <si>
    <t>lsm1</t>
  </si>
  <si>
    <t>ubx2</t>
  </si>
  <si>
    <t>gsy2</t>
  </si>
  <si>
    <t>uaf30</t>
  </si>
  <si>
    <t>yck3</t>
  </si>
  <si>
    <t>gcr2</t>
  </si>
  <si>
    <t>ptc7</t>
  </si>
  <si>
    <t>scy1</t>
  </si>
  <si>
    <t>vps36</t>
  </si>
  <si>
    <t>wtm1</t>
  </si>
  <si>
    <t>hcm1</t>
  </si>
  <si>
    <t>add66</t>
  </si>
  <si>
    <t>esc1</t>
  </si>
  <si>
    <t>yhr003c</t>
  </si>
  <si>
    <t>set3</t>
  </si>
  <si>
    <t>sfp1</t>
  </si>
  <si>
    <t>bcs1</t>
  </si>
  <si>
    <t>dcs1</t>
  </si>
  <si>
    <t>std1</t>
  </si>
  <si>
    <t>sir4</t>
  </si>
  <si>
    <t>pog1</t>
  </si>
  <si>
    <t>sir3</t>
  </si>
  <si>
    <t>grx2</t>
  </si>
  <si>
    <t>yap1</t>
  </si>
  <si>
    <t>ubc5</t>
  </si>
  <si>
    <t>vid28</t>
  </si>
  <si>
    <t>hrq1</t>
  </si>
  <si>
    <t>csm2</t>
  </si>
  <si>
    <t>ies2</t>
  </si>
  <si>
    <t>mdy2</t>
  </si>
  <si>
    <t>puf2</t>
  </si>
  <si>
    <t>mlp2</t>
  </si>
  <si>
    <t>snl1</t>
  </si>
  <si>
    <t>ykl161c</t>
  </si>
  <si>
    <t>dcn1</t>
  </si>
  <si>
    <t>yme2</t>
  </si>
  <si>
    <t>stp1</t>
  </si>
  <si>
    <t>ubi4</t>
  </si>
  <si>
    <t>ecm5</t>
  </si>
  <si>
    <t>rup1</t>
  </si>
  <si>
    <t>sro9</t>
  </si>
  <si>
    <t>trf5</t>
  </si>
  <si>
    <t>arp6</t>
  </si>
  <si>
    <t>gcn1</t>
  </si>
  <si>
    <t>mei4</t>
  </si>
  <si>
    <t>tul1</t>
  </si>
  <si>
    <t>yjr096w</t>
  </si>
  <si>
    <t>med1</t>
  </si>
  <si>
    <t>psr1</t>
  </si>
  <si>
    <t>rfm1</t>
  </si>
  <si>
    <t>sdc1</t>
  </si>
  <si>
    <t>ubp11</t>
  </si>
  <si>
    <t>smk1</t>
  </si>
  <si>
    <t>ckb2</t>
  </si>
  <si>
    <t>sok2</t>
  </si>
  <si>
    <t>spg5</t>
  </si>
  <si>
    <t>mus81</t>
  </si>
  <si>
    <t>ubp9</t>
  </si>
  <si>
    <t>tax4</t>
  </si>
  <si>
    <t>rad26</t>
  </si>
  <si>
    <t>gap1</t>
  </si>
  <si>
    <t>hap2</t>
  </si>
  <si>
    <t>set5</t>
  </si>
  <si>
    <t>ahc1</t>
  </si>
  <si>
    <t>erg2</t>
  </si>
  <si>
    <t>sas4</t>
  </si>
  <si>
    <t>vps9</t>
  </si>
  <si>
    <t>mae1</t>
  </si>
  <si>
    <t>srp40</t>
  </si>
  <si>
    <t>stb3</t>
  </si>
  <si>
    <t>din7</t>
  </si>
  <si>
    <t>tpk1</t>
  </si>
  <si>
    <t>slx9</t>
  </si>
  <si>
    <t>gis1</t>
  </si>
  <si>
    <t>mks1</t>
  </si>
  <si>
    <t>bck1</t>
  </si>
  <si>
    <t>pcl5</t>
  </si>
  <si>
    <t>trx1</t>
  </si>
  <si>
    <t>ubx5</t>
  </si>
  <si>
    <t>pre9</t>
  </si>
  <si>
    <t>ybp2</t>
  </si>
  <si>
    <t>dpb4</t>
  </si>
  <si>
    <t>hst4</t>
  </si>
  <si>
    <t>msi1</t>
  </si>
  <si>
    <t>slt2</t>
  </si>
  <si>
    <t>clb1</t>
  </si>
  <si>
    <t>npr2</t>
  </si>
  <si>
    <t>set2</t>
  </si>
  <si>
    <t>ptk2</t>
  </si>
  <si>
    <t>slx8</t>
  </si>
  <si>
    <t>stb2</t>
  </si>
  <si>
    <t>eaf7</t>
  </si>
  <si>
    <t>hhf1</t>
  </si>
  <si>
    <t>tup1</t>
  </si>
  <si>
    <t>stp3</t>
  </si>
  <si>
    <t>ygr122w</t>
  </si>
  <si>
    <t>dyn1</t>
  </si>
  <si>
    <t>rnh202</t>
  </si>
  <si>
    <t>atg17</t>
  </si>
  <si>
    <t>cpd1</t>
  </si>
  <si>
    <t>ebs1</t>
  </si>
  <si>
    <t>far1</t>
  </si>
  <si>
    <t>kkq8</t>
  </si>
  <si>
    <t>rtr1</t>
  </si>
  <si>
    <t>ume1</t>
  </si>
  <si>
    <t>ykl027w</t>
  </si>
  <si>
    <t>ykl171w</t>
  </si>
  <si>
    <t>cue5</t>
  </si>
  <si>
    <t>eki1</t>
  </si>
  <si>
    <t>ddi1</t>
  </si>
  <si>
    <t>spo22</t>
  </si>
  <si>
    <t>tps3</t>
  </si>
  <si>
    <t>msh2</t>
  </si>
  <si>
    <t>rlm1</t>
  </si>
  <si>
    <t>rxt3</t>
  </si>
  <si>
    <t>sak1</t>
  </si>
  <si>
    <t>ubc8</t>
  </si>
  <si>
    <t>gbp2</t>
  </si>
  <si>
    <t>nop16</t>
  </si>
  <si>
    <t>rad10</t>
  </si>
  <si>
    <t>sap30</t>
  </si>
  <si>
    <t>tos4</t>
  </si>
  <si>
    <t>cpt1</t>
  </si>
  <si>
    <t>jnm1</t>
  </si>
  <si>
    <t>mrc1</t>
  </si>
  <si>
    <t>ltp1</t>
  </si>
  <si>
    <t>pho4</t>
  </si>
  <si>
    <t>spt2</t>
  </si>
  <si>
    <t>lys14</t>
  </si>
  <si>
    <t>pho23</t>
  </si>
  <si>
    <t>ptc3</t>
  </si>
  <si>
    <t>ygr021w</t>
  </si>
  <si>
    <t>ykl091c</t>
  </si>
  <si>
    <t>ynr063w</t>
  </si>
  <si>
    <t>mcm16</t>
  </si>
  <si>
    <t>shg1</t>
  </si>
  <si>
    <t>mms2</t>
  </si>
  <si>
    <t>prr2</t>
  </si>
  <si>
    <t>elg1</t>
  </si>
  <si>
    <t>ime2</t>
  </si>
  <si>
    <t>src1</t>
  </si>
  <si>
    <t>dcr2</t>
  </si>
  <si>
    <t>esc8</t>
  </si>
  <si>
    <t>cdc73</t>
  </si>
  <si>
    <t>kin1</t>
  </si>
  <si>
    <t>psy3</t>
  </si>
  <si>
    <t>ylr271w</t>
  </si>
  <si>
    <t>bye1</t>
  </si>
  <si>
    <t>puf3</t>
  </si>
  <si>
    <t>rnp1</t>
  </si>
  <si>
    <t>tma64</t>
  </si>
  <si>
    <t>clb3</t>
  </si>
  <si>
    <t>hcs1</t>
  </si>
  <si>
    <t>nmd2</t>
  </si>
  <si>
    <t>ypk1</t>
  </si>
  <si>
    <t>gph1</t>
  </si>
  <si>
    <t>ste11</t>
  </si>
  <si>
    <t>yra2</t>
  </si>
  <si>
    <t>snf7</t>
  </si>
  <si>
    <t>reh1</t>
  </si>
  <si>
    <t>atg23</t>
  </si>
  <si>
    <t>hat1</t>
  </si>
  <si>
    <t>hmg1</t>
  </si>
  <si>
    <t>kip1</t>
  </si>
  <si>
    <t>tpk2</t>
  </si>
  <si>
    <t>mca1</t>
  </si>
  <si>
    <t>ppq1</t>
  </si>
  <si>
    <t>rec104</t>
  </si>
  <si>
    <t>mkk2</t>
  </si>
  <si>
    <t>swa2</t>
  </si>
  <si>
    <t>leo1</t>
  </si>
  <si>
    <t>nmd4</t>
  </si>
  <si>
    <t>yku70</t>
  </si>
  <si>
    <t>mcm22</t>
  </si>
  <si>
    <t>snf4</t>
  </si>
  <si>
    <t>sol1</t>
  </si>
  <si>
    <t>ylr455w</t>
  </si>
  <si>
    <t>fap1</t>
  </si>
  <si>
    <t>dcs2</t>
  </si>
  <si>
    <t>nfi1</t>
  </si>
  <si>
    <t>tdp1</t>
  </si>
  <si>
    <t>dst1</t>
  </si>
  <si>
    <t>sef1</t>
  </si>
  <si>
    <t>yfr032c</t>
  </si>
  <si>
    <t>aca1</t>
  </si>
  <si>
    <t>alk1</t>
  </si>
  <si>
    <t>clg1</t>
  </si>
  <si>
    <t>hms1</t>
  </si>
  <si>
    <t>mot3</t>
  </si>
  <si>
    <t>new1</t>
  </si>
  <si>
    <t>tad1</t>
  </si>
  <si>
    <t>yer137c</t>
  </si>
  <si>
    <t>kem1</t>
  </si>
  <si>
    <t>sae2</t>
  </si>
  <si>
    <t>ydl025c</t>
  </si>
  <si>
    <t>ack1</t>
  </si>
  <si>
    <t>cwc15</t>
  </si>
  <si>
    <t>hta2</t>
  </si>
  <si>
    <t>mms4</t>
  </si>
  <si>
    <t>ngl3</t>
  </si>
  <si>
    <t>rgt1</t>
  </si>
  <si>
    <t>ubc12</t>
  </si>
  <si>
    <t>air2</t>
  </si>
  <si>
    <t>pan3</t>
  </si>
  <si>
    <t>swt21</t>
  </si>
  <si>
    <t>uba3</t>
  </si>
  <si>
    <t>yak1</t>
  </si>
  <si>
    <t>ynk1</t>
  </si>
  <si>
    <t>ypr015c</t>
  </si>
  <si>
    <t>pfk27</t>
  </si>
  <si>
    <t>ppz2</t>
  </si>
  <si>
    <t>rad1</t>
  </si>
  <si>
    <t>yjl043w</t>
  </si>
  <si>
    <t>yml119w</t>
  </si>
  <si>
    <t>atg29</t>
  </si>
  <si>
    <t>cbf1</t>
  </si>
  <si>
    <t>chl4</t>
  </si>
  <si>
    <t>ddc1</t>
  </si>
  <si>
    <t>mfb1</t>
  </si>
  <si>
    <t>ctf3</t>
  </si>
  <si>
    <t>nup100</t>
  </si>
  <si>
    <t>siz1</t>
  </si>
  <si>
    <t>ypl260w</t>
  </si>
  <si>
    <t>ski8</t>
  </si>
  <si>
    <t>yhp1</t>
  </si>
  <si>
    <t>mkk1</t>
  </si>
  <si>
    <t>mrn1</t>
  </si>
  <si>
    <t>mga2</t>
  </si>
  <si>
    <t>rck2</t>
  </si>
  <si>
    <t>bud21</t>
  </si>
  <si>
    <t>doa1</t>
  </si>
  <si>
    <t>hat2</t>
  </si>
  <si>
    <t>sfl1</t>
  </si>
  <si>
    <t>spo12</t>
  </si>
  <si>
    <t>usa1</t>
  </si>
  <si>
    <t>ydr131c</t>
  </si>
  <si>
    <t>caf4</t>
  </si>
  <si>
    <t>tel1</t>
  </si>
  <si>
    <t>ypt31</t>
  </si>
  <si>
    <t>asf2</t>
  </si>
  <si>
    <t>gsm1</t>
  </si>
  <si>
    <t>hcr1</t>
  </si>
  <si>
    <t>arx1</t>
  </si>
  <si>
    <t>ngl2</t>
  </si>
  <si>
    <t>war1</t>
  </si>
  <si>
    <t>stm1</t>
  </si>
  <si>
    <t>mrh1</t>
  </si>
  <si>
    <t>hog1</t>
  </si>
  <si>
    <t>nnf2</t>
  </si>
  <si>
    <t>ypr078c</t>
  </si>
  <si>
    <t>clb6</t>
  </si>
  <si>
    <t>dmc1</t>
  </si>
  <si>
    <t>ioc2</t>
  </si>
  <si>
    <t>skm1</t>
  </si>
  <si>
    <t>tep1</t>
  </si>
  <si>
    <t>dot1</t>
  </si>
  <si>
    <t>rrp8</t>
  </si>
  <si>
    <t>rtt103</t>
  </si>
  <si>
    <t>san1</t>
  </si>
  <si>
    <t>skn7</t>
  </si>
  <si>
    <t>cgi121</t>
  </si>
  <si>
    <t>gln3</t>
  </si>
  <si>
    <t>rdi1</t>
  </si>
  <si>
    <t>puf6</t>
  </si>
  <si>
    <t>zip1</t>
  </si>
  <si>
    <t>cln3</t>
  </si>
  <si>
    <t>hht1</t>
  </si>
  <si>
    <t>ixr1</t>
  </si>
  <si>
    <t>rad16</t>
  </si>
  <si>
    <t>hda1</t>
  </si>
  <si>
    <t>irc25</t>
  </si>
  <si>
    <t>snf8</t>
  </si>
  <si>
    <t>rpd3</t>
  </si>
  <si>
    <t>bud22</t>
  </si>
  <si>
    <t>atg32</t>
  </si>
  <si>
    <t>cex1</t>
  </si>
  <si>
    <t>cna1</t>
  </si>
  <si>
    <t>mig3</t>
  </si>
  <si>
    <t>ras2</t>
  </si>
  <si>
    <t>ynr004w</t>
  </si>
  <si>
    <t>spt3</t>
  </si>
  <si>
    <t>prm3</t>
  </si>
  <si>
    <t>rtg2</t>
  </si>
  <si>
    <t>rom1</t>
  </si>
  <si>
    <t>swr1</t>
  </si>
  <si>
    <t>rtg1</t>
  </si>
  <si>
    <t>mcm21</t>
  </si>
  <si>
    <t>met13</t>
  </si>
  <si>
    <t>pps1</t>
  </si>
  <si>
    <t>pep7</t>
  </si>
  <si>
    <t>yim1</t>
  </si>
  <si>
    <t>pdr5</t>
  </si>
  <si>
    <t>fzf1</t>
  </si>
  <si>
    <t>cwc21</t>
  </si>
  <si>
    <t>caf16</t>
  </si>
  <si>
    <t>cnb1</t>
  </si>
  <si>
    <t>dia1</t>
  </si>
  <si>
    <t>gts1</t>
  </si>
  <si>
    <t>nkp2</t>
  </si>
  <si>
    <t>yhr033w</t>
  </si>
  <si>
    <t>ymr1</t>
  </si>
  <si>
    <t>cst6</t>
  </si>
  <si>
    <t>cul3</t>
  </si>
  <si>
    <t>fmp48</t>
  </si>
  <si>
    <t>iks1</t>
  </si>
  <si>
    <t>put1</t>
  </si>
  <si>
    <t>rec102</t>
  </si>
  <si>
    <t>rim11</t>
  </si>
  <si>
    <t>rnh203</t>
  </si>
  <si>
    <t>bud13</t>
  </si>
  <si>
    <t>heh2</t>
  </si>
  <si>
    <t>srn2</t>
  </si>
  <si>
    <t>ubp12</t>
  </si>
  <si>
    <t>wtm2</t>
  </si>
  <si>
    <t>dhh1</t>
  </si>
  <si>
    <t>pgm1</t>
  </si>
  <si>
    <t>rnh70</t>
  </si>
  <si>
    <t>nup188</t>
  </si>
  <si>
    <t>rnh201</t>
  </si>
  <si>
    <t>ymr315w</t>
  </si>
  <si>
    <t>jsn1</t>
  </si>
  <si>
    <t>mih1</t>
  </si>
  <si>
    <t>aro3</t>
  </si>
  <si>
    <t>hhf2</t>
  </si>
  <si>
    <t>rad59</t>
  </si>
  <si>
    <t>rpi1</t>
  </si>
  <si>
    <t>sub1</t>
  </si>
  <si>
    <t>yta7</t>
  </si>
  <si>
    <t>nhp10</t>
  </si>
  <si>
    <t>pih1</t>
  </si>
  <si>
    <t>ptp2</t>
  </si>
  <si>
    <t>sam4</t>
  </si>
  <si>
    <t>arg82</t>
  </si>
  <si>
    <t>exo1</t>
  </si>
  <si>
    <t>rif2</t>
  </si>
  <si>
    <t>yel043w</t>
  </si>
  <si>
    <t>gga2</t>
  </si>
  <si>
    <t>pho84</t>
  </si>
  <si>
    <t>rad17</t>
  </si>
  <si>
    <t>sgn1</t>
  </si>
  <si>
    <t>ste50</t>
  </si>
  <si>
    <t>crt10</t>
  </si>
  <si>
    <t>irs4</t>
  </si>
  <si>
    <t>sut1</t>
  </si>
  <si>
    <t>cin5</t>
  </si>
  <si>
    <t>cin8</t>
  </si>
  <si>
    <t>pbp2</t>
  </si>
  <si>
    <t>sit4</t>
  </si>
  <si>
    <t>ste23</t>
  </si>
  <si>
    <t>crp1</t>
  </si>
  <si>
    <t>ngg1</t>
  </si>
  <si>
    <t>ssm4</t>
  </si>
  <si>
    <t>swc7</t>
  </si>
  <si>
    <t>swp82</t>
  </si>
  <si>
    <t>hur1</t>
  </si>
  <si>
    <t>tpk3</t>
  </si>
  <si>
    <t>glg1</t>
  </si>
  <si>
    <t>put3</t>
  </si>
  <si>
    <t>rim15</t>
  </si>
  <si>
    <t>caf130</t>
  </si>
  <si>
    <t>ylr352w</t>
  </si>
  <si>
    <t>yuh1</t>
  </si>
  <si>
    <t>tre1</t>
  </si>
  <si>
    <t>crf1</t>
  </si>
  <si>
    <t>slf1</t>
  </si>
  <si>
    <t>rpo41</t>
  </si>
  <si>
    <t>swi5</t>
  </si>
  <si>
    <t>hda3</t>
  </si>
  <si>
    <t>hul4</t>
  </si>
  <si>
    <t>rnh1</t>
  </si>
  <si>
    <t>slx5</t>
  </si>
  <si>
    <t>hap4</t>
  </si>
  <si>
    <t>rds2</t>
  </si>
  <si>
    <t>nop12</t>
  </si>
  <si>
    <t>rsa1</t>
  </si>
  <si>
    <t>rsc1</t>
  </si>
  <si>
    <t>set6</t>
  </si>
  <si>
    <t>sum1</t>
  </si>
  <si>
    <t>ask10</t>
  </si>
  <si>
    <t>atg4</t>
  </si>
  <si>
    <t>pph3</t>
  </si>
  <si>
    <t>fbp1</t>
  </si>
  <si>
    <t>slx1</t>
  </si>
  <si>
    <t>ycr016w</t>
  </si>
  <si>
    <t>mrk1</t>
  </si>
  <si>
    <t>slk19</t>
  </si>
  <si>
    <t>asc1</t>
  </si>
  <si>
    <t>ylr143w</t>
  </si>
  <si>
    <t>atg27</t>
  </si>
  <si>
    <t>ptp3</t>
  </si>
  <si>
    <t>cce1</t>
  </si>
  <si>
    <t>kap123</t>
  </si>
  <si>
    <t>ldb7</t>
  </si>
  <si>
    <t>mss11</t>
  </si>
  <si>
    <t>nop13</t>
  </si>
  <si>
    <t>eaf5</t>
  </si>
  <si>
    <t>msc3</t>
  </si>
  <si>
    <t>nvj1</t>
  </si>
  <si>
    <t>apq12</t>
  </si>
  <si>
    <t>fir1</t>
  </si>
  <si>
    <t>fkh2</t>
  </si>
  <si>
    <t>hnt3</t>
  </si>
  <si>
    <t>otu1</t>
  </si>
  <si>
    <t>yox1</t>
  </si>
  <si>
    <t>pci8</t>
  </si>
  <si>
    <t>asi2</t>
  </si>
  <si>
    <t>ssk1</t>
  </si>
  <si>
    <t>vps13</t>
  </si>
  <si>
    <t>ylr296w</t>
  </si>
  <si>
    <t>gga1</t>
  </si>
  <si>
    <t>rad9</t>
  </si>
  <si>
    <t>hos1</t>
  </si>
  <si>
    <t>saf1</t>
  </si>
  <si>
    <t>bro1</t>
  </si>
  <si>
    <t>cus2</t>
  </si>
  <si>
    <t>ies3</t>
  </si>
  <si>
    <t>pom152</t>
  </si>
  <si>
    <t>yap6</t>
  </si>
  <si>
    <t>cln1</t>
  </si>
  <si>
    <t>rex2</t>
  </si>
  <si>
    <t>arg80</t>
  </si>
  <si>
    <t>nap1</t>
  </si>
  <si>
    <t>rgp1</t>
  </si>
  <si>
    <t>thp1</t>
  </si>
  <si>
    <t>rpl38</t>
  </si>
  <si>
    <t>ime1</t>
  </si>
  <si>
    <t>ncl1</t>
  </si>
  <si>
    <t>nrm1</t>
  </si>
  <si>
    <t>nth2</t>
  </si>
  <si>
    <t>pdr3</t>
  </si>
  <si>
    <t>erf2</t>
  </si>
  <si>
    <t>rdh54</t>
  </si>
  <si>
    <t>kin2</t>
  </si>
  <si>
    <t>ypr196w</t>
  </si>
  <si>
    <t>gat1</t>
  </si>
  <si>
    <t>gcn20</t>
  </si>
  <si>
    <t>msn2</t>
  </si>
  <si>
    <t>pet112</t>
  </si>
  <si>
    <t>pif1</t>
  </si>
  <si>
    <t>ydr049w</t>
  </si>
  <si>
    <t>akl1</t>
  </si>
  <si>
    <t>mac1</t>
  </si>
  <si>
    <t>oaf3</t>
  </si>
  <si>
    <t>stb4</t>
  </si>
  <si>
    <t>gpg1</t>
  </si>
  <si>
    <t>hsc82</t>
  </si>
  <si>
    <t>met28</t>
  </si>
  <si>
    <t>oca2</t>
  </si>
  <si>
    <t>pom34</t>
  </si>
  <si>
    <t>ygk3</t>
  </si>
  <si>
    <t>hal5</t>
  </si>
  <si>
    <t>pep4</t>
  </si>
  <si>
    <t>plm2</t>
  </si>
  <si>
    <t>acs1</t>
  </si>
  <si>
    <t>ckb1</t>
  </si>
  <si>
    <t>ssd1</t>
  </si>
  <si>
    <t>ubp2</t>
  </si>
  <si>
    <t>rad4</t>
  </si>
  <si>
    <t>rgt2</t>
  </si>
  <si>
    <t>yfl052w</t>
  </si>
  <si>
    <t>yng1</t>
  </si>
  <si>
    <t>jhd2</t>
  </si>
  <si>
    <t>ygr283c</t>
  </si>
  <si>
    <t>cgr1</t>
  </si>
  <si>
    <t>grx3</t>
  </si>
  <si>
    <t>idp2</t>
  </si>
  <si>
    <t>idp3</t>
  </si>
  <si>
    <t>yjl049w</t>
  </si>
  <si>
    <t>yos9</t>
  </si>
  <si>
    <t>ecm32</t>
  </si>
  <si>
    <t>mlh2</t>
  </si>
  <si>
    <t>mpt5</t>
  </si>
  <si>
    <t>ubp1</t>
  </si>
  <si>
    <t>ark1</t>
  </si>
  <si>
    <t>yrr1</t>
  </si>
  <si>
    <t>snf1</t>
  </si>
  <si>
    <t>vik1</t>
  </si>
  <si>
    <t>ssk22</t>
  </si>
  <si>
    <t>mal13</t>
  </si>
  <si>
    <t>ptc1</t>
  </si>
  <si>
    <t>egd1</t>
  </si>
  <si>
    <t>hpa3</t>
  </si>
  <si>
    <t>pdr8</t>
  </si>
  <si>
    <t>ubx6</t>
  </si>
  <si>
    <t>lsm12</t>
  </si>
  <si>
    <t>uga1</t>
  </si>
  <si>
    <t>hpa2</t>
  </si>
  <si>
    <t>mak31</t>
  </si>
  <si>
    <t>nup53</t>
  </si>
  <si>
    <t>pus1</t>
  </si>
  <si>
    <t>rrp6</t>
  </si>
  <si>
    <t>ino4</t>
  </si>
  <si>
    <t>not3</t>
  </si>
  <si>
    <t>npl6</t>
  </si>
  <si>
    <t>nce102</t>
  </si>
  <si>
    <t>yol159c</t>
  </si>
  <si>
    <t>htb2</t>
  </si>
  <si>
    <t>isy1</t>
  </si>
  <si>
    <t>itt1</t>
  </si>
  <si>
    <t>ecm22</t>
  </si>
  <si>
    <t>muc1</t>
  </si>
  <si>
    <t>sdc25</t>
  </si>
  <si>
    <t>fks1</t>
  </si>
  <si>
    <t>cue4</t>
  </si>
  <si>
    <t>msc6</t>
  </si>
  <si>
    <t>ygr250c</t>
  </si>
  <si>
    <t>cti6</t>
  </si>
  <si>
    <t>eds1</t>
  </si>
  <si>
    <t>lhp1</t>
  </si>
  <si>
    <t>fpr3</t>
  </si>
  <si>
    <t>hht2</t>
  </si>
  <si>
    <t>sfb2</t>
  </si>
  <si>
    <t>air1</t>
  </si>
  <si>
    <t>cin4</t>
  </si>
  <si>
    <t>gin4</t>
  </si>
  <si>
    <t>ioc4</t>
  </si>
  <si>
    <t>azf1</t>
  </si>
  <si>
    <t>hop1</t>
  </si>
  <si>
    <t>cpr6</t>
  </si>
  <si>
    <t>eaf3</t>
  </si>
  <si>
    <t>ire1</t>
  </si>
  <si>
    <t>pex5</t>
  </si>
  <si>
    <t>pho2</t>
  </si>
  <si>
    <t>ppt1</t>
  </si>
  <si>
    <t>rad54</t>
  </si>
  <si>
    <t>rmd5</t>
  </si>
  <si>
    <t>gtr1</t>
  </si>
  <si>
    <t>hst1</t>
  </si>
  <si>
    <t>ngr1</t>
  </si>
  <si>
    <t>oca5</t>
  </si>
  <si>
    <t>syc1</t>
  </si>
  <si>
    <t>abf2</t>
  </si>
  <si>
    <t>gcn5</t>
  </si>
  <si>
    <t>tos3</t>
  </si>
  <si>
    <t>mdm30</t>
  </si>
  <si>
    <t>mip1</t>
  </si>
  <si>
    <t>nde1</t>
  </si>
  <si>
    <t>pan2</t>
  </si>
  <si>
    <t>set4</t>
  </si>
  <si>
    <t>glk1</t>
  </si>
  <si>
    <t>mth1</t>
  </si>
  <si>
    <t>nto1</t>
  </si>
  <si>
    <t>rex4</t>
  </si>
  <si>
    <t>sgf29</t>
  </si>
  <si>
    <t>ubp15</t>
  </si>
  <si>
    <t>aco1</t>
  </si>
  <si>
    <t>pcl2</t>
  </si>
  <si>
    <t>pyc2</t>
  </si>
  <si>
    <t>zwf1</t>
  </si>
  <si>
    <t>pfk1</t>
  </si>
  <si>
    <t>pml1</t>
  </si>
  <si>
    <t>tec1</t>
  </si>
  <si>
    <t>thi3</t>
  </si>
  <si>
    <t>pde1</t>
  </si>
  <si>
    <t>psr2</t>
  </si>
  <si>
    <t>zds1</t>
  </si>
  <si>
    <t>cad1</t>
  </si>
  <si>
    <t>hxk1</t>
  </si>
  <si>
    <t>rtg3</t>
  </si>
  <si>
    <t>ypl109c</t>
  </si>
  <si>
    <t>apc9</t>
  </si>
  <si>
    <t>gcn2</t>
  </si>
  <si>
    <t>vhs1</t>
  </si>
  <si>
    <t>vps3</t>
  </si>
  <si>
    <t>dot5</t>
  </si>
  <si>
    <t>sip2</t>
  </si>
  <si>
    <t>tif4632</t>
  </si>
  <si>
    <t>nth1</t>
  </si>
  <si>
    <t>tma23</t>
  </si>
  <si>
    <t>siw14</t>
  </si>
  <si>
    <t>clb2</t>
  </si>
  <si>
    <t>imh1</t>
  </si>
  <si>
    <t>ras1</t>
  </si>
  <si>
    <t>gcn4</t>
  </si>
  <si>
    <t>atg1</t>
  </si>
  <si>
    <t>aft2</t>
  </si>
  <si>
    <t>ura7</t>
  </si>
  <si>
    <t>sif2</t>
  </si>
  <si>
    <t>fus3</t>
  </si>
  <si>
    <t>isw1</t>
  </si>
  <si>
    <t>blm10</t>
  </si>
  <si>
    <t>msn1</t>
  </si>
  <si>
    <t>hal9</t>
  </si>
  <si>
    <t>def1</t>
  </si>
  <si>
    <t>hop2</t>
  </si>
  <si>
    <t>nab6</t>
  </si>
  <si>
    <t>snt2</t>
  </si>
  <si>
    <t>tex1</t>
  </si>
  <si>
    <t>lrp1</t>
  </si>
  <si>
    <t>mek1</t>
  </si>
  <si>
    <t>she2</t>
  </si>
  <si>
    <t>asr1</t>
  </si>
  <si>
    <t>ecm23</t>
  </si>
  <si>
    <t>pac1</t>
  </si>
  <si>
    <t>ino1</t>
  </si>
  <si>
    <t>mlh1</t>
  </si>
  <si>
    <t>utp30</t>
  </si>
  <si>
    <t>yap7</t>
  </si>
  <si>
    <t>hrk1</t>
  </si>
  <si>
    <t>asg1</t>
  </si>
  <si>
    <t>nkp1</t>
  </si>
  <si>
    <t>elc1</t>
  </si>
  <si>
    <t>cki1</t>
  </si>
  <si>
    <t>grx4</t>
  </si>
  <si>
    <t>pdr1</t>
  </si>
  <si>
    <t>tan1</t>
  </si>
  <si>
    <t>btt1</t>
  </si>
  <si>
    <t>pex10</t>
  </si>
  <si>
    <t>sps18</t>
  </si>
  <si>
    <t>nup2</t>
  </si>
  <si>
    <t>ppr1</t>
  </si>
  <si>
    <t>dnl4</t>
  </si>
  <si>
    <t>edc3</t>
  </si>
  <si>
    <t>elp2</t>
  </si>
  <si>
    <t>iml3</t>
  </si>
  <si>
    <t>sfg1</t>
  </si>
  <si>
    <t>cmp2</t>
  </si>
  <si>
    <t>nej1</t>
  </si>
  <si>
    <t>pap2</t>
  </si>
  <si>
    <t>vps4</t>
  </si>
  <si>
    <t>xbp1</t>
  </si>
  <si>
    <t>deg1</t>
  </si>
  <si>
    <t>gis2</t>
  </si>
  <si>
    <t>ies4</t>
  </si>
  <si>
    <t>oca4</t>
  </si>
  <si>
    <t>ypl150w</t>
  </si>
  <si>
    <t>hst2</t>
  </si>
  <si>
    <t>mig1</t>
  </si>
  <si>
    <t>nat4</t>
  </si>
  <si>
    <t>cup2</t>
  </si>
  <si>
    <t>gzf3</t>
  </si>
  <si>
    <t>brr1</t>
  </si>
  <si>
    <t>cpr1</t>
  </si>
  <si>
    <t>dal81</t>
  </si>
  <si>
    <t>hho1</t>
  </si>
  <si>
    <t>yaf9</t>
  </si>
  <si>
    <t>mbf1</t>
  </si>
  <si>
    <t>met32</t>
  </si>
  <si>
    <t>rev3</t>
  </si>
  <si>
    <t>tco89</t>
  </si>
  <si>
    <t>sas3</t>
  </si>
  <si>
    <t>scp160</t>
  </si>
  <si>
    <t>snf2</t>
  </si>
  <si>
    <t>spp1</t>
  </si>
  <si>
    <t>hrd3</t>
  </si>
  <si>
    <t>hac1</t>
  </si>
  <si>
    <t>ubp3</t>
  </si>
  <si>
    <t>tgs1</t>
  </si>
  <si>
    <t>rgs2</t>
  </si>
  <si>
    <t>ubp13</t>
  </si>
  <si>
    <t>ymr031c</t>
  </si>
  <si>
    <t>mag2</t>
  </si>
  <si>
    <t>rif1</t>
  </si>
  <si>
    <t>rub1</t>
  </si>
  <si>
    <t>ykr017c</t>
  </si>
  <si>
    <t>faa4</t>
  </si>
  <si>
    <t>gal4</t>
  </si>
  <si>
    <t>ybr285w</t>
  </si>
  <si>
    <t>ykr023w</t>
  </si>
  <si>
    <t>ubx7</t>
  </si>
  <si>
    <t>ies1</t>
  </si>
  <si>
    <t>nrp1</t>
  </si>
  <si>
    <t>rad30</t>
  </si>
  <si>
    <t>sam3</t>
  </si>
  <si>
    <t>tma20</t>
  </si>
  <si>
    <t>jjj1</t>
  </si>
  <si>
    <t>mlh3</t>
  </si>
  <si>
    <t>msn4</t>
  </si>
  <si>
    <t>stp4</t>
  </si>
  <si>
    <t>vps25</t>
  </si>
  <si>
    <t>atg10</t>
  </si>
  <si>
    <t>atg9</t>
  </si>
  <si>
    <t>hsm3</t>
  </si>
  <si>
    <t>mam1</t>
  </si>
  <si>
    <t>bck2</t>
  </si>
  <si>
    <t>est1</t>
  </si>
  <si>
    <t>yll054c</t>
  </si>
  <si>
    <t>ymr209c</t>
  </si>
  <si>
    <t>dal82</t>
  </si>
  <si>
    <t>gpt2</t>
  </si>
  <si>
    <t>rtr2</t>
  </si>
  <si>
    <t>bit61</t>
  </si>
  <si>
    <t>ufd2</t>
  </si>
  <si>
    <t>asi3</t>
  </si>
  <si>
    <t>swd3</t>
  </si>
  <si>
    <t>mei5</t>
  </si>
  <si>
    <t>nrg1</t>
  </si>
  <si>
    <t>urn1</t>
  </si>
  <si>
    <t>ecm30</t>
  </si>
  <si>
    <t>fpr4</t>
  </si>
  <si>
    <t>ksp1</t>
  </si>
  <si>
    <t>bdf2</t>
  </si>
  <si>
    <t>clu1</t>
  </si>
  <si>
    <t>ptc5</t>
  </si>
  <si>
    <t>sus1</t>
  </si>
  <si>
    <t>apn2</t>
  </si>
  <si>
    <t>pip2</t>
  </si>
  <si>
    <t>spo13</t>
  </si>
  <si>
    <t>vid30</t>
  </si>
  <si>
    <t>hos2</t>
  </si>
  <si>
    <t>phd1</t>
  </si>
  <si>
    <t>rad23</t>
  </si>
  <si>
    <t>ypk2</t>
  </si>
  <si>
    <t>yhb1</t>
  </si>
  <si>
    <t>atg5</t>
  </si>
  <si>
    <t>cha4</t>
  </si>
  <si>
    <t>kss1</t>
  </si>
  <si>
    <t>inp52</t>
  </si>
  <si>
    <t>eug1</t>
  </si>
  <si>
    <t>hsp12</t>
  </si>
  <si>
    <t>red1</t>
  </si>
  <si>
    <t>rfx1</t>
  </si>
  <si>
    <t>ste7</t>
  </si>
  <si>
    <t>usv1</t>
  </si>
  <si>
    <t>yku80</t>
  </si>
  <si>
    <t>atg2</t>
  </si>
  <si>
    <t>bre5</t>
  </si>
  <si>
    <t>hmt1</t>
  </si>
  <si>
    <t>ino2</t>
  </si>
  <si>
    <t>lcb4</t>
  </si>
  <si>
    <t>pph22</t>
  </si>
  <si>
    <t>gfd1</t>
  </si>
  <si>
    <t>mrt4</t>
  </si>
  <si>
    <t>uga3</t>
  </si>
  <si>
    <t>upf3</t>
  </si>
  <si>
    <t>bas1</t>
  </si>
  <si>
    <t>pnc1</t>
  </si>
  <si>
    <t>kip3</t>
  </si>
  <si>
    <t>mig2</t>
  </si>
  <si>
    <t>atg13</t>
  </si>
  <si>
    <t>cup9</t>
  </si>
  <si>
    <t>ski7</t>
  </si>
  <si>
    <t>tho1</t>
  </si>
  <si>
    <t>msg5</t>
  </si>
  <si>
    <t>irc5</t>
  </si>
  <si>
    <t>ygl082w</t>
  </si>
  <si>
    <t>psk1</t>
  </si>
  <si>
    <t>ptr2</t>
  </si>
  <si>
    <t>snf11</t>
  </si>
  <si>
    <t>sdp1</t>
  </si>
  <si>
    <t>prk1</t>
  </si>
  <si>
    <t>yvh1</t>
  </si>
  <si>
    <t>rny1</t>
  </si>
  <si>
    <t>sip1</t>
  </si>
  <si>
    <t>gal3</t>
  </si>
  <si>
    <t>bna5</t>
  </si>
  <si>
    <t>chz1</t>
  </si>
  <si>
    <t>crz1</t>
  </si>
  <si>
    <t>hos3</t>
  </si>
  <si>
    <t>oca6</t>
  </si>
  <si>
    <t>ptk1</t>
  </si>
  <si>
    <t>ctl1</t>
  </si>
  <si>
    <t>pba1</t>
  </si>
  <si>
    <t>pcl9</t>
  </si>
  <si>
    <t>ubp14</t>
  </si>
  <si>
    <t>ypl066w</t>
  </si>
  <si>
    <t>mgt1</t>
  </si>
  <si>
    <t>mnd2</t>
  </si>
  <si>
    <t>plc1</t>
  </si>
  <si>
    <t>nup42</t>
  </si>
  <si>
    <t>rtt106</t>
  </si>
  <si>
    <t>msh1</t>
  </si>
  <si>
    <t>rad14</t>
  </si>
  <si>
    <t>fkh1</t>
  </si>
  <si>
    <t>alk2</t>
  </si>
  <si>
    <t>atg12</t>
  </si>
  <si>
    <t>ist3</t>
  </si>
  <si>
    <t>csn12</t>
  </si>
  <si>
    <t>pex12</t>
  </si>
  <si>
    <t>arg81</t>
  </si>
  <si>
    <t>lte1</t>
  </si>
  <si>
    <t>ssk2</t>
  </si>
  <si>
    <t>jem1</t>
  </si>
  <si>
    <t>jhd1</t>
  </si>
  <si>
    <t>sps4</t>
  </si>
  <si>
    <t>arp8</t>
  </si>
  <si>
    <t>msh3</t>
  </si>
  <si>
    <t>pfk2</t>
  </si>
  <si>
    <t>pil1</t>
  </si>
  <si>
    <t>pml39</t>
  </si>
  <si>
    <t>vps24</t>
  </si>
  <si>
    <t>msn5</t>
  </si>
  <si>
    <t>pbp1</t>
  </si>
  <si>
    <t>ipk1</t>
  </si>
  <si>
    <t>swm1</t>
  </si>
  <si>
    <t>cth1</t>
  </si>
  <si>
    <t>hrb1</t>
  </si>
  <si>
    <t>pus9</t>
  </si>
  <si>
    <t>tcb3</t>
  </si>
  <si>
    <t>ndj1</t>
  </si>
  <si>
    <t>ski2</t>
  </si>
  <si>
    <t>pkh3</t>
  </si>
  <si>
    <t>gat3</t>
  </si>
  <si>
    <t>itc1</t>
  </si>
  <si>
    <t>rds1</t>
  </si>
  <si>
    <t>spt23</t>
  </si>
  <si>
    <t>hrd1</t>
  </si>
  <si>
    <t>rsa3</t>
  </si>
  <si>
    <t>ybr028c</t>
  </si>
  <si>
    <t>thi2</t>
  </si>
  <si>
    <t>ubx3</t>
  </si>
  <si>
    <t>sap185</t>
  </si>
  <si>
    <t>isw2</t>
  </si>
  <si>
    <t>pch2</t>
  </si>
  <si>
    <t>vps27</t>
  </si>
  <si>
    <t>csr2</t>
  </si>
  <si>
    <t>hse1</t>
  </si>
  <si>
    <t>nca2</t>
  </si>
  <si>
    <t>kcc4</t>
  </si>
  <si>
    <t>mck1</t>
  </si>
  <si>
    <t>ntg2</t>
  </si>
  <si>
    <t>mud2</t>
  </si>
  <si>
    <t>pho13</t>
  </si>
  <si>
    <t>pcl6</t>
  </si>
  <si>
    <t>nbp2</t>
  </si>
  <si>
    <t>bul2</t>
  </si>
  <si>
    <t>mal33</t>
  </si>
  <si>
    <t>rce1</t>
  </si>
  <si>
    <t>sml1</t>
  </si>
  <si>
    <t>vps75</t>
  </si>
  <si>
    <t>did4</t>
  </si>
  <si>
    <t>pso2</t>
  </si>
  <si>
    <t>ptp1</t>
  </si>
  <si>
    <t>hub1</t>
  </si>
  <si>
    <t>mad2</t>
  </si>
  <si>
    <t>rdr1</t>
  </si>
  <si>
    <t>ski3</t>
  </si>
  <si>
    <t>gat4</t>
  </si>
  <si>
    <t>rri1</t>
  </si>
  <si>
    <t>yrm1</t>
  </si>
  <si>
    <t>ydr306c</t>
  </si>
  <si>
    <t>dss1</t>
  </si>
  <si>
    <t>yor052c</t>
  </si>
  <si>
    <t>ubx4</t>
  </si>
  <si>
    <t>dal80</t>
  </si>
  <si>
    <t>trx2</t>
  </si>
  <si>
    <t>crn1</t>
  </si>
  <si>
    <t>upc2</t>
  </si>
  <si>
    <t>ure2</t>
  </si>
  <si>
    <t>ybr062c</t>
  </si>
  <si>
    <t>ypl199c</t>
  </si>
  <si>
    <t>pfk26</t>
  </si>
  <si>
    <t>prr1</t>
  </si>
  <si>
    <t>pyc1</t>
  </si>
  <si>
    <t>ase1</t>
  </si>
  <si>
    <t>atg19</t>
  </si>
  <si>
    <t>zds2</t>
  </si>
  <si>
    <t>ies5</t>
  </si>
  <si>
    <t>mep2</t>
  </si>
  <si>
    <t>psk2</t>
  </si>
  <si>
    <t>smp1</t>
  </si>
  <si>
    <t>tos8</t>
  </si>
  <si>
    <t>tri1</t>
  </si>
  <si>
    <t>ltv1</t>
  </si>
  <si>
    <t>puf4</t>
  </si>
  <si>
    <t>sap4</t>
  </si>
  <si>
    <t>ybt1</t>
  </si>
  <si>
    <t>nrg2</t>
  </si>
  <si>
    <t>rec114</t>
  </si>
  <si>
    <t>dbf20</t>
  </si>
  <si>
    <t>lin1</t>
  </si>
  <si>
    <t>opi3</t>
  </si>
  <si>
    <t>sap190</t>
  </si>
  <si>
    <t>hir2</t>
  </si>
  <si>
    <t>bmh2</t>
  </si>
  <si>
    <t>bud20</t>
  </si>
  <si>
    <t>skp2</t>
  </si>
  <si>
    <t>glt1</t>
  </si>
  <si>
    <t>tif4631</t>
  </si>
  <si>
    <t>der1</t>
  </si>
  <si>
    <t>loc1</t>
  </si>
  <si>
    <t>hda2</t>
  </si>
  <si>
    <t>pib1</t>
  </si>
  <si>
    <t>spt8</t>
  </si>
  <si>
    <t>maf1</t>
  </si>
  <si>
    <t>hxk2</t>
  </si>
  <si>
    <t>ubc7</t>
  </si>
  <si>
    <t>cos111</t>
  </si>
  <si>
    <t>cst9</t>
  </si>
  <si>
    <t>ntc20</t>
  </si>
  <si>
    <t>tpp1</t>
  </si>
  <si>
    <t>irc20</t>
  </si>
  <si>
    <t>met18</t>
  </si>
  <si>
    <t>rad28</t>
  </si>
  <si>
    <t>ubp7</t>
  </si>
  <si>
    <t>caf120</t>
  </si>
  <si>
    <t>prm5</t>
  </si>
  <si>
    <t>sip3</t>
  </si>
  <si>
    <t>urm1</t>
  </si>
  <si>
    <t>ham1</t>
  </si>
  <si>
    <t>snf5</t>
  </si>
  <si>
    <t>iki3</t>
  </si>
  <si>
    <t>lif1</t>
  </si>
  <si>
    <t>stb6</t>
  </si>
  <si>
    <t>bfa1</t>
  </si>
  <si>
    <t>hap5</t>
  </si>
  <si>
    <t>sim1</t>
  </si>
  <si>
    <t>elp6</t>
  </si>
  <si>
    <t>yor051c</t>
  </si>
  <si>
    <t>cat8</t>
  </si>
  <si>
    <t>trm10</t>
  </si>
  <si>
    <t>sky1</t>
  </si>
  <si>
    <t>bud6</t>
  </si>
  <si>
    <t>ubs1</t>
  </si>
  <si>
    <t>pib2</t>
  </si>
  <si>
    <t>aif1</t>
  </si>
  <si>
    <t>pcl1</t>
  </si>
  <si>
    <t>rec107</t>
  </si>
  <si>
    <t>ymr291w</t>
  </si>
  <si>
    <t>chd1</t>
  </si>
  <si>
    <t>gsy1</t>
  </si>
  <si>
    <t>hos4</t>
  </si>
  <si>
    <t>lem3</t>
  </si>
  <si>
    <t>msc1</t>
  </si>
  <si>
    <t>bul1</t>
  </si>
  <si>
    <t>msh6</t>
  </si>
  <si>
    <t>rec8</t>
  </si>
  <si>
    <t>dbp3</t>
  </si>
  <si>
    <t>vps15</t>
  </si>
  <si>
    <t>atg20</t>
  </si>
  <si>
    <t>ypt6</t>
  </si>
  <si>
    <t>uip4</t>
  </si>
  <si>
    <t>pkh1</t>
  </si>
  <si>
    <t>rrd1</t>
  </si>
  <si>
    <t>kip2</t>
  </si>
  <si>
    <t>pgm2</t>
  </si>
  <si>
    <t>rev1</t>
  </si>
  <si>
    <t>rad34</t>
  </si>
  <si>
    <t>caf40</t>
  </si>
  <si>
    <t>tub3</t>
  </si>
  <si>
    <t>tif2</t>
  </si>
  <si>
    <t>aro80</t>
  </si>
  <si>
    <t>gdb1</t>
  </si>
  <si>
    <t>pth2</t>
  </si>
  <si>
    <t>opy2</t>
  </si>
  <si>
    <t>sxm1</t>
  </si>
  <si>
    <t>cmk1</t>
  </si>
  <si>
    <t>fks3</t>
  </si>
  <si>
    <t>ddr48</t>
  </si>
  <si>
    <t>rri2</t>
  </si>
  <si>
    <t>ygr067c</t>
  </si>
  <si>
    <t>yjr030c</t>
  </si>
  <si>
    <t>haa1</t>
  </si>
  <si>
    <t>msh5</t>
  </si>
  <si>
    <t>kar5</t>
  </si>
  <si>
    <t>mft1</t>
  </si>
  <si>
    <t>cln2</t>
  </si>
  <si>
    <t>rad33</t>
  </si>
  <si>
    <t>vps1</t>
  </si>
  <si>
    <t>ylh47</t>
  </si>
  <si>
    <t>elf1</t>
  </si>
  <si>
    <t>kin82</t>
  </si>
  <si>
    <t>ubc11</t>
  </si>
  <si>
    <t>mad3</t>
  </si>
  <si>
    <t>met10</t>
  </si>
  <si>
    <t>ydr266c</t>
  </si>
  <si>
    <t>sas2</t>
  </si>
  <si>
    <t>ula1</t>
  </si>
  <si>
    <t>mbp1</t>
  </si>
  <si>
    <t>gpa2</t>
  </si>
  <si>
    <t>los1</t>
  </si>
  <si>
    <t>sps1</t>
  </si>
  <si>
    <t>tom1</t>
  </si>
  <si>
    <t>pph21</t>
  </si>
  <si>
    <t>hpc2</t>
  </si>
  <si>
    <t>tor1</t>
  </si>
  <si>
    <t>ama1</t>
  </si>
  <si>
    <t>rxt2</t>
  </si>
  <si>
    <t>ste14</t>
  </si>
  <si>
    <t>cms1</t>
  </si>
  <si>
    <t>yps1</t>
  </si>
  <si>
    <t>chk1</t>
  </si>
  <si>
    <t>rex3</t>
  </si>
  <si>
    <t>ypr174c</t>
  </si>
  <si>
    <t>csi1</t>
  </si>
  <si>
    <t>gal80</t>
  </si>
  <si>
    <t>irc3</t>
  </si>
  <si>
    <t>ymr310c</t>
  </si>
  <si>
    <t>tea1</t>
  </si>
  <si>
    <t>ncs6</t>
  </si>
  <si>
    <t>tbs1</t>
  </si>
  <si>
    <t>hrt3</t>
  </si>
  <si>
    <t>elp4</t>
  </si>
  <si>
    <t>lap3</t>
  </si>
  <si>
    <t>ngl1</t>
  </si>
  <si>
    <t>arr1</t>
  </si>
  <si>
    <t>rim1</t>
  </si>
  <si>
    <t>sam1</t>
  </si>
  <si>
    <t>ydr026c</t>
  </si>
  <si>
    <t>ynl213c</t>
  </si>
  <si>
    <t>hir1</t>
  </si>
  <si>
    <t>atg8</t>
  </si>
  <si>
    <t>ypr013c</t>
  </si>
  <si>
    <t>ssf1</t>
  </si>
  <si>
    <t>fob1</t>
  </si>
  <si>
    <t>shu1</t>
  </si>
  <si>
    <t>kti12</t>
  </si>
  <si>
    <t>sem1</t>
  </si>
  <si>
    <t>ypr153w</t>
  </si>
  <si>
    <t>csn9</t>
  </si>
  <si>
    <t>ecm2</t>
  </si>
  <si>
    <t>mlp1</t>
  </si>
  <si>
    <t>phr1</t>
  </si>
  <si>
    <t>asm4</t>
  </si>
  <si>
    <t>osh2</t>
  </si>
  <si>
    <t>qri7</t>
  </si>
  <si>
    <t>rtt102</t>
  </si>
  <si>
    <t>mht1</t>
  </si>
  <si>
    <t>poc4</t>
  </si>
  <si>
    <t>hot1</t>
  </si>
  <si>
    <t>grh1</t>
  </si>
  <si>
    <t>bsd2</t>
  </si>
  <si>
    <t>dsk2</t>
  </si>
  <si>
    <t>tip41</t>
  </si>
  <si>
    <t>ela1</t>
  </si>
  <si>
    <t>rim4</t>
  </si>
  <si>
    <t>yil001w</t>
  </si>
  <si>
    <t>set1</t>
  </si>
  <si>
    <t>dls1</t>
  </si>
  <si>
    <t>rgm1</t>
  </si>
  <si>
    <t>ydr370c</t>
  </si>
  <si>
    <t>tma22</t>
  </si>
  <si>
    <t>gis3</t>
  </si>
  <si>
    <t>tye7</t>
  </si>
  <si>
    <t>rsf1</t>
  </si>
  <si>
    <t>cue3</t>
  </si>
  <si>
    <t>asi1</t>
  </si>
  <si>
    <t>ncs2</t>
  </si>
  <si>
    <t>tma46</t>
  </si>
  <si>
    <t>atg7</t>
  </si>
  <si>
    <t>npr1</t>
  </si>
  <si>
    <t>atg3</t>
  </si>
  <si>
    <t>hir3</t>
  </si>
  <si>
    <t>paf1</t>
  </si>
  <si>
    <t>rco1</t>
  </si>
  <si>
    <t>kap120</t>
  </si>
  <si>
    <t>ndt80</t>
  </si>
  <si>
    <t>cka2</t>
  </si>
  <si>
    <t>ypr022c</t>
  </si>
  <si>
    <t>smm1</t>
  </si>
  <si>
    <t>ymr074c</t>
  </si>
  <si>
    <t>ynl155w</t>
  </si>
  <si>
    <t>cue1</t>
  </si>
  <si>
    <t>rai1</t>
  </si>
  <si>
    <t>sti1</t>
  </si>
  <si>
    <t>sds3</t>
  </si>
  <si>
    <t>rph1</t>
  </si>
  <si>
    <t>edc2</t>
  </si>
  <si>
    <t>yck2</t>
  </si>
  <si>
    <t>oca1</t>
  </si>
  <si>
    <t>yor338w</t>
  </si>
  <si>
    <t>ybr141c</t>
  </si>
  <si>
    <t>ptc4</t>
  </si>
  <si>
    <t>sis2</t>
  </si>
  <si>
    <t>spt4</t>
  </si>
  <si>
    <t>sap155</t>
  </si>
  <si>
    <t>rts1</t>
  </si>
  <si>
    <t>ubp8</t>
  </si>
  <si>
    <t>gpr1</t>
  </si>
  <si>
    <t>ufd4</t>
  </si>
  <si>
    <t>ylr224w</t>
  </si>
  <si>
    <t>sgf11</t>
  </si>
  <si>
    <t>sok1</t>
  </si>
  <si>
    <t>sgf73</t>
  </si>
  <si>
    <t>mub1</t>
  </si>
  <si>
    <t>atg16</t>
  </si>
  <si>
    <t>ioc3</t>
  </si>
  <si>
    <t>gea1</t>
  </si>
  <si>
    <t>msl1</t>
  </si>
  <si>
    <t>ubr2</t>
  </si>
  <si>
    <t>snf12</t>
  </si>
  <si>
    <t>Doubling time inflection (min)</t>
  </si>
  <si>
    <t>Media</t>
  </si>
  <si>
    <t>YPD</t>
  </si>
  <si>
    <t>YPG</t>
  </si>
  <si>
    <t>Maximum RLS</t>
  </si>
  <si>
    <t>Median (95% CI)</t>
  </si>
  <si>
    <t>Median YPD/Median BY4743</t>
  </si>
  <si>
    <t>Median 3% Gly/Median YPD</t>
  </si>
  <si>
    <t>CLIB382</t>
  </si>
  <si>
    <t>21 (18, 27)</t>
  </si>
  <si>
    <t>15 (13, 16)</t>
  </si>
  <si>
    <t>NCYC 361</t>
  </si>
  <si>
    <t>28 (26, 31)</t>
  </si>
  <si>
    <t>19(15,26)</t>
  </si>
  <si>
    <t>21(19,27)</t>
  </si>
  <si>
    <t>Y9</t>
  </si>
  <si>
    <t>23 (18, 31)</t>
  </si>
  <si>
    <t>36 (31, 38)</t>
  </si>
  <si>
    <t xml:space="preserve"> Median RLS, 95% confidence intervals, and number of mother's dissected for SGRP strains on each media tested.</t>
  </si>
  <si>
    <t>Median RLS (95% CI)</t>
  </si>
  <si>
    <t>p value</t>
  </si>
  <si>
    <t>Control (Y8.1)</t>
  </si>
  <si>
    <t>42 (36, 56)</t>
  </si>
  <si>
    <r>
      <t>5x10</t>
    </r>
    <r>
      <rPr>
        <vertAlign val="superscript"/>
        <sz val="11"/>
        <color theme="1"/>
        <rFont val="Arial"/>
        <family val="2"/>
      </rPr>
      <t>-7</t>
    </r>
  </si>
  <si>
    <t>rho0</t>
  </si>
  <si>
    <t>Control (Q89.8)</t>
  </si>
  <si>
    <t>40.5 (32, 55)</t>
  </si>
  <si>
    <r>
      <t>4x10</t>
    </r>
    <r>
      <rPr>
        <vertAlign val="superscript"/>
        <sz val="11"/>
        <color theme="1"/>
        <rFont val="Arial"/>
        <family val="2"/>
      </rPr>
      <t>-5</t>
    </r>
  </si>
  <si>
    <t>24 (20, 35)</t>
  </si>
  <si>
    <t>Control (BC187)</t>
  </si>
  <si>
    <t>32 (32, 52)</t>
  </si>
  <si>
    <r>
      <t>3x10</t>
    </r>
    <r>
      <rPr>
        <vertAlign val="superscript"/>
        <sz val="11"/>
        <color theme="1"/>
        <rFont val="Arial"/>
        <family val="2"/>
      </rPr>
      <t>-4</t>
    </r>
  </si>
  <si>
    <t>21 (21, 30)</t>
  </si>
  <si>
    <t>Control (NCYC110)</t>
  </si>
  <si>
    <t>24.5 (21, 29)</t>
  </si>
  <si>
    <t>BNA2-OE</t>
  </si>
  <si>
    <t>16 (13, 24)</t>
  </si>
  <si>
    <t>GLN1-OE</t>
  </si>
  <si>
    <t>11 (9, 15)</t>
  </si>
  <si>
    <t>Control (CBS7960)</t>
  </si>
  <si>
    <t>18 (14, 24)</t>
  </si>
  <si>
    <t>17.5 (14, 23)</t>
  </si>
  <si>
    <t>14 (11, 20)</t>
  </si>
  <si>
    <t>43.5 (31, 58)</t>
  </si>
  <si>
    <t>20.5 (19, 28)</t>
  </si>
  <si>
    <t>36.5 (30, 49)</t>
  </si>
  <si>
    <t>28.5 (23, 38)</t>
  </si>
  <si>
    <t>35 (28, 41)</t>
  </si>
  <si>
    <t>Control (YS2)</t>
  </si>
  <si>
    <t>21 (18, 25)</t>
  </si>
  <si>
    <t>12.5 (9, 17)</t>
  </si>
  <si>
    <t>18.5 (16, 20)</t>
  </si>
  <si>
    <t>28.5 (22, 37)</t>
  </si>
  <si>
    <t>36 (33, 48)</t>
  </si>
  <si>
    <t>21.5 (19, 36)</t>
  </si>
  <si>
    <t>Glucose</t>
  </si>
  <si>
    <t>a-KG</t>
  </si>
  <si>
    <t>Glu+a-KG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</si>
</sst>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D12" sqref="D12"/>
    </sheetView>
  </sheetViews>
  <sheetFormatPr defaultRowHeight="15" x14ac:dyDescent="0.25"/>
  <cols>
    <col min="1" max="1" width="34.140625" customWidth="1"/>
    <col min="2" max="2" width="23.140625" customWidth="1"/>
    <col min="3" max="12" width="34.140625" customWidth="1"/>
  </cols>
  <sheetData>
    <row r="1" spans="1:13" x14ac:dyDescent="0.25">
      <c r="A1" t="s">
        <v>1628</v>
      </c>
      <c r="J1" s="3"/>
    </row>
    <row r="2" spans="1:13" ht="14.25" customHeight="1" x14ac:dyDescent="0.25">
      <c r="C2" t="s">
        <v>0</v>
      </c>
      <c r="D2" t="s">
        <v>1614</v>
      </c>
      <c r="E2" s="6"/>
      <c r="F2" s="1"/>
      <c r="G2" s="12" t="s">
        <v>1</v>
      </c>
      <c r="H2" s="12"/>
      <c r="I2" s="1"/>
      <c r="J2" s="12"/>
      <c r="K2" s="12"/>
    </row>
    <row r="3" spans="1:13" x14ac:dyDescent="0.25">
      <c r="A3" t="s">
        <v>2</v>
      </c>
      <c r="B3" t="s">
        <v>3</v>
      </c>
      <c r="C3" t="s">
        <v>1615</v>
      </c>
      <c r="E3" s="1" t="s">
        <v>4</v>
      </c>
      <c r="F3" s="1" t="s">
        <v>1616</v>
      </c>
      <c r="G3" s="1" t="s">
        <v>1615</v>
      </c>
      <c r="H3" s="1" t="s">
        <v>4</v>
      </c>
      <c r="I3" s="1" t="s">
        <v>1617</v>
      </c>
      <c r="J3" s="4"/>
      <c r="K3" s="1"/>
      <c r="L3" s="1"/>
    </row>
    <row r="4" spans="1:13" x14ac:dyDescent="0.25">
      <c r="A4" t="s">
        <v>5</v>
      </c>
      <c r="B4" s="2" t="s">
        <v>6</v>
      </c>
      <c r="C4" t="s">
        <v>7</v>
      </c>
      <c r="D4">
        <v>53</v>
      </c>
      <c r="E4" s="1">
        <v>60</v>
      </c>
      <c r="F4" s="1">
        <f>18.5/30</f>
        <v>0.6166666666666667</v>
      </c>
      <c r="G4" s="1" t="s">
        <v>8</v>
      </c>
      <c r="H4" s="1">
        <v>80</v>
      </c>
      <c r="I4" s="1">
        <f>24.5/18.5</f>
        <v>1.3243243243243243</v>
      </c>
      <c r="J4" s="4"/>
      <c r="K4" s="1"/>
      <c r="L4" s="1"/>
      <c r="M4" s="7"/>
    </row>
    <row r="5" spans="1:13" x14ac:dyDescent="0.25">
      <c r="A5" t="s">
        <v>9</v>
      </c>
      <c r="B5" s="2" t="s">
        <v>6</v>
      </c>
      <c r="C5" t="s">
        <v>10</v>
      </c>
      <c r="D5">
        <v>39</v>
      </c>
      <c r="E5" s="1">
        <v>40</v>
      </c>
      <c r="F5" s="1">
        <f>20.5/30</f>
        <v>0.68333333333333335</v>
      </c>
      <c r="G5" s="1" t="s">
        <v>11</v>
      </c>
      <c r="H5" s="1">
        <v>59</v>
      </c>
      <c r="I5" s="1">
        <f>18/20.5</f>
        <v>0.87804878048780488</v>
      </c>
      <c r="J5" s="4"/>
      <c r="K5" s="1"/>
      <c r="L5" s="1"/>
      <c r="M5" s="7"/>
    </row>
    <row r="6" spans="1:13" x14ac:dyDescent="0.25">
      <c r="A6" t="s">
        <v>12</v>
      </c>
      <c r="B6" s="2" t="s">
        <v>13</v>
      </c>
      <c r="C6" t="s">
        <v>14</v>
      </c>
      <c r="D6">
        <v>45</v>
      </c>
      <c r="E6" s="1">
        <v>20</v>
      </c>
      <c r="F6" s="1">
        <f>28.5/30</f>
        <v>0.95</v>
      </c>
      <c r="G6" s="1" t="s">
        <v>15</v>
      </c>
      <c r="H6" s="1">
        <v>20</v>
      </c>
      <c r="I6" s="1">
        <f>32.5/28.5</f>
        <v>1.1403508771929824</v>
      </c>
      <c r="J6" s="4"/>
      <c r="K6" s="1"/>
      <c r="L6" s="1"/>
      <c r="M6" s="7"/>
    </row>
    <row r="7" spans="1:13" x14ac:dyDescent="0.25">
      <c r="A7" t="s">
        <v>17</v>
      </c>
      <c r="B7" s="2" t="s">
        <v>13</v>
      </c>
      <c r="C7" t="s">
        <v>18</v>
      </c>
      <c r="D7">
        <v>51</v>
      </c>
      <c r="E7" s="1">
        <v>20</v>
      </c>
      <c r="F7" s="1">
        <f>31.5/30</f>
        <v>1.05</v>
      </c>
      <c r="G7" s="1" t="s">
        <v>19</v>
      </c>
      <c r="H7" s="1">
        <v>20</v>
      </c>
      <c r="I7" s="1">
        <f>26.5/31.5</f>
        <v>0.84126984126984128</v>
      </c>
      <c r="J7" s="4"/>
      <c r="K7" s="1"/>
      <c r="L7" s="1"/>
      <c r="M7" s="7"/>
    </row>
    <row r="8" spans="1:13" x14ac:dyDescent="0.25">
      <c r="A8" t="s">
        <v>20</v>
      </c>
      <c r="B8" s="2" t="s">
        <v>6</v>
      </c>
      <c r="C8" t="s">
        <v>21</v>
      </c>
      <c r="D8">
        <v>62</v>
      </c>
      <c r="E8" s="1">
        <v>59</v>
      </c>
      <c r="F8" s="1">
        <f>32/30</f>
        <v>1.0666666666666667</v>
      </c>
      <c r="G8" s="1" t="s">
        <v>22</v>
      </c>
      <c r="H8" s="1">
        <v>60</v>
      </c>
      <c r="I8" s="1">
        <f>37.5/32</f>
        <v>1.171875</v>
      </c>
      <c r="J8" s="4"/>
      <c r="K8" s="1"/>
      <c r="L8" s="1"/>
      <c r="M8" s="7"/>
    </row>
    <row r="9" spans="1:13" x14ac:dyDescent="0.25">
      <c r="A9" t="s">
        <v>24</v>
      </c>
      <c r="B9" s="2" t="s">
        <v>13</v>
      </c>
      <c r="C9" t="s">
        <v>25</v>
      </c>
      <c r="D9">
        <v>38</v>
      </c>
      <c r="E9" s="1">
        <v>20</v>
      </c>
      <c r="F9" s="1">
        <f>23.5/30</f>
        <v>0.78333333333333333</v>
      </c>
      <c r="G9" s="1" t="s">
        <v>26</v>
      </c>
      <c r="H9" s="1">
        <v>20</v>
      </c>
      <c r="I9" s="1">
        <f>37.5/23.5</f>
        <v>1.5957446808510638</v>
      </c>
      <c r="J9" s="4"/>
      <c r="K9" s="1"/>
      <c r="L9" s="1"/>
      <c r="M9" s="7"/>
    </row>
    <row r="10" spans="1:13" x14ac:dyDescent="0.25">
      <c r="A10" t="s">
        <v>27</v>
      </c>
      <c r="B10" t="s">
        <v>13</v>
      </c>
      <c r="C10" t="s">
        <v>28</v>
      </c>
      <c r="D10">
        <v>59</v>
      </c>
      <c r="E10">
        <v>20</v>
      </c>
      <c r="F10">
        <f>29.5/30</f>
        <v>0.98333333333333328</v>
      </c>
      <c r="G10" t="s">
        <v>29</v>
      </c>
      <c r="H10">
        <v>20</v>
      </c>
      <c r="I10">
        <f>29/29.5</f>
        <v>0.98305084745762716</v>
      </c>
    </row>
    <row r="11" spans="1:13" x14ac:dyDescent="0.25">
      <c r="A11" t="s">
        <v>30</v>
      </c>
      <c r="B11" s="2" t="s">
        <v>6</v>
      </c>
      <c r="C11" t="s">
        <v>31</v>
      </c>
      <c r="D11">
        <v>32</v>
      </c>
      <c r="E11" s="1">
        <v>40</v>
      </c>
      <c r="F11" s="1">
        <f>10.5/30</f>
        <v>0.35</v>
      </c>
      <c r="G11" s="1" t="s">
        <v>32</v>
      </c>
      <c r="H11" s="1">
        <v>34</v>
      </c>
      <c r="I11" s="1">
        <f>17.5/10.5</f>
        <v>1.6666666666666667</v>
      </c>
      <c r="J11" s="4"/>
      <c r="K11" s="1"/>
      <c r="L11" s="1"/>
      <c r="M11" s="7"/>
    </row>
    <row r="12" spans="1:13" x14ac:dyDescent="0.25">
      <c r="A12" t="s">
        <v>33</v>
      </c>
      <c r="B12" s="2" t="s">
        <v>6</v>
      </c>
      <c r="C12" t="s">
        <v>34</v>
      </c>
      <c r="D12">
        <v>44</v>
      </c>
      <c r="E12" s="1">
        <v>38</v>
      </c>
      <c r="F12" s="1">
        <f>21.5/30</f>
        <v>0.71666666666666667</v>
      </c>
      <c r="G12" s="1" t="s">
        <v>35</v>
      </c>
      <c r="H12" s="1">
        <v>40</v>
      </c>
      <c r="I12" s="1">
        <f>8/21.5</f>
        <v>0.37209302325581395</v>
      </c>
      <c r="J12" s="4"/>
      <c r="K12" s="1"/>
      <c r="L12" s="1"/>
      <c r="M12" s="7"/>
    </row>
    <row r="13" spans="1:13" x14ac:dyDescent="0.25">
      <c r="A13" t="s">
        <v>36</v>
      </c>
      <c r="B13" s="2" t="s">
        <v>13</v>
      </c>
      <c r="C13" t="s">
        <v>37</v>
      </c>
      <c r="D13">
        <v>62</v>
      </c>
      <c r="E13" s="1">
        <v>20</v>
      </c>
      <c r="F13" s="1">
        <f>27/30</f>
        <v>0.9</v>
      </c>
      <c r="G13" s="1" t="s">
        <v>38</v>
      </c>
      <c r="H13" s="1">
        <v>20</v>
      </c>
      <c r="I13" s="1">
        <f>34.5/27</f>
        <v>1.2777777777777777</v>
      </c>
      <c r="J13" s="4"/>
      <c r="K13" s="1"/>
      <c r="L13" s="1"/>
      <c r="M13" s="7"/>
    </row>
    <row r="14" spans="1:13" x14ac:dyDescent="0.25">
      <c r="A14" t="s">
        <v>1618</v>
      </c>
      <c r="B14" t="s">
        <v>13</v>
      </c>
      <c r="C14" t="s">
        <v>1619</v>
      </c>
      <c r="D14">
        <v>42</v>
      </c>
      <c r="E14">
        <v>19</v>
      </c>
      <c r="F14">
        <f>21/30</f>
        <v>0.7</v>
      </c>
      <c r="G14" t="s">
        <v>1620</v>
      </c>
      <c r="H14">
        <v>19</v>
      </c>
      <c r="I14">
        <f>15/21</f>
        <v>0.7142857142857143</v>
      </c>
      <c r="M14" s="7"/>
    </row>
    <row r="15" spans="1:13" x14ac:dyDescent="0.25">
      <c r="A15" t="s">
        <v>39</v>
      </c>
      <c r="B15" s="2" t="s">
        <v>6</v>
      </c>
      <c r="C15" t="s">
        <v>40</v>
      </c>
      <c r="D15">
        <v>52</v>
      </c>
      <c r="E15" s="1">
        <v>80</v>
      </c>
      <c r="F15" s="1">
        <f>27/30</f>
        <v>0.9</v>
      </c>
      <c r="G15" s="1" t="s">
        <v>41</v>
      </c>
      <c r="H15" s="1">
        <v>79</v>
      </c>
      <c r="I15" s="1">
        <f>27/27</f>
        <v>1</v>
      </c>
      <c r="J15" s="4"/>
      <c r="K15" s="1"/>
      <c r="L15" s="1"/>
      <c r="M15" s="7"/>
    </row>
    <row r="16" spans="1:13" x14ac:dyDescent="0.25">
      <c r="A16" t="s">
        <v>42</v>
      </c>
      <c r="B16" s="2" t="s">
        <v>6</v>
      </c>
      <c r="C16" t="s">
        <v>43</v>
      </c>
      <c r="D16">
        <v>52</v>
      </c>
      <c r="E16" s="1">
        <v>60</v>
      </c>
      <c r="F16" s="1">
        <f>24/30</f>
        <v>0.8</v>
      </c>
      <c r="G16" s="1" t="s">
        <v>44</v>
      </c>
      <c r="H16" s="1">
        <v>80</v>
      </c>
      <c r="I16" s="1">
        <f>28/24</f>
        <v>1.1666666666666667</v>
      </c>
      <c r="J16" s="4"/>
      <c r="K16" s="1"/>
      <c r="L16" s="1"/>
      <c r="M16" s="7"/>
    </row>
    <row r="17" spans="1:13" x14ac:dyDescent="0.25">
      <c r="A17" t="s">
        <v>45</v>
      </c>
      <c r="B17" s="2" t="s">
        <v>6</v>
      </c>
      <c r="C17" t="s">
        <v>46</v>
      </c>
      <c r="D17">
        <v>71</v>
      </c>
      <c r="E17" s="1">
        <v>60</v>
      </c>
      <c r="F17" s="1">
        <f>32.5/30</f>
        <v>1.0833333333333333</v>
      </c>
      <c r="G17" s="1" t="s">
        <v>47</v>
      </c>
      <c r="H17" s="1">
        <v>68</v>
      </c>
      <c r="I17" s="1">
        <f>26.5/32.5</f>
        <v>0.81538461538461537</v>
      </c>
      <c r="J17" s="4"/>
      <c r="K17" s="1"/>
      <c r="L17" s="1"/>
      <c r="M17" s="7"/>
    </row>
    <row r="18" spans="1:13" x14ac:dyDescent="0.25">
      <c r="A18" t="s">
        <v>48</v>
      </c>
      <c r="B18" s="2" t="s">
        <v>6</v>
      </c>
      <c r="C18" t="s">
        <v>49</v>
      </c>
      <c r="D18">
        <v>38</v>
      </c>
      <c r="E18" s="1">
        <v>38</v>
      </c>
      <c r="F18" s="1">
        <f>19.5/30</f>
        <v>0.65</v>
      </c>
      <c r="G18" s="1" t="s">
        <v>50</v>
      </c>
      <c r="H18" s="1">
        <v>80</v>
      </c>
      <c r="I18" s="1">
        <f>27/19.5</f>
        <v>1.3846153846153846</v>
      </c>
      <c r="J18" s="4"/>
      <c r="K18" s="1"/>
      <c r="L18" s="1"/>
      <c r="M18" s="7"/>
    </row>
    <row r="19" spans="1:13" x14ac:dyDescent="0.25">
      <c r="A19" t="s">
        <v>51</v>
      </c>
      <c r="B19" s="2" t="s">
        <v>13</v>
      </c>
      <c r="C19" t="s">
        <v>52</v>
      </c>
      <c r="D19">
        <v>34</v>
      </c>
      <c r="E19" s="1">
        <v>20</v>
      </c>
      <c r="F19" s="1">
        <f>22/30</f>
        <v>0.73333333333333328</v>
      </c>
      <c r="G19" s="1" t="s">
        <v>53</v>
      </c>
      <c r="H19" s="1">
        <v>20</v>
      </c>
      <c r="I19" s="1">
        <f>35.5/22</f>
        <v>1.6136363636363635</v>
      </c>
      <c r="J19" s="4"/>
      <c r="K19" s="1"/>
      <c r="L19" s="1"/>
      <c r="M19" s="7"/>
    </row>
    <row r="20" spans="1:13" x14ac:dyDescent="0.25">
      <c r="A20" t="s">
        <v>54</v>
      </c>
      <c r="B20" s="2" t="s">
        <v>6</v>
      </c>
      <c r="C20" t="s">
        <v>55</v>
      </c>
      <c r="D20">
        <v>44</v>
      </c>
      <c r="E20" s="1">
        <v>60</v>
      </c>
      <c r="F20" s="1">
        <f>17.5/30</f>
        <v>0.58333333333333337</v>
      </c>
      <c r="G20" s="1" t="s">
        <v>56</v>
      </c>
      <c r="H20" s="1">
        <v>60</v>
      </c>
      <c r="I20" s="1">
        <f>32/17.5</f>
        <v>1.8285714285714285</v>
      </c>
      <c r="J20" s="4"/>
      <c r="K20" s="1"/>
      <c r="L20" s="1"/>
      <c r="M20" s="7"/>
    </row>
    <row r="21" spans="1:13" x14ac:dyDescent="0.25">
      <c r="A21" t="s">
        <v>57</v>
      </c>
      <c r="B21" s="2" t="s">
        <v>6</v>
      </c>
      <c r="C21" t="s">
        <v>58</v>
      </c>
      <c r="D21">
        <v>54</v>
      </c>
      <c r="E21" s="1">
        <v>60</v>
      </c>
      <c r="F21" s="1">
        <f>24/30</f>
        <v>0.8</v>
      </c>
      <c r="G21" s="1" t="s">
        <v>59</v>
      </c>
      <c r="H21" s="1">
        <v>60</v>
      </c>
      <c r="I21" s="1">
        <f>35.5/24</f>
        <v>1.4791666666666667</v>
      </c>
      <c r="J21" s="4"/>
      <c r="K21" s="1"/>
      <c r="L21" s="1"/>
      <c r="M21" s="7"/>
    </row>
    <row r="22" spans="1:13" x14ac:dyDescent="0.25">
      <c r="A22" t="s">
        <v>60</v>
      </c>
      <c r="B22" s="2" t="s">
        <v>13</v>
      </c>
      <c r="C22" t="s">
        <v>61</v>
      </c>
      <c r="D22">
        <v>33</v>
      </c>
      <c r="E22" s="1">
        <v>20</v>
      </c>
      <c r="F22" s="1">
        <f>10.5/30</f>
        <v>0.35</v>
      </c>
      <c r="G22" s="1" t="s">
        <v>62</v>
      </c>
      <c r="H22" s="1">
        <v>20</v>
      </c>
      <c r="I22" s="1">
        <f>26/10.5</f>
        <v>2.4761904761904763</v>
      </c>
      <c r="J22" s="4"/>
      <c r="K22" s="1"/>
      <c r="L22" s="1"/>
      <c r="M22" s="7"/>
    </row>
    <row r="23" spans="1:13" x14ac:dyDescent="0.25">
      <c r="A23" t="s">
        <v>63</v>
      </c>
      <c r="B23" t="s">
        <v>6</v>
      </c>
      <c r="C23" t="s">
        <v>64</v>
      </c>
      <c r="D23">
        <v>60</v>
      </c>
      <c r="E23">
        <v>80</v>
      </c>
      <c r="F23">
        <f>25/30</f>
        <v>0.83333333333333337</v>
      </c>
      <c r="G23" t="s">
        <v>65</v>
      </c>
      <c r="H23">
        <v>80</v>
      </c>
      <c r="I23">
        <f>17.5/25</f>
        <v>0.7</v>
      </c>
    </row>
    <row r="24" spans="1:13" x14ac:dyDescent="0.25">
      <c r="A24" t="s">
        <v>67</v>
      </c>
      <c r="B24" s="2" t="s">
        <v>13</v>
      </c>
      <c r="C24" t="s">
        <v>68</v>
      </c>
      <c r="D24">
        <v>69</v>
      </c>
      <c r="E24" s="1">
        <v>20</v>
      </c>
      <c r="F24" s="1">
        <f>32/30</f>
        <v>1.0666666666666667</v>
      </c>
      <c r="G24" s="1" t="s">
        <v>69</v>
      </c>
      <c r="H24" s="1">
        <v>20</v>
      </c>
      <c r="I24" s="1">
        <f>36/32</f>
        <v>1.125</v>
      </c>
      <c r="J24" s="4"/>
      <c r="K24" s="1"/>
      <c r="L24" s="1"/>
      <c r="M24" s="7"/>
    </row>
    <row r="25" spans="1:13" x14ac:dyDescent="0.25">
      <c r="A25" t="s">
        <v>70</v>
      </c>
      <c r="B25" s="2" t="s">
        <v>6</v>
      </c>
      <c r="C25" t="s">
        <v>71</v>
      </c>
      <c r="D25">
        <v>35</v>
      </c>
      <c r="E25" s="1">
        <v>60</v>
      </c>
      <c r="F25" s="1">
        <f>17/30</f>
        <v>0.56666666666666665</v>
      </c>
      <c r="G25" s="1" t="s">
        <v>72</v>
      </c>
      <c r="H25" s="1">
        <v>60</v>
      </c>
      <c r="I25" s="1">
        <f>14.5/17</f>
        <v>0.8529411764705882</v>
      </c>
      <c r="J25" s="4"/>
      <c r="K25" s="1"/>
      <c r="L25" s="1"/>
      <c r="M25" s="7"/>
    </row>
    <row r="26" spans="1:13" x14ac:dyDescent="0.25">
      <c r="A26" t="s">
        <v>73</v>
      </c>
      <c r="B26" s="2" t="s">
        <v>13</v>
      </c>
      <c r="C26" t="s">
        <v>74</v>
      </c>
      <c r="D26">
        <v>41</v>
      </c>
      <c r="E26" s="1">
        <v>20</v>
      </c>
      <c r="F26" s="1">
        <f>23/30</f>
        <v>0.76666666666666672</v>
      </c>
      <c r="G26" s="1" t="s">
        <v>75</v>
      </c>
      <c r="H26" s="1">
        <v>20</v>
      </c>
      <c r="I26" s="1">
        <f>48/23</f>
        <v>2.0869565217391304</v>
      </c>
      <c r="J26" s="4"/>
      <c r="K26" s="1"/>
      <c r="L26" s="1"/>
      <c r="M26" s="7"/>
    </row>
    <row r="27" spans="1:13" x14ac:dyDescent="0.25">
      <c r="A27" t="s">
        <v>76</v>
      </c>
      <c r="B27" s="2" t="s">
        <v>13</v>
      </c>
      <c r="C27" t="s">
        <v>77</v>
      </c>
      <c r="D27">
        <v>39</v>
      </c>
      <c r="E27" s="1">
        <v>20</v>
      </c>
      <c r="F27" s="1">
        <f>21/30</f>
        <v>0.7</v>
      </c>
      <c r="G27" s="1" t="s">
        <v>78</v>
      </c>
      <c r="H27" s="1">
        <v>20</v>
      </c>
      <c r="I27" s="1">
        <f>35/21</f>
        <v>1.6666666666666667</v>
      </c>
      <c r="J27" s="4"/>
      <c r="K27" s="1"/>
      <c r="L27" s="1"/>
      <c r="M27" s="7"/>
    </row>
    <row r="28" spans="1:13" x14ac:dyDescent="0.25">
      <c r="A28" t="s">
        <v>79</v>
      </c>
      <c r="B28" s="2" t="s">
        <v>6</v>
      </c>
      <c r="C28" t="s">
        <v>80</v>
      </c>
      <c r="D28">
        <v>58</v>
      </c>
      <c r="E28" s="1">
        <v>60</v>
      </c>
      <c r="F28" s="1">
        <f>25/30</f>
        <v>0.83333333333333337</v>
      </c>
      <c r="G28" s="1" t="s">
        <v>81</v>
      </c>
      <c r="H28" s="1">
        <v>60</v>
      </c>
      <c r="I28" s="1">
        <f>22.5/25</f>
        <v>0.9</v>
      </c>
      <c r="J28" s="4"/>
      <c r="K28" s="1"/>
      <c r="L28" s="1"/>
      <c r="M28" s="8"/>
    </row>
    <row r="29" spans="1:13" x14ac:dyDescent="0.25">
      <c r="A29" t="s">
        <v>82</v>
      </c>
      <c r="B29" s="2" t="s">
        <v>6</v>
      </c>
      <c r="C29" t="s">
        <v>83</v>
      </c>
      <c r="D29">
        <v>52</v>
      </c>
      <c r="E29" s="1">
        <v>60</v>
      </c>
      <c r="F29" s="1">
        <f>30/30</f>
        <v>1</v>
      </c>
      <c r="G29" s="1" t="s">
        <v>84</v>
      </c>
      <c r="H29" s="1">
        <v>60</v>
      </c>
      <c r="I29" s="1">
        <f>17.5/30</f>
        <v>0.58333333333333337</v>
      </c>
      <c r="J29" s="4"/>
      <c r="K29" s="1"/>
      <c r="L29" s="1"/>
      <c r="M29" s="7"/>
    </row>
    <row r="30" spans="1:13" x14ac:dyDescent="0.25">
      <c r="A30" t="s">
        <v>85</v>
      </c>
      <c r="B30" s="2" t="s">
        <v>13</v>
      </c>
      <c r="C30" t="s">
        <v>86</v>
      </c>
      <c r="D30">
        <v>52</v>
      </c>
      <c r="E30" s="1">
        <v>20</v>
      </c>
      <c r="F30" s="1">
        <f>22.5/30</f>
        <v>0.75</v>
      </c>
      <c r="G30" s="1" t="s">
        <v>87</v>
      </c>
      <c r="H30" s="1">
        <v>19</v>
      </c>
      <c r="I30" s="1">
        <f>8/22.5</f>
        <v>0.35555555555555557</v>
      </c>
      <c r="J30" s="4"/>
      <c r="K30" s="1"/>
      <c r="L30" s="1"/>
      <c r="M30" s="7"/>
    </row>
    <row r="31" spans="1:13" x14ac:dyDescent="0.25">
      <c r="A31" t="s">
        <v>88</v>
      </c>
      <c r="B31" s="2" t="s">
        <v>13</v>
      </c>
      <c r="C31" t="s">
        <v>89</v>
      </c>
      <c r="D31">
        <v>47</v>
      </c>
      <c r="E31" s="1">
        <v>20</v>
      </c>
      <c r="F31" s="1">
        <f>26/30</f>
        <v>0.8666666666666667</v>
      </c>
      <c r="G31" s="1" t="s">
        <v>90</v>
      </c>
      <c r="H31" s="1">
        <v>20</v>
      </c>
      <c r="I31" s="1">
        <f>34.5/26</f>
        <v>1.3269230769230769</v>
      </c>
      <c r="J31" s="4"/>
      <c r="K31" s="1"/>
      <c r="L31" s="1"/>
      <c r="M31" s="7"/>
    </row>
    <row r="32" spans="1:13" x14ac:dyDescent="0.25">
      <c r="A32" t="s">
        <v>91</v>
      </c>
      <c r="B32" s="2" t="s">
        <v>13</v>
      </c>
      <c r="C32" t="s">
        <v>92</v>
      </c>
      <c r="D32">
        <v>71</v>
      </c>
      <c r="E32" s="1">
        <v>20</v>
      </c>
      <c r="F32" s="1">
        <f>35.5/30</f>
        <v>1.1833333333333333</v>
      </c>
      <c r="G32" s="1" t="s">
        <v>93</v>
      </c>
      <c r="H32" s="1">
        <v>20</v>
      </c>
      <c r="I32" s="1">
        <f>38/35.5</f>
        <v>1.0704225352112675</v>
      </c>
      <c r="J32" s="4"/>
      <c r="K32" s="1"/>
      <c r="L32" s="1"/>
      <c r="M32" s="7"/>
    </row>
    <row r="33" spans="1:13" x14ac:dyDescent="0.25">
      <c r="A33" t="s">
        <v>94</v>
      </c>
      <c r="B33" s="2" t="s">
        <v>13</v>
      </c>
      <c r="C33" t="s">
        <v>95</v>
      </c>
      <c r="D33">
        <v>75</v>
      </c>
      <c r="E33" s="1">
        <v>20</v>
      </c>
      <c r="F33" s="1">
        <f>35.5/30</f>
        <v>1.1833333333333333</v>
      </c>
      <c r="G33" s="1" t="s">
        <v>96</v>
      </c>
      <c r="H33" s="1">
        <v>20</v>
      </c>
      <c r="I33" s="1">
        <f>40/35.5</f>
        <v>1.1267605633802817</v>
      </c>
      <c r="J33" s="4"/>
      <c r="K33" s="1"/>
      <c r="L33" s="1"/>
      <c r="M33" s="7"/>
    </row>
    <row r="34" spans="1:13" x14ac:dyDescent="0.25">
      <c r="A34" t="s">
        <v>97</v>
      </c>
      <c r="B34" s="2" t="s">
        <v>6</v>
      </c>
      <c r="C34" t="s">
        <v>98</v>
      </c>
      <c r="D34">
        <v>38</v>
      </c>
      <c r="E34" s="1">
        <v>60</v>
      </c>
      <c r="F34" s="1">
        <f>18/30</f>
        <v>0.6</v>
      </c>
      <c r="G34" s="1" t="s">
        <v>99</v>
      </c>
      <c r="H34" s="1">
        <v>60</v>
      </c>
      <c r="I34" s="1">
        <f>18.5/18</f>
        <v>1.0277777777777777</v>
      </c>
      <c r="J34" s="4"/>
      <c r="K34" s="1"/>
      <c r="L34" s="1"/>
      <c r="M34" s="7"/>
    </row>
    <row r="35" spans="1:13" x14ac:dyDescent="0.25">
      <c r="A35" t="s">
        <v>1621</v>
      </c>
      <c r="B35" t="s">
        <v>6</v>
      </c>
      <c r="C35" t="s">
        <v>1622</v>
      </c>
      <c r="D35">
        <v>46</v>
      </c>
      <c r="E35">
        <v>40</v>
      </c>
      <c r="F35">
        <f>28/30</f>
        <v>0.93333333333333335</v>
      </c>
      <c r="G35" t="s">
        <v>100</v>
      </c>
      <c r="H35">
        <v>40</v>
      </c>
      <c r="I35">
        <f>33/28</f>
        <v>1.1785714285714286</v>
      </c>
      <c r="M35" s="7"/>
    </row>
    <row r="36" spans="1:13" x14ac:dyDescent="0.25">
      <c r="A36" t="s">
        <v>101</v>
      </c>
      <c r="B36" s="2" t="s">
        <v>13</v>
      </c>
      <c r="C36" t="s">
        <v>102</v>
      </c>
      <c r="D36">
        <v>42</v>
      </c>
      <c r="E36" s="1">
        <v>19</v>
      </c>
      <c r="F36" s="1">
        <f>29/30</f>
        <v>0.96666666666666667</v>
      </c>
      <c r="G36" s="1" t="s">
        <v>103</v>
      </c>
      <c r="H36" s="1">
        <v>20</v>
      </c>
      <c r="I36" s="1">
        <f>27.5/29</f>
        <v>0.94827586206896552</v>
      </c>
      <c r="J36" s="4"/>
      <c r="K36" s="1"/>
      <c r="L36" s="1"/>
      <c r="M36" s="7"/>
    </row>
    <row r="37" spans="1:13" x14ac:dyDescent="0.25">
      <c r="A37" t="s">
        <v>104</v>
      </c>
      <c r="B37" s="2" t="s">
        <v>13</v>
      </c>
      <c r="C37" t="s">
        <v>105</v>
      </c>
      <c r="D37">
        <v>53</v>
      </c>
      <c r="E37" s="1">
        <v>20</v>
      </c>
      <c r="F37" s="1">
        <f>32.5/30</f>
        <v>1.0833333333333333</v>
      </c>
      <c r="G37" s="1" t="s">
        <v>106</v>
      </c>
      <c r="H37" s="1">
        <v>20</v>
      </c>
      <c r="I37" s="1">
        <f>36.5/32.5</f>
        <v>1.1230769230769231</v>
      </c>
      <c r="J37" s="4"/>
      <c r="K37" s="1"/>
      <c r="L37" s="1"/>
      <c r="M37" s="7"/>
    </row>
    <row r="38" spans="1:13" x14ac:dyDescent="0.25">
      <c r="A38" t="s">
        <v>107</v>
      </c>
      <c r="B38" s="2" t="s">
        <v>13</v>
      </c>
      <c r="C38" t="s">
        <v>108</v>
      </c>
      <c r="D38">
        <v>81</v>
      </c>
      <c r="E38" s="1">
        <v>20</v>
      </c>
      <c r="F38" s="1">
        <f>32/30</f>
        <v>1.0666666666666667</v>
      </c>
      <c r="G38" s="1" t="s">
        <v>22</v>
      </c>
      <c r="H38" s="1">
        <v>20</v>
      </c>
      <c r="I38" s="1">
        <f>37.5/32</f>
        <v>1.171875</v>
      </c>
      <c r="J38" s="4"/>
      <c r="K38" s="1"/>
      <c r="L38" s="1"/>
      <c r="M38" s="7"/>
    </row>
    <row r="39" spans="1:13" x14ac:dyDescent="0.25">
      <c r="A39" t="s">
        <v>109</v>
      </c>
      <c r="B39" s="2" t="s">
        <v>13</v>
      </c>
      <c r="C39" t="s">
        <v>110</v>
      </c>
      <c r="D39">
        <v>49</v>
      </c>
      <c r="E39" s="1">
        <v>20</v>
      </c>
      <c r="F39" s="1">
        <f>31/30</f>
        <v>1.0333333333333334</v>
      </c>
      <c r="G39" s="1" t="s">
        <v>16</v>
      </c>
      <c r="H39" s="1" t="s">
        <v>16</v>
      </c>
      <c r="I39" s="1" t="s">
        <v>16</v>
      </c>
      <c r="J39" s="4"/>
      <c r="K39" s="1"/>
      <c r="L39" s="1"/>
      <c r="M39" s="7"/>
    </row>
    <row r="40" spans="1:13" x14ac:dyDescent="0.25">
      <c r="A40" t="s">
        <v>111</v>
      </c>
      <c r="B40" s="2" t="s">
        <v>13</v>
      </c>
      <c r="C40" t="s">
        <v>112</v>
      </c>
      <c r="D40">
        <v>47</v>
      </c>
      <c r="E40" s="1">
        <v>20</v>
      </c>
      <c r="F40" s="1">
        <f>28.5/30</f>
        <v>0.95</v>
      </c>
      <c r="G40" s="1" t="s">
        <v>113</v>
      </c>
      <c r="H40" s="1">
        <v>20</v>
      </c>
      <c r="I40" s="1">
        <f>40/28.5</f>
        <v>1.4035087719298245</v>
      </c>
      <c r="J40" s="4"/>
      <c r="K40" s="1"/>
      <c r="L40" s="1"/>
      <c r="M40" s="7"/>
    </row>
    <row r="41" spans="1:13" x14ac:dyDescent="0.25">
      <c r="A41" t="s">
        <v>114</v>
      </c>
      <c r="B41" s="2" t="s">
        <v>13</v>
      </c>
      <c r="C41" t="s">
        <v>115</v>
      </c>
      <c r="D41">
        <v>74</v>
      </c>
      <c r="E41" s="1">
        <v>20</v>
      </c>
      <c r="F41" s="1">
        <f>39/30</f>
        <v>1.3</v>
      </c>
      <c r="G41" s="1" t="s">
        <v>116</v>
      </c>
      <c r="H41" s="1">
        <v>20</v>
      </c>
      <c r="I41" s="1">
        <f>30.5/39</f>
        <v>0.78205128205128205</v>
      </c>
      <c r="J41" s="4"/>
      <c r="K41" s="1"/>
      <c r="L41" s="1"/>
      <c r="M41" s="7"/>
    </row>
    <row r="42" spans="1:13" x14ac:dyDescent="0.25">
      <c r="A42" t="s">
        <v>117</v>
      </c>
      <c r="B42" s="2" t="s">
        <v>13</v>
      </c>
      <c r="C42" t="s">
        <v>118</v>
      </c>
      <c r="D42">
        <v>50</v>
      </c>
      <c r="E42" s="1">
        <v>20</v>
      </c>
      <c r="F42" s="1">
        <f>37/30</f>
        <v>1.2333333333333334</v>
      </c>
      <c r="G42" s="1" t="s">
        <v>119</v>
      </c>
      <c r="H42" s="1">
        <v>20</v>
      </c>
      <c r="I42" s="1">
        <f>36/37</f>
        <v>0.97297297297297303</v>
      </c>
      <c r="J42" s="4"/>
      <c r="K42" s="1"/>
      <c r="L42" s="1"/>
      <c r="M42" s="7"/>
    </row>
    <row r="43" spans="1:13" x14ac:dyDescent="0.25">
      <c r="A43" t="s">
        <v>120</v>
      </c>
      <c r="B43" s="2" t="s">
        <v>13</v>
      </c>
      <c r="C43" t="s">
        <v>121</v>
      </c>
      <c r="D43">
        <v>55</v>
      </c>
      <c r="E43" s="1">
        <v>20</v>
      </c>
      <c r="F43" s="1">
        <f>36/30</f>
        <v>1.2</v>
      </c>
      <c r="G43" s="1" t="s">
        <v>122</v>
      </c>
      <c r="H43" s="1">
        <v>20</v>
      </c>
      <c r="I43" s="1">
        <f>38/36</f>
        <v>1.0555555555555556</v>
      </c>
      <c r="J43" s="4"/>
      <c r="K43" s="1"/>
      <c r="L43" s="1"/>
      <c r="M43" s="7"/>
    </row>
    <row r="44" spans="1:13" x14ac:dyDescent="0.25">
      <c r="A44" t="s">
        <v>123</v>
      </c>
      <c r="B44" s="2" t="s">
        <v>13</v>
      </c>
      <c r="C44" t="s">
        <v>124</v>
      </c>
      <c r="D44">
        <v>43</v>
      </c>
      <c r="E44" s="1">
        <v>20</v>
      </c>
      <c r="F44" s="1">
        <f>28.5/30</f>
        <v>0.95</v>
      </c>
      <c r="G44" s="1" t="s">
        <v>125</v>
      </c>
      <c r="H44" s="1">
        <v>20</v>
      </c>
      <c r="I44" s="1">
        <f>16.5/28.5</f>
        <v>0.57894736842105265</v>
      </c>
      <c r="J44" s="4"/>
      <c r="K44" s="1"/>
      <c r="L44" s="1"/>
      <c r="M44" s="7"/>
    </row>
    <row r="45" spans="1:13" x14ac:dyDescent="0.25">
      <c r="A45" t="s">
        <v>126</v>
      </c>
      <c r="B45" s="2" t="s">
        <v>13</v>
      </c>
      <c r="C45" t="s">
        <v>127</v>
      </c>
      <c r="D45">
        <v>46</v>
      </c>
      <c r="E45" s="1">
        <v>20</v>
      </c>
      <c r="F45" s="1">
        <f>29/30</f>
        <v>0.96666666666666667</v>
      </c>
      <c r="G45" s="1" t="s">
        <v>128</v>
      </c>
      <c r="H45" s="1">
        <v>20</v>
      </c>
      <c r="I45" s="1">
        <f>24.5/29</f>
        <v>0.84482758620689657</v>
      </c>
      <c r="J45" s="4"/>
      <c r="K45" s="1"/>
      <c r="L45" s="1"/>
      <c r="M45" s="7"/>
    </row>
    <row r="46" spans="1:13" x14ac:dyDescent="0.25">
      <c r="A46" t="s">
        <v>129</v>
      </c>
      <c r="B46" s="2" t="s">
        <v>6</v>
      </c>
      <c r="C46" t="s">
        <v>130</v>
      </c>
      <c r="D46">
        <v>50</v>
      </c>
      <c r="E46" s="1">
        <v>79</v>
      </c>
      <c r="F46" s="1">
        <f>20/30</f>
        <v>0.66666666666666663</v>
      </c>
      <c r="G46" s="1" t="s">
        <v>131</v>
      </c>
      <c r="H46" s="1">
        <v>78</v>
      </c>
      <c r="I46" s="1">
        <f>21/20</f>
        <v>1.05</v>
      </c>
      <c r="J46" s="4"/>
      <c r="K46" s="1"/>
      <c r="L46" s="1"/>
      <c r="M46" s="7"/>
    </row>
    <row r="47" spans="1:13" x14ac:dyDescent="0.25">
      <c r="A47" s="9" t="s">
        <v>132</v>
      </c>
      <c r="B47" s="2" t="s">
        <v>13</v>
      </c>
      <c r="C47" t="s">
        <v>133</v>
      </c>
      <c r="D47">
        <v>66</v>
      </c>
      <c r="E47" s="1">
        <v>58</v>
      </c>
      <c r="F47" s="1">
        <f>31/30</f>
        <v>1.0333333333333334</v>
      </c>
      <c r="G47" s="1" t="s">
        <v>134</v>
      </c>
      <c r="H47" s="1">
        <v>58</v>
      </c>
      <c r="I47" s="1">
        <f>25/31</f>
        <v>0.80645161290322576</v>
      </c>
      <c r="J47" s="4"/>
      <c r="K47" s="1"/>
      <c r="L47" s="1"/>
      <c r="M47" s="7"/>
    </row>
    <row r="48" spans="1:13" x14ac:dyDescent="0.25">
      <c r="A48" t="s">
        <v>135</v>
      </c>
      <c r="B48" s="2" t="s">
        <v>13</v>
      </c>
      <c r="C48" t="s">
        <v>136</v>
      </c>
      <c r="D48">
        <v>49</v>
      </c>
      <c r="E48" s="1">
        <v>20</v>
      </c>
      <c r="F48" s="1">
        <f>38.5/30</f>
        <v>1.2833333333333334</v>
      </c>
      <c r="G48" s="1" t="s">
        <v>16</v>
      </c>
      <c r="H48" s="1" t="s">
        <v>16</v>
      </c>
      <c r="I48" s="1" t="s">
        <v>16</v>
      </c>
      <c r="J48" s="4"/>
      <c r="K48" s="1"/>
      <c r="L48" s="1"/>
      <c r="M48" s="7"/>
    </row>
    <row r="49" spans="1:13" x14ac:dyDescent="0.25">
      <c r="A49" t="s">
        <v>137</v>
      </c>
      <c r="B49" s="2" t="s">
        <v>6</v>
      </c>
      <c r="C49" t="s">
        <v>138</v>
      </c>
      <c r="D49">
        <v>38</v>
      </c>
      <c r="E49" s="1">
        <v>39</v>
      </c>
      <c r="F49" s="1">
        <f>12/30</f>
        <v>0.4</v>
      </c>
      <c r="G49" s="1" t="s">
        <v>139</v>
      </c>
      <c r="H49" s="1">
        <v>39</v>
      </c>
      <c r="I49" s="1">
        <f>10/12</f>
        <v>0.83333333333333337</v>
      </c>
      <c r="J49" s="4"/>
      <c r="K49" s="1"/>
      <c r="L49" s="1"/>
      <c r="M49" s="7"/>
    </row>
    <row r="50" spans="1:13" x14ac:dyDescent="0.25">
      <c r="A50" t="s">
        <v>140</v>
      </c>
      <c r="B50" t="s">
        <v>6</v>
      </c>
      <c r="C50" t="s">
        <v>1623</v>
      </c>
      <c r="D50">
        <v>32</v>
      </c>
      <c r="E50" t="s">
        <v>16</v>
      </c>
      <c r="F50">
        <v>0.6333333333333333</v>
      </c>
      <c r="G50" t="s">
        <v>16</v>
      </c>
      <c r="H50" t="s">
        <v>16</v>
      </c>
      <c r="I50" t="s">
        <v>16</v>
      </c>
    </row>
    <row r="51" spans="1:13" x14ac:dyDescent="0.25">
      <c r="A51" t="s">
        <v>141</v>
      </c>
      <c r="B51" s="2" t="s">
        <v>13</v>
      </c>
      <c r="C51" t="s">
        <v>142</v>
      </c>
      <c r="D51">
        <v>60</v>
      </c>
      <c r="E51" s="1">
        <v>19</v>
      </c>
      <c r="F51" s="1">
        <f>27/30</f>
        <v>0.9</v>
      </c>
      <c r="G51" s="1" t="s">
        <v>143</v>
      </c>
      <c r="H51" s="1">
        <v>20</v>
      </c>
      <c r="I51" s="1">
        <f>20/27</f>
        <v>0.7407407407407407</v>
      </c>
      <c r="J51" s="4"/>
      <c r="K51" s="1"/>
      <c r="L51" s="1"/>
      <c r="M51" s="7"/>
    </row>
    <row r="52" spans="1:13" x14ac:dyDescent="0.25">
      <c r="A52" t="s">
        <v>144</v>
      </c>
      <c r="B52" s="2" t="s">
        <v>13</v>
      </c>
      <c r="C52" t="s">
        <v>145</v>
      </c>
      <c r="D52">
        <v>47</v>
      </c>
      <c r="E52" s="1">
        <v>20</v>
      </c>
      <c r="F52" s="1">
        <f>33.5/30</f>
        <v>1.1166666666666667</v>
      </c>
      <c r="G52" s="1" t="s">
        <v>146</v>
      </c>
      <c r="H52" s="1">
        <v>20</v>
      </c>
      <c r="I52" s="1">
        <f>22/33.5</f>
        <v>0.65671641791044777</v>
      </c>
      <c r="J52" s="4"/>
      <c r="K52" s="1"/>
      <c r="L52" s="1"/>
      <c r="M52" s="7"/>
    </row>
    <row r="53" spans="1:13" x14ac:dyDescent="0.25">
      <c r="A53" t="s">
        <v>147</v>
      </c>
      <c r="B53" s="2" t="s">
        <v>6</v>
      </c>
      <c r="C53" t="s">
        <v>148</v>
      </c>
      <c r="D53">
        <v>66</v>
      </c>
      <c r="E53" s="1">
        <v>60</v>
      </c>
      <c r="F53" s="1">
        <f>17/30</f>
        <v>0.56666666666666665</v>
      </c>
      <c r="G53" s="1" t="s">
        <v>149</v>
      </c>
      <c r="H53" s="1">
        <v>60</v>
      </c>
      <c r="I53" s="1">
        <f>26/17</f>
        <v>1.5294117647058822</v>
      </c>
      <c r="J53" s="4"/>
      <c r="K53" s="1"/>
      <c r="L53" s="1"/>
      <c r="M53" s="7"/>
    </row>
    <row r="54" spans="1:13" x14ac:dyDescent="0.25">
      <c r="A54" t="s">
        <v>150</v>
      </c>
      <c r="B54" s="2" t="s">
        <v>6</v>
      </c>
      <c r="C54" t="s">
        <v>151</v>
      </c>
      <c r="D54">
        <v>55</v>
      </c>
      <c r="E54" s="1">
        <v>60</v>
      </c>
      <c r="F54" s="1">
        <f>24/30</f>
        <v>0.8</v>
      </c>
      <c r="G54" s="1" t="s">
        <v>152</v>
      </c>
      <c r="H54" s="1">
        <v>60</v>
      </c>
      <c r="I54" s="1">
        <f>25/24</f>
        <v>1.0416666666666667</v>
      </c>
      <c r="J54" s="4"/>
      <c r="K54" s="1"/>
      <c r="L54" s="1"/>
      <c r="M54" s="7"/>
    </row>
    <row r="55" spans="1:13" x14ac:dyDescent="0.25">
      <c r="A55" t="s">
        <v>153</v>
      </c>
      <c r="B55" s="2" t="s">
        <v>6</v>
      </c>
      <c r="C55" t="s">
        <v>154</v>
      </c>
      <c r="D55">
        <v>41</v>
      </c>
      <c r="E55" s="1">
        <v>60</v>
      </c>
      <c r="F55" s="1">
        <f>19/30</f>
        <v>0.6333333333333333</v>
      </c>
      <c r="G55" s="1" t="s">
        <v>155</v>
      </c>
      <c r="H55" s="1">
        <v>60</v>
      </c>
      <c r="I55" s="1">
        <f>24/19</f>
        <v>1.263157894736842</v>
      </c>
      <c r="J55" s="4"/>
      <c r="K55" s="1"/>
      <c r="L55" s="1"/>
      <c r="M55" s="7"/>
    </row>
    <row r="56" spans="1:13" x14ac:dyDescent="0.25">
      <c r="A56" t="s">
        <v>156</v>
      </c>
      <c r="B56" s="2" t="s">
        <v>6</v>
      </c>
      <c r="C56" t="s">
        <v>157</v>
      </c>
      <c r="D56">
        <v>65</v>
      </c>
      <c r="E56" s="1">
        <v>78</v>
      </c>
      <c r="F56" s="1">
        <f>33/30</f>
        <v>1.1000000000000001</v>
      </c>
      <c r="G56" s="1" t="s">
        <v>158</v>
      </c>
      <c r="H56" s="1">
        <v>80</v>
      </c>
      <c r="I56" s="1">
        <f>21/33</f>
        <v>0.63636363636363635</v>
      </c>
      <c r="J56" s="4"/>
      <c r="K56" s="1"/>
      <c r="L56" s="1"/>
      <c r="M56" s="7"/>
    </row>
    <row r="57" spans="1:13" x14ac:dyDescent="0.25">
      <c r="A57" t="s">
        <v>159</v>
      </c>
      <c r="B57" s="2" t="s">
        <v>6</v>
      </c>
      <c r="C57" t="s">
        <v>160</v>
      </c>
      <c r="D57">
        <v>70</v>
      </c>
      <c r="E57" s="1">
        <v>60</v>
      </c>
      <c r="F57" s="1">
        <f>29/30</f>
        <v>0.96666666666666667</v>
      </c>
      <c r="G57" s="1" t="s">
        <v>100</v>
      </c>
      <c r="H57" s="1">
        <v>60</v>
      </c>
      <c r="I57" s="1">
        <f>33/29</f>
        <v>1.1379310344827587</v>
      </c>
      <c r="J57" s="4"/>
      <c r="K57" s="1"/>
      <c r="L57" s="1"/>
      <c r="M57" s="7"/>
    </row>
    <row r="58" spans="1:13" x14ac:dyDescent="0.25">
      <c r="A58" t="s">
        <v>161</v>
      </c>
      <c r="B58" s="2" t="s">
        <v>13</v>
      </c>
      <c r="C58" t="s">
        <v>162</v>
      </c>
      <c r="D58">
        <v>41</v>
      </c>
      <c r="E58" s="1">
        <v>20</v>
      </c>
      <c r="F58" s="1">
        <f>30/30</f>
        <v>1</v>
      </c>
      <c r="G58" s="1" t="s">
        <v>163</v>
      </c>
      <c r="H58" s="1">
        <v>20</v>
      </c>
      <c r="I58" s="1">
        <f>31/30</f>
        <v>1.0333333333333334</v>
      </c>
      <c r="J58" s="4"/>
      <c r="K58" s="1"/>
      <c r="L58" s="1"/>
      <c r="M58" s="7"/>
    </row>
    <row r="59" spans="1:13" x14ac:dyDescent="0.25">
      <c r="A59" t="s">
        <v>164</v>
      </c>
      <c r="B59" s="2" t="s">
        <v>6</v>
      </c>
      <c r="C59" t="s">
        <v>165</v>
      </c>
      <c r="D59">
        <v>9</v>
      </c>
      <c r="E59" s="1">
        <v>18</v>
      </c>
      <c r="F59" s="1">
        <f>4/30</f>
        <v>0.13333333333333333</v>
      </c>
      <c r="G59" s="1" t="s">
        <v>166</v>
      </c>
      <c r="H59" s="1">
        <v>18</v>
      </c>
      <c r="I59" s="1">
        <f>12/4</f>
        <v>3</v>
      </c>
      <c r="J59" s="4"/>
      <c r="K59" s="1"/>
      <c r="L59" s="1"/>
      <c r="M59" s="7"/>
    </row>
    <row r="60" spans="1:13" x14ac:dyDescent="0.25">
      <c r="A60" t="s">
        <v>167</v>
      </c>
      <c r="B60" s="2" t="s">
        <v>6</v>
      </c>
      <c r="C60" t="s">
        <v>168</v>
      </c>
      <c r="D60">
        <v>64</v>
      </c>
      <c r="E60" s="1">
        <v>60</v>
      </c>
      <c r="F60" s="1">
        <f>24/30</f>
        <v>0.8</v>
      </c>
      <c r="G60" s="1" t="s">
        <v>169</v>
      </c>
      <c r="H60" s="1">
        <v>60</v>
      </c>
      <c r="I60" s="1">
        <f>34/24</f>
        <v>1.4166666666666667</v>
      </c>
      <c r="J60" s="4"/>
      <c r="K60" s="1"/>
      <c r="L60" s="1"/>
      <c r="M60" s="7"/>
    </row>
    <row r="61" spans="1:13" x14ac:dyDescent="0.25">
      <c r="A61" t="s">
        <v>170</v>
      </c>
      <c r="B61" s="2" t="s">
        <v>6</v>
      </c>
      <c r="C61" t="s">
        <v>171</v>
      </c>
      <c r="D61">
        <v>60</v>
      </c>
      <c r="E61" s="1">
        <v>80</v>
      </c>
      <c r="F61" s="1">
        <f>30.5/30</f>
        <v>1.0166666666666666</v>
      </c>
      <c r="G61" s="1" t="s">
        <v>100</v>
      </c>
      <c r="H61" s="1">
        <v>80</v>
      </c>
      <c r="I61" s="1">
        <f>33/30.5</f>
        <v>1.0819672131147542</v>
      </c>
      <c r="J61" s="4"/>
      <c r="K61" s="1"/>
      <c r="L61" s="1"/>
      <c r="M61" s="7"/>
    </row>
    <row r="62" spans="1:13" x14ac:dyDescent="0.25">
      <c r="A62" t="s">
        <v>172</v>
      </c>
      <c r="B62" s="2" t="s">
        <v>13</v>
      </c>
      <c r="C62" t="s">
        <v>173</v>
      </c>
      <c r="D62">
        <v>47</v>
      </c>
      <c r="E62" s="1">
        <v>20</v>
      </c>
      <c r="F62" s="1">
        <f>26/30</f>
        <v>0.8666666666666667</v>
      </c>
      <c r="G62" s="1" t="s">
        <v>174</v>
      </c>
      <c r="H62" s="1">
        <v>20</v>
      </c>
      <c r="I62" s="1">
        <f>22.5/26</f>
        <v>0.86538461538461542</v>
      </c>
      <c r="J62" s="4"/>
      <c r="K62" s="1"/>
      <c r="L62" s="1"/>
      <c r="M62" s="7"/>
    </row>
    <row r="63" spans="1:13" x14ac:dyDescent="0.25">
      <c r="A63" t="s">
        <v>175</v>
      </c>
      <c r="B63" s="2" t="s">
        <v>13</v>
      </c>
      <c r="C63" t="s">
        <v>176</v>
      </c>
      <c r="D63">
        <v>67</v>
      </c>
      <c r="E63" s="1">
        <v>19</v>
      </c>
      <c r="F63" s="1">
        <f>42/30</f>
        <v>1.4</v>
      </c>
      <c r="G63" s="1" t="s">
        <v>177</v>
      </c>
      <c r="H63" s="1">
        <v>20</v>
      </c>
      <c r="I63" s="1">
        <f>30.5/42</f>
        <v>0.72619047619047616</v>
      </c>
      <c r="J63" s="4"/>
      <c r="K63" s="1"/>
      <c r="L63" s="1"/>
      <c r="M63" s="7"/>
    </row>
    <row r="64" spans="1:13" x14ac:dyDescent="0.25">
      <c r="A64" t="s">
        <v>178</v>
      </c>
      <c r="B64" s="2" t="s">
        <v>13</v>
      </c>
      <c r="C64" t="s">
        <v>179</v>
      </c>
      <c r="D64">
        <v>61</v>
      </c>
      <c r="E64" s="1">
        <v>20</v>
      </c>
      <c r="F64" s="1">
        <f>35.5/30</f>
        <v>1.1833333333333333</v>
      </c>
      <c r="G64" s="1" t="s">
        <v>180</v>
      </c>
      <c r="H64" s="1">
        <v>20</v>
      </c>
      <c r="I64" s="1">
        <f>39.5/35.5</f>
        <v>1.1126760563380282</v>
      </c>
      <c r="J64" s="4"/>
      <c r="K64" s="1"/>
      <c r="L64" s="1"/>
      <c r="M64" s="7"/>
    </row>
    <row r="65" spans="1:14" x14ac:dyDescent="0.25">
      <c r="A65" t="s">
        <v>181</v>
      </c>
      <c r="B65" s="2" t="s">
        <v>13</v>
      </c>
      <c r="C65" t="s">
        <v>182</v>
      </c>
      <c r="D65">
        <v>65</v>
      </c>
      <c r="E65" s="1">
        <v>20</v>
      </c>
      <c r="F65" s="1">
        <f>29.5/30</f>
        <v>0.98333333333333328</v>
      </c>
      <c r="G65" s="1" t="s">
        <v>183</v>
      </c>
      <c r="H65" s="1">
        <v>20</v>
      </c>
      <c r="I65" s="1">
        <f>41.5/29.5</f>
        <v>1.4067796610169492</v>
      </c>
      <c r="J65" s="4"/>
      <c r="K65" s="1"/>
      <c r="L65" s="1"/>
      <c r="M65" s="7"/>
    </row>
    <row r="66" spans="1:14" x14ac:dyDescent="0.25">
      <c r="A66" t="s">
        <v>184</v>
      </c>
      <c r="B66" s="2" t="s">
        <v>13</v>
      </c>
      <c r="C66" t="s">
        <v>185</v>
      </c>
      <c r="D66">
        <v>67</v>
      </c>
      <c r="E66" s="1">
        <v>20</v>
      </c>
      <c r="F66" s="1">
        <f>27.5/30</f>
        <v>0.91666666666666663</v>
      </c>
      <c r="G66" s="1" t="s">
        <v>186</v>
      </c>
      <c r="H66" s="1">
        <v>20</v>
      </c>
      <c r="I66" s="1">
        <f>17.5/27.5</f>
        <v>0.63636363636363635</v>
      </c>
      <c r="J66" s="4"/>
      <c r="K66" s="1"/>
      <c r="L66" s="1"/>
      <c r="M66" s="7"/>
    </row>
    <row r="67" spans="1:14" x14ac:dyDescent="0.25">
      <c r="A67" t="s">
        <v>1625</v>
      </c>
      <c r="B67" s="2" t="s">
        <v>6</v>
      </c>
      <c r="C67" t="s">
        <v>1626</v>
      </c>
      <c r="D67">
        <v>77</v>
      </c>
      <c r="E67" s="1">
        <v>40</v>
      </c>
      <c r="F67" s="1">
        <f>23/30</f>
        <v>0.76666666666666672</v>
      </c>
      <c r="G67" s="1" t="s">
        <v>1627</v>
      </c>
      <c r="H67" s="1">
        <v>60</v>
      </c>
      <c r="I67" s="1">
        <f>36/23</f>
        <v>1.5652173913043479</v>
      </c>
      <c r="J67" s="4"/>
      <c r="K67" s="1"/>
      <c r="L67" s="1"/>
      <c r="M67" s="7"/>
    </row>
    <row r="68" spans="1:14" x14ac:dyDescent="0.25">
      <c r="A68" t="s">
        <v>187</v>
      </c>
      <c r="B68" s="2" t="s">
        <v>6</v>
      </c>
      <c r="C68" t="s">
        <v>188</v>
      </c>
      <c r="D68">
        <v>65</v>
      </c>
      <c r="E68" s="1">
        <v>80</v>
      </c>
      <c r="F68" s="1">
        <f>33/30</f>
        <v>1.1000000000000001</v>
      </c>
      <c r="G68" s="1" t="s">
        <v>189</v>
      </c>
      <c r="H68" s="1">
        <v>80</v>
      </c>
      <c r="I68" s="1">
        <f>39/33</f>
        <v>1.1818181818181819</v>
      </c>
      <c r="J68" s="4"/>
      <c r="K68" s="1"/>
      <c r="L68" s="1"/>
      <c r="M68" s="7"/>
    </row>
    <row r="69" spans="1:14" x14ac:dyDescent="0.25">
      <c r="A69" t="s">
        <v>190</v>
      </c>
      <c r="B69" s="2" t="s">
        <v>6</v>
      </c>
      <c r="C69" t="s">
        <v>191</v>
      </c>
      <c r="D69">
        <v>70</v>
      </c>
      <c r="E69" s="1">
        <v>39</v>
      </c>
      <c r="F69" s="1">
        <f>21/30</f>
        <v>0.7</v>
      </c>
      <c r="G69" s="1" t="s">
        <v>192</v>
      </c>
      <c r="H69" s="1">
        <v>40</v>
      </c>
      <c r="I69" s="1">
        <f>22.5/21</f>
        <v>1.0714285714285714</v>
      </c>
      <c r="J69" s="4"/>
      <c r="K69" s="1"/>
      <c r="L69" s="1"/>
      <c r="M69" s="7"/>
    </row>
    <row r="70" spans="1:14" x14ac:dyDescent="0.25">
      <c r="A70" t="s">
        <v>193</v>
      </c>
      <c r="B70" s="2" t="s">
        <v>6</v>
      </c>
      <c r="C70" t="s">
        <v>194</v>
      </c>
      <c r="D70">
        <v>70</v>
      </c>
      <c r="E70" s="1">
        <v>77</v>
      </c>
      <c r="F70" s="1">
        <f>31/30</f>
        <v>1.0333333333333334</v>
      </c>
      <c r="G70" s="1" t="s">
        <v>195</v>
      </c>
      <c r="H70" s="1">
        <v>80</v>
      </c>
      <c r="I70" s="1">
        <f>23/31</f>
        <v>0.74193548387096775</v>
      </c>
      <c r="J70" s="4"/>
      <c r="K70" s="1"/>
      <c r="L70" s="1"/>
      <c r="M70" s="7"/>
    </row>
    <row r="71" spans="1:14" x14ac:dyDescent="0.25">
      <c r="A71" t="s">
        <v>196</v>
      </c>
      <c r="B71" s="2" t="s">
        <v>6</v>
      </c>
      <c r="C71" t="s">
        <v>151</v>
      </c>
      <c r="D71">
        <v>54</v>
      </c>
      <c r="E71" s="1">
        <v>60</v>
      </c>
      <c r="F71" s="1">
        <f>24/30</f>
        <v>0.8</v>
      </c>
      <c r="G71" s="1" t="s">
        <v>197</v>
      </c>
      <c r="H71" s="1">
        <v>60</v>
      </c>
      <c r="I71" s="1">
        <f>20/24</f>
        <v>0.83333333333333337</v>
      </c>
      <c r="J71" s="4"/>
      <c r="K71" s="1"/>
      <c r="L71" s="1"/>
      <c r="M71" s="7"/>
    </row>
    <row r="72" spans="1:14" x14ac:dyDescent="0.25">
      <c r="A72" t="s">
        <v>198</v>
      </c>
      <c r="B72" s="2" t="s">
        <v>6</v>
      </c>
      <c r="C72" t="s">
        <v>199</v>
      </c>
      <c r="D72">
        <v>64</v>
      </c>
      <c r="E72" s="1">
        <v>78</v>
      </c>
      <c r="F72" s="1">
        <f>21/30</f>
        <v>0.7</v>
      </c>
      <c r="G72" s="1" t="s">
        <v>200</v>
      </c>
      <c r="H72" s="1">
        <v>39</v>
      </c>
      <c r="I72" s="1">
        <f>18/21</f>
        <v>0.8571428571428571</v>
      </c>
      <c r="J72" s="4"/>
      <c r="K72" s="1"/>
      <c r="L72" s="1"/>
      <c r="M72" s="7"/>
    </row>
    <row r="73" spans="1:14" x14ac:dyDescent="0.25">
      <c r="A73" t="s">
        <v>201</v>
      </c>
      <c r="B73" s="2" t="s">
        <v>6</v>
      </c>
      <c r="C73" t="s">
        <v>202</v>
      </c>
      <c r="D73">
        <v>59</v>
      </c>
      <c r="E73" s="1">
        <v>60</v>
      </c>
      <c r="F73" s="1">
        <f>27.5/30</f>
        <v>0.91666666666666663</v>
      </c>
      <c r="G73" s="1" t="s">
        <v>203</v>
      </c>
      <c r="H73" s="1">
        <v>60</v>
      </c>
      <c r="I73" s="1">
        <f>27/27.5</f>
        <v>0.98181818181818181</v>
      </c>
      <c r="J73" s="4"/>
      <c r="K73" s="1"/>
      <c r="L73" s="1"/>
      <c r="M73" s="7"/>
    </row>
    <row r="74" spans="1:14" x14ac:dyDescent="0.25">
      <c r="A74" t="s">
        <v>204</v>
      </c>
      <c r="B74" s="2" t="s">
        <v>13</v>
      </c>
      <c r="C74" t="s">
        <v>205</v>
      </c>
      <c r="D74">
        <v>46</v>
      </c>
      <c r="E74" s="1">
        <v>20</v>
      </c>
      <c r="F74" s="1">
        <f>29/30</f>
        <v>0.96666666666666667</v>
      </c>
      <c r="G74" s="1" t="s">
        <v>206</v>
      </c>
      <c r="H74" s="1">
        <v>19</v>
      </c>
      <c r="I74" s="1">
        <f>21/29</f>
        <v>0.72413793103448276</v>
      </c>
      <c r="J74" s="4"/>
      <c r="K74" s="1"/>
      <c r="L74" s="1"/>
      <c r="M74" s="7"/>
    </row>
    <row r="75" spans="1:14" x14ac:dyDescent="0.25">
      <c r="A75" t="s">
        <v>207</v>
      </c>
      <c r="B75" s="2" t="s">
        <v>6</v>
      </c>
      <c r="C75" t="s">
        <v>208</v>
      </c>
      <c r="D75">
        <v>65</v>
      </c>
      <c r="E75" s="1">
        <v>58</v>
      </c>
      <c r="F75" s="1">
        <f>32/30</f>
        <v>1.0666666666666667</v>
      </c>
      <c r="G75" s="1" t="s">
        <v>202</v>
      </c>
      <c r="H75" s="1">
        <v>60</v>
      </c>
      <c r="I75" s="1">
        <f>27.5/32</f>
        <v>0.859375</v>
      </c>
      <c r="J75" s="4"/>
      <c r="K75" s="1"/>
      <c r="L75" s="1"/>
      <c r="M75" s="7"/>
      <c r="N75" s="3"/>
    </row>
    <row r="76" spans="1:14" x14ac:dyDescent="0.25">
      <c r="A76" t="s">
        <v>209</v>
      </c>
      <c r="B76" s="2" t="s">
        <v>6</v>
      </c>
      <c r="C76" t="s">
        <v>210</v>
      </c>
      <c r="D76">
        <v>20</v>
      </c>
      <c r="E76" s="1">
        <v>40</v>
      </c>
      <c r="F76" s="1">
        <f>6/30</f>
        <v>0.2</v>
      </c>
      <c r="G76" s="1" t="s">
        <v>211</v>
      </c>
      <c r="H76" s="1">
        <v>60</v>
      </c>
      <c r="I76" s="1">
        <f>8/6</f>
        <v>1.3333333333333333</v>
      </c>
      <c r="J76" s="4"/>
      <c r="K76" s="1"/>
      <c r="L76" s="1"/>
      <c r="M76" s="7"/>
    </row>
    <row r="77" spans="1:14" x14ac:dyDescent="0.25">
      <c r="A77" t="s">
        <v>212</v>
      </c>
      <c r="B77" t="s">
        <v>6</v>
      </c>
      <c r="C77" t="s">
        <v>1624</v>
      </c>
      <c r="D77">
        <v>37</v>
      </c>
      <c r="E77">
        <v>20</v>
      </c>
      <c r="F77">
        <v>0.7</v>
      </c>
      <c r="G77" t="s">
        <v>213</v>
      </c>
      <c r="H77">
        <v>60</v>
      </c>
      <c r="I77" t="s">
        <v>16</v>
      </c>
      <c r="M77" s="7"/>
    </row>
    <row r="78" spans="1:14" x14ac:dyDescent="0.25">
      <c r="A78" t="s">
        <v>214</v>
      </c>
      <c r="B78" s="2" t="s">
        <v>13</v>
      </c>
      <c r="C78" t="s">
        <v>215</v>
      </c>
      <c r="D78">
        <v>65</v>
      </c>
      <c r="E78" s="1">
        <v>20</v>
      </c>
      <c r="F78" s="1">
        <f>31/30</f>
        <v>1.0333333333333334</v>
      </c>
      <c r="G78" s="1" t="s">
        <v>216</v>
      </c>
      <c r="H78" s="1">
        <v>20</v>
      </c>
      <c r="I78" s="1">
        <f>31/31</f>
        <v>1</v>
      </c>
      <c r="J78" s="4"/>
      <c r="K78" s="1"/>
      <c r="L78" s="1"/>
    </row>
    <row r="79" spans="1:14" x14ac:dyDescent="0.25">
      <c r="A79" t="s">
        <v>217</v>
      </c>
      <c r="B79" s="2" t="s">
        <v>13</v>
      </c>
      <c r="C79" t="s">
        <v>218</v>
      </c>
      <c r="D79">
        <v>53</v>
      </c>
      <c r="E79" s="1">
        <v>20</v>
      </c>
      <c r="F79" s="1">
        <f>29/30</f>
        <v>0.96666666666666667</v>
      </c>
      <c r="G79" s="1" t="s">
        <v>219</v>
      </c>
      <c r="H79" s="1">
        <v>20</v>
      </c>
      <c r="I79" s="1">
        <f>21/29</f>
        <v>0.72413793103448276</v>
      </c>
      <c r="J79" s="4"/>
      <c r="K79" s="1"/>
      <c r="L79" s="1"/>
      <c r="M79" s="7"/>
    </row>
    <row r="80" spans="1:14" x14ac:dyDescent="0.25">
      <c r="J80" s="3"/>
      <c r="M80" s="7"/>
    </row>
    <row r="81" spans="2:13" x14ac:dyDescent="0.25">
      <c r="B81" s="2"/>
      <c r="J81" s="3"/>
      <c r="M81" s="7"/>
    </row>
    <row r="82" spans="2:13" x14ac:dyDescent="0.25">
      <c r="B82" s="2"/>
      <c r="J82" s="3"/>
      <c r="M82" s="7"/>
    </row>
    <row r="83" spans="2:13" x14ac:dyDescent="0.25">
      <c r="B83" s="2"/>
      <c r="J83" s="3"/>
      <c r="M83" s="7"/>
    </row>
    <row r="84" spans="2:13" x14ac:dyDescent="0.25">
      <c r="J84" s="3"/>
      <c r="M84" s="7"/>
    </row>
    <row r="85" spans="2:13" x14ac:dyDescent="0.25">
      <c r="J85" s="3"/>
    </row>
    <row r="86" spans="2:13" x14ac:dyDescent="0.25">
      <c r="J86" s="3"/>
    </row>
  </sheetData>
  <mergeCells count="2">
    <mergeCell ref="G2:H2"/>
    <mergeCell ref="J2:K2"/>
  </mergeCells>
  <conditionalFormatting sqref="A1:A66 N1:N66 N68:N86 A68:A86">
    <cfRule type="duplicateValues" dxfId="2" priority="2"/>
  </conditionalFormatting>
  <conditionalFormatting sqref="M3:M66 A1:A66 A68:A86 M68:M81">
    <cfRule type="duplicateValues" dxfId="1" priority="3"/>
  </conditionalFormatting>
  <conditionalFormatting sqref="M67 A6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7"/>
  <sheetViews>
    <sheetView workbookViewId="0">
      <selection activeCell="K16" sqref="K16"/>
    </sheetView>
  </sheetViews>
  <sheetFormatPr defaultRowHeight="15" x14ac:dyDescent="0.25"/>
  <cols>
    <col min="1" max="1" width="18.5703125" customWidth="1"/>
    <col min="2" max="2" width="17.42578125" customWidth="1"/>
    <col min="3" max="3" width="7.5703125" customWidth="1"/>
  </cols>
  <sheetData>
    <row r="1" spans="1:3" x14ac:dyDescent="0.25">
      <c r="A1" t="s">
        <v>2</v>
      </c>
      <c r="B1" t="s">
        <v>1610</v>
      </c>
      <c r="C1" t="s">
        <v>1611</v>
      </c>
    </row>
    <row r="2" spans="1:3" x14ac:dyDescent="0.25">
      <c r="A2" t="s">
        <v>5</v>
      </c>
      <c r="B2">
        <v>70.754024049999998</v>
      </c>
      <c r="C2" t="s">
        <v>1612</v>
      </c>
    </row>
    <row r="3" spans="1:3" x14ac:dyDescent="0.25">
      <c r="A3" t="s">
        <v>5</v>
      </c>
      <c r="B3">
        <v>76.519868020000004</v>
      </c>
      <c r="C3" t="s">
        <v>1612</v>
      </c>
    </row>
    <row r="4" spans="1:3" x14ac:dyDescent="0.25">
      <c r="A4" t="s">
        <v>5</v>
      </c>
      <c r="B4">
        <v>69.561884500000005</v>
      </c>
      <c r="C4" t="s">
        <v>1612</v>
      </c>
    </row>
    <row r="5" spans="1:3" x14ac:dyDescent="0.25">
      <c r="A5" t="s">
        <v>5</v>
      </c>
      <c r="B5">
        <v>76.016825130000001</v>
      </c>
      <c r="C5" t="s">
        <v>1612</v>
      </c>
    </row>
    <row r="6" spans="1:3" x14ac:dyDescent="0.25">
      <c r="A6" t="s">
        <v>5</v>
      </c>
      <c r="B6">
        <v>68.292830219999999</v>
      </c>
      <c r="C6" t="s">
        <v>1612</v>
      </c>
    </row>
    <row r="7" spans="1:3" x14ac:dyDescent="0.25">
      <c r="A7" t="s">
        <v>5</v>
      </c>
      <c r="B7">
        <v>75.378099719999994</v>
      </c>
      <c r="C7" t="s">
        <v>1612</v>
      </c>
    </row>
    <row r="8" spans="1:3" x14ac:dyDescent="0.25">
      <c r="A8" t="s">
        <v>9</v>
      </c>
      <c r="B8">
        <v>62.258990130000001</v>
      </c>
      <c r="C8" t="s">
        <v>1612</v>
      </c>
    </row>
    <row r="9" spans="1:3" x14ac:dyDescent="0.25">
      <c r="A9" t="s">
        <v>9</v>
      </c>
      <c r="B9">
        <v>67.259568020000003</v>
      </c>
      <c r="C9" t="s">
        <v>1612</v>
      </c>
    </row>
    <row r="10" spans="1:3" x14ac:dyDescent="0.25">
      <c r="A10" t="s">
        <v>9</v>
      </c>
      <c r="B10">
        <v>62.286976469999999</v>
      </c>
      <c r="C10" t="s">
        <v>1612</v>
      </c>
    </row>
    <row r="11" spans="1:3" x14ac:dyDescent="0.25">
      <c r="A11" t="s">
        <v>9</v>
      </c>
      <c r="B11">
        <v>67.082153640000001</v>
      </c>
      <c r="C11" t="s">
        <v>1612</v>
      </c>
    </row>
    <row r="12" spans="1:3" x14ac:dyDescent="0.25">
      <c r="A12" t="s">
        <v>9</v>
      </c>
      <c r="B12">
        <v>63.507316709999998</v>
      </c>
      <c r="C12" t="s">
        <v>1612</v>
      </c>
    </row>
    <row r="13" spans="1:3" x14ac:dyDescent="0.25">
      <c r="A13" t="s">
        <v>9</v>
      </c>
      <c r="B13">
        <v>67.863511959999997</v>
      </c>
      <c r="C13" t="s">
        <v>1612</v>
      </c>
    </row>
    <row r="14" spans="1:3" x14ac:dyDescent="0.25">
      <c r="A14" t="s">
        <v>12</v>
      </c>
      <c r="B14">
        <v>60.837126660000003</v>
      </c>
      <c r="C14" t="s">
        <v>1612</v>
      </c>
    </row>
    <row r="15" spans="1:3" x14ac:dyDescent="0.25">
      <c r="A15" t="s">
        <v>12</v>
      </c>
      <c r="B15">
        <v>61.696740749999996</v>
      </c>
      <c r="C15" t="s">
        <v>1612</v>
      </c>
    </row>
    <row r="16" spans="1:3" x14ac:dyDescent="0.25">
      <c r="A16" t="s">
        <v>12</v>
      </c>
      <c r="B16">
        <v>64.060049739999997</v>
      </c>
      <c r="C16" t="s">
        <v>1612</v>
      </c>
    </row>
    <row r="17" spans="1:3" x14ac:dyDescent="0.25">
      <c r="A17" t="s">
        <v>12</v>
      </c>
      <c r="B17">
        <v>64.236873470000006</v>
      </c>
      <c r="C17" t="s">
        <v>1612</v>
      </c>
    </row>
    <row r="18" spans="1:3" x14ac:dyDescent="0.25">
      <c r="A18" t="s">
        <v>12</v>
      </c>
      <c r="B18">
        <v>64.522465780000005</v>
      </c>
      <c r="C18" t="s">
        <v>1612</v>
      </c>
    </row>
    <row r="19" spans="1:3" x14ac:dyDescent="0.25">
      <c r="A19" t="s">
        <v>12</v>
      </c>
      <c r="B19">
        <v>65.001644959999993</v>
      </c>
      <c r="C19" t="s">
        <v>1612</v>
      </c>
    </row>
    <row r="20" spans="1:3" x14ac:dyDescent="0.25">
      <c r="A20" t="s">
        <v>17</v>
      </c>
      <c r="B20">
        <v>57.077616450000001</v>
      </c>
      <c r="C20" t="s">
        <v>1612</v>
      </c>
    </row>
    <row r="21" spans="1:3" x14ac:dyDescent="0.25">
      <c r="A21" t="s">
        <v>17</v>
      </c>
      <c r="B21">
        <v>59.756710429999998</v>
      </c>
      <c r="C21" t="s">
        <v>1612</v>
      </c>
    </row>
    <row r="22" spans="1:3" x14ac:dyDescent="0.25">
      <c r="A22" t="s">
        <v>17</v>
      </c>
      <c r="B22">
        <v>60.913820059999999</v>
      </c>
      <c r="C22" t="s">
        <v>1612</v>
      </c>
    </row>
    <row r="23" spans="1:3" x14ac:dyDescent="0.25">
      <c r="A23" t="s">
        <v>17</v>
      </c>
      <c r="B23">
        <v>61.709961800000002</v>
      </c>
      <c r="C23" t="s">
        <v>1612</v>
      </c>
    </row>
    <row r="24" spans="1:3" x14ac:dyDescent="0.25">
      <c r="A24" t="s">
        <v>17</v>
      </c>
      <c r="B24">
        <v>62.857702269999997</v>
      </c>
      <c r="C24" t="s">
        <v>1612</v>
      </c>
    </row>
    <row r="25" spans="1:3" x14ac:dyDescent="0.25">
      <c r="A25" t="s">
        <v>17</v>
      </c>
      <c r="B25">
        <v>65.024298490000007</v>
      </c>
      <c r="C25" t="s">
        <v>1612</v>
      </c>
    </row>
    <row r="26" spans="1:3" x14ac:dyDescent="0.25">
      <c r="A26" t="s">
        <v>20</v>
      </c>
      <c r="B26">
        <v>61.026562230000003</v>
      </c>
      <c r="C26" t="s">
        <v>1612</v>
      </c>
    </row>
    <row r="27" spans="1:3" x14ac:dyDescent="0.25">
      <c r="A27" t="s">
        <v>20</v>
      </c>
      <c r="B27">
        <v>61.623421</v>
      </c>
      <c r="C27" t="s">
        <v>1612</v>
      </c>
    </row>
    <row r="28" spans="1:3" x14ac:dyDescent="0.25">
      <c r="A28" t="s">
        <v>20</v>
      </c>
      <c r="B28">
        <v>64.344818059999994</v>
      </c>
      <c r="C28" t="s">
        <v>1612</v>
      </c>
    </row>
    <row r="29" spans="1:3" x14ac:dyDescent="0.25">
      <c r="A29" t="s">
        <v>20</v>
      </c>
      <c r="B29">
        <v>66.054387070000004</v>
      </c>
      <c r="C29" t="s">
        <v>1612</v>
      </c>
    </row>
    <row r="30" spans="1:3" x14ac:dyDescent="0.25">
      <c r="A30" t="s">
        <v>20</v>
      </c>
      <c r="B30">
        <v>63.739822519999997</v>
      </c>
      <c r="C30" t="s">
        <v>1612</v>
      </c>
    </row>
    <row r="31" spans="1:3" x14ac:dyDescent="0.25">
      <c r="A31" t="s">
        <v>20</v>
      </c>
      <c r="B31">
        <v>67.364787820000004</v>
      </c>
      <c r="C31" t="s">
        <v>1612</v>
      </c>
    </row>
    <row r="32" spans="1:3" x14ac:dyDescent="0.25">
      <c r="A32" t="s">
        <v>23</v>
      </c>
      <c r="B32">
        <v>72.156714890000003</v>
      </c>
      <c r="C32" t="s">
        <v>1612</v>
      </c>
    </row>
    <row r="33" spans="1:3" x14ac:dyDescent="0.25">
      <c r="A33" t="s">
        <v>23</v>
      </c>
      <c r="B33">
        <v>73.830218419999994</v>
      </c>
      <c r="C33" t="s">
        <v>1612</v>
      </c>
    </row>
    <row r="34" spans="1:3" x14ac:dyDescent="0.25">
      <c r="A34" t="s">
        <v>23</v>
      </c>
      <c r="B34">
        <v>79.177127709999993</v>
      </c>
      <c r="C34" t="s">
        <v>1612</v>
      </c>
    </row>
    <row r="35" spans="1:3" x14ac:dyDescent="0.25">
      <c r="A35" t="s">
        <v>23</v>
      </c>
      <c r="B35">
        <v>80.135574700000006</v>
      </c>
      <c r="C35" t="s">
        <v>1612</v>
      </c>
    </row>
    <row r="36" spans="1:3" x14ac:dyDescent="0.25">
      <c r="A36" t="s">
        <v>23</v>
      </c>
      <c r="B36">
        <v>73.12749393</v>
      </c>
      <c r="C36" t="s">
        <v>1612</v>
      </c>
    </row>
    <row r="37" spans="1:3" x14ac:dyDescent="0.25">
      <c r="A37" t="s">
        <v>23</v>
      </c>
      <c r="B37">
        <v>73.961834060000001</v>
      </c>
      <c r="C37" t="s">
        <v>1612</v>
      </c>
    </row>
    <row r="38" spans="1:3" x14ac:dyDescent="0.25">
      <c r="A38" t="s">
        <v>23</v>
      </c>
      <c r="B38">
        <v>75.518831210000002</v>
      </c>
      <c r="C38" t="s">
        <v>1612</v>
      </c>
    </row>
    <row r="39" spans="1:3" x14ac:dyDescent="0.25">
      <c r="A39" t="s">
        <v>23</v>
      </c>
      <c r="B39">
        <v>78.570697539999998</v>
      </c>
      <c r="C39" t="s">
        <v>1612</v>
      </c>
    </row>
    <row r="40" spans="1:3" x14ac:dyDescent="0.25">
      <c r="A40" t="s">
        <v>23</v>
      </c>
      <c r="B40">
        <v>75.396972160000004</v>
      </c>
      <c r="C40" t="s">
        <v>1612</v>
      </c>
    </row>
    <row r="41" spans="1:3" x14ac:dyDescent="0.25">
      <c r="A41" t="s">
        <v>23</v>
      </c>
      <c r="B41">
        <v>76.781169570000003</v>
      </c>
      <c r="C41" t="s">
        <v>1612</v>
      </c>
    </row>
    <row r="42" spans="1:3" x14ac:dyDescent="0.25">
      <c r="A42" t="s">
        <v>23</v>
      </c>
      <c r="B42">
        <v>76.879266430000001</v>
      </c>
      <c r="C42" t="s">
        <v>1612</v>
      </c>
    </row>
    <row r="43" spans="1:3" x14ac:dyDescent="0.25">
      <c r="A43" t="s">
        <v>23</v>
      </c>
      <c r="B43">
        <v>81.07906088</v>
      </c>
      <c r="C43" t="s">
        <v>1612</v>
      </c>
    </row>
    <row r="44" spans="1:3" x14ac:dyDescent="0.25">
      <c r="A44" t="s">
        <v>23</v>
      </c>
      <c r="B44">
        <v>69.286185680000003</v>
      </c>
      <c r="C44" t="s">
        <v>1612</v>
      </c>
    </row>
    <row r="45" spans="1:3" x14ac:dyDescent="0.25">
      <c r="A45" t="s">
        <v>23</v>
      </c>
      <c r="B45">
        <v>70.767002579999996</v>
      </c>
      <c r="C45" t="s">
        <v>1612</v>
      </c>
    </row>
    <row r="46" spans="1:3" x14ac:dyDescent="0.25">
      <c r="A46" t="s">
        <v>23</v>
      </c>
      <c r="B46">
        <v>71.504702179999995</v>
      </c>
      <c r="C46" t="s">
        <v>1612</v>
      </c>
    </row>
    <row r="47" spans="1:3" x14ac:dyDescent="0.25">
      <c r="A47" t="s">
        <v>23</v>
      </c>
      <c r="B47">
        <v>71.584613689999998</v>
      </c>
      <c r="C47" t="s">
        <v>1612</v>
      </c>
    </row>
    <row r="48" spans="1:3" x14ac:dyDescent="0.25">
      <c r="A48" t="s">
        <v>23</v>
      </c>
      <c r="B48">
        <v>71.719977920000005</v>
      </c>
      <c r="C48" t="s">
        <v>1612</v>
      </c>
    </row>
    <row r="49" spans="1:3" x14ac:dyDescent="0.25">
      <c r="A49" t="s">
        <v>23</v>
      </c>
      <c r="B49">
        <v>71.792772130000003</v>
      </c>
      <c r="C49" t="s">
        <v>1612</v>
      </c>
    </row>
    <row r="50" spans="1:3" x14ac:dyDescent="0.25">
      <c r="A50" t="s">
        <v>23</v>
      </c>
      <c r="B50">
        <v>71.255356739999996</v>
      </c>
      <c r="C50" t="s">
        <v>1612</v>
      </c>
    </row>
    <row r="51" spans="1:3" x14ac:dyDescent="0.25">
      <c r="A51" t="s">
        <v>23</v>
      </c>
      <c r="B51">
        <v>71.589283559999998</v>
      </c>
      <c r="C51" t="s">
        <v>1612</v>
      </c>
    </row>
    <row r="52" spans="1:3" x14ac:dyDescent="0.25">
      <c r="A52" t="s">
        <v>23</v>
      </c>
      <c r="B52">
        <v>71.600245869999995</v>
      </c>
      <c r="C52" t="s">
        <v>1612</v>
      </c>
    </row>
    <row r="53" spans="1:3" x14ac:dyDescent="0.25">
      <c r="A53" t="s">
        <v>23</v>
      </c>
      <c r="B53">
        <v>72.424729220000003</v>
      </c>
      <c r="C53" t="s">
        <v>1612</v>
      </c>
    </row>
    <row r="54" spans="1:3" x14ac:dyDescent="0.25">
      <c r="A54" t="s">
        <v>23</v>
      </c>
      <c r="B54">
        <v>72.946895690000005</v>
      </c>
      <c r="C54" t="s">
        <v>1612</v>
      </c>
    </row>
    <row r="55" spans="1:3" x14ac:dyDescent="0.25">
      <c r="A55" t="s">
        <v>23</v>
      </c>
      <c r="B55">
        <v>73.137026480000003</v>
      </c>
      <c r="C55" t="s">
        <v>1612</v>
      </c>
    </row>
    <row r="56" spans="1:3" x14ac:dyDescent="0.25">
      <c r="A56" t="s">
        <v>23</v>
      </c>
      <c r="B56">
        <v>73.48803015</v>
      </c>
      <c r="C56" t="s">
        <v>1612</v>
      </c>
    </row>
    <row r="57" spans="1:3" x14ac:dyDescent="0.25">
      <c r="A57" t="s">
        <v>23</v>
      </c>
      <c r="B57">
        <v>74.185202489999995</v>
      </c>
      <c r="C57" t="s">
        <v>1612</v>
      </c>
    </row>
    <row r="58" spans="1:3" x14ac:dyDescent="0.25">
      <c r="A58" t="s">
        <v>23</v>
      </c>
      <c r="B58">
        <v>74.300135769999997</v>
      </c>
      <c r="C58" t="s">
        <v>1612</v>
      </c>
    </row>
    <row r="59" spans="1:3" x14ac:dyDescent="0.25">
      <c r="A59" t="s">
        <v>23</v>
      </c>
      <c r="B59">
        <v>74.805003909999996</v>
      </c>
      <c r="C59" t="s">
        <v>1612</v>
      </c>
    </row>
    <row r="60" spans="1:3" x14ac:dyDescent="0.25">
      <c r="A60" t="s">
        <v>23</v>
      </c>
      <c r="B60">
        <v>75.783987670000002</v>
      </c>
      <c r="C60" t="s">
        <v>1612</v>
      </c>
    </row>
    <row r="61" spans="1:3" x14ac:dyDescent="0.25">
      <c r="A61" t="s">
        <v>23</v>
      </c>
      <c r="B61">
        <v>76.598190110000004</v>
      </c>
      <c r="C61" t="s">
        <v>1612</v>
      </c>
    </row>
    <row r="62" spans="1:3" x14ac:dyDescent="0.25">
      <c r="A62" t="s">
        <v>24</v>
      </c>
      <c r="B62">
        <v>51.307119710000002</v>
      </c>
      <c r="C62" t="s">
        <v>1612</v>
      </c>
    </row>
    <row r="63" spans="1:3" x14ac:dyDescent="0.25">
      <c r="A63" t="s">
        <v>24</v>
      </c>
      <c r="B63">
        <v>58.816450680000003</v>
      </c>
      <c r="C63" t="s">
        <v>1612</v>
      </c>
    </row>
    <row r="64" spans="1:3" x14ac:dyDescent="0.25">
      <c r="A64" t="s">
        <v>24</v>
      </c>
      <c r="B64">
        <v>63.036531259999997</v>
      </c>
      <c r="C64" t="s">
        <v>1612</v>
      </c>
    </row>
    <row r="65" spans="1:3" x14ac:dyDescent="0.25">
      <c r="A65" t="s">
        <v>24</v>
      </c>
      <c r="B65">
        <v>64.607969969999999</v>
      </c>
      <c r="C65" t="s">
        <v>1612</v>
      </c>
    </row>
    <row r="66" spans="1:3" x14ac:dyDescent="0.25">
      <c r="A66" t="s">
        <v>24</v>
      </c>
      <c r="B66">
        <v>68.10816303</v>
      </c>
      <c r="C66" t="s">
        <v>1612</v>
      </c>
    </row>
    <row r="67" spans="1:3" x14ac:dyDescent="0.25">
      <c r="A67" t="s">
        <v>24</v>
      </c>
      <c r="B67">
        <v>78.084346519999997</v>
      </c>
      <c r="C67" t="s">
        <v>1612</v>
      </c>
    </row>
    <row r="68" spans="1:3" x14ac:dyDescent="0.25">
      <c r="A68" t="s">
        <v>27</v>
      </c>
      <c r="B68">
        <v>42.060357009999997</v>
      </c>
      <c r="C68" t="s">
        <v>1612</v>
      </c>
    </row>
    <row r="69" spans="1:3" x14ac:dyDescent="0.25">
      <c r="A69" t="s">
        <v>27</v>
      </c>
      <c r="B69">
        <v>42.3698926</v>
      </c>
      <c r="C69" t="s">
        <v>1612</v>
      </c>
    </row>
    <row r="70" spans="1:3" x14ac:dyDescent="0.25">
      <c r="A70" t="s">
        <v>27</v>
      </c>
      <c r="B70">
        <v>47.58482514</v>
      </c>
      <c r="C70" t="s">
        <v>1612</v>
      </c>
    </row>
    <row r="71" spans="1:3" x14ac:dyDescent="0.25">
      <c r="A71" t="s">
        <v>27</v>
      </c>
      <c r="B71">
        <v>63.638109710000002</v>
      </c>
      <c r="C71" t="s">
        <v>1612</v>
      </c>
    </row>
    <row r="72" spans="1:3" x14ac:dyDescent="0.25">
      <c r="A72" t="s">
        <v>27</v>
      </c>
      <c r="B72">
        <v>63.922653230000002</v>
      </c>
      <c r="C72" t="s">
        <v>1612</v>
      </c>
    </row>
    <row r="73" spans="1:3" x14ac:dyDescent="0.25">
      <c r="A73" t="s">
        <v>27</v>
      </c>
      <c r="B73">
        <v>99.006557270000002</v>
      </c>
      <c r="C73" t="s">
        <v>1612</v>
      </c>
    </row>
    <row r="74" spans="1:3" x14ac:dyDescent="0.25">
      <c r="A74" t="s">
        <v>30</v>
      </c>
      <c r="B74">
        <v>65.255485089999993</v>
      </c>
      <c r="C74" t="s">
        <v>1612</v>
      </c>
    </row>
    <row r="75" spans="1:3" x14ac:dyDescent="0.25">
      <c r="A75" t="s">
        <v>30</v>
      </c>
      <c r="B75">
        <v>69.042904379999996</v>
      </c>
      <c r="C75" t="s">
        <v>1612</v>
      </c>
    </row>
    <row r="76" spans="1:3" x14ac:dyDescent="0.25">
      <c r="A76" t="s">
        <v>30</v>
      </c>
      <c r="B76">
        <v>73.187019390000003</v>
      </c>
      <c r="C76" t="s">
        <v>1612</v>
      </c>
    </row>
    <row r="77" spans="1:3" x14ac:dyDescent="0.25">
      <c r="A77" t="s">
        <v>30</v>
      </c>
      <c r="B77">
        <v>74.642841180000005</v>
      </c>
      <c r="C77" t="s">
        <v>1612</v>
      </c>
    </row>
    <row r="78" spans="1:3" x14ac:dyDescent="0.25">
      <c r="A78" t="s">
        <v>30</v>
      </c>
      <c r="B78">
        <v>76.843692790000006</v>
      </c>
      <c r="C78" t="s">
        <v>1612</v>
      </c>
    </row>
    <row r="79" spans="1:3" x14ac:dyDescent="0.25">
      <c r="A79" t="s">
        <v>30</v>
      </c>
      <c r="B79">
        <v>77.479315389999996</v>
      </c>
      <c r="C79" t="s">
        <v>1612</v>
      </c>
    </row>
    <row r="80" spans="1:3" x14ac:dyDescent="0.25">
      <c r="A80" t="s">
        <v>33</v>
      </c>
      <c r="B80">
        <v>65.404226800000004</v>
      </c>
      <c r="C80" t="s">
        <v>1612</v>
      </c>
    </row>
    <row r="81" spans="1:3" x14ac:dyDescent="0.25">
      <c r="A81" t="s">
        <v>33</v>
      </c>
      <c r="B81">
        <v>70.991120050000006</v>
      </c>
      <c r="C81" t="s">
        <v>1612</v>
      </c>
    </row>
    <row r="82" spans="1:3" x14ac:dyDescent="0.25">
      <c r="A82" t="s">
        <v>33</v>
      </c>
      <c r="B82">
        <v>72.563158849999994</v>
      </c>
      <c r="C82" t="s">
        <v>1612</v>
      </c>
    </row>
    <row r="83" spans="1:3" x14ac:dyDescent="0.25">
      <c r="A83" t="s">
        <v>33</v>
      </c>
      <c r="B83">
        <v>73.357307559999995</v>
      </c>
      <c r="C83" t="s">
        <v>1612</v>
      </c>
    </row>
    <row r="84" spans="1:3" x14ac:dyDescent="0.25">
      <c r="A84" t="s">
        <v>33</v>
      </c>
      <c r="B84">
        <v>74.738074019999999</v>
      </c>
      <c r="C84" t="s">
        <v>1612</v>
      </c>
    </row>
    <row r="85" spans="1:3" x14ac:dyDescent="0.25">
      <c r="A85" t="s">
        <v>33</v>
      </c>
      <c r="B85">
        <v>75.014354539999999</v>
      </c>
      <c r="C85" t="s">
        <v>1612</v>
      </c>
    </row>
    <row r="86" spans="1:3" x14ac:dyDescent="0.25">
      <c r="A86" t="s">
        <v>36</v>
      </c>
      <c r="B86">
        <v>56.1866652</v>
      </c>
      <c r="C86" t="s">
        <v>1612</v>
      </c>
    </row>
    <row r="87" spans="1:3" x14ac:dyDescent="0.25">
      <c r="A87" t="s">
        <v>36</v>
      </c>
      <c r="B87">
        <v>57.359778149999997</v>
      </c>
      <c r="C87" t="s">
        <v>1612</v>
      </c>
    </row>
    <row r="88" spans="1:3" x14ac:dyDescent="0.25">
      <c r="A88" t="s">
        <v>36</v>
      </c>
      <c r="B88">
        <v>57.938208379999999</v>
      </c>
      <c r="C88" t="s">
        <v>1612</v>
      </c>
    </row>
    <row r="89" spans="1:3" x14ac:dyDescent="0.25">
      <c r="A89" t="s">
        <v>36</v>
      </c>
      <c r="B89">
        <v>59.128025379999997</v>
      </c>
      <c r="C89" t="s">
        <v>1612</v>
      </c>
    </row>
    <row r="90" spans="1:3" x14ac:dyDescent="0.25">
      <c r="A90" t="s">
        <v>36</v>
      </c>
      <c r="B90">
        <v>59.671908279999997</v>
      </c>
      <c r="C90" t="s">
        <v>1612</v>
      </c>
    </row>
    <row r="91" spans="1:3" x14ac:dyDescent="0.25">
      <c r="A91" t="s">
        <v>36</v>
      </c>
      <c r="B91">
        <v>60.72253182</v>
      </c>
      <c r="C91" t="s">
        <v>1612</v>
      </c>
    </row>
    <row r="92" spans="1:3" x14ac:dyDescent="0.25">
      <c r="A92" t="s">
        <v>39</v>
      </c>
      <c r="B92">
        <v>63.306220209999999</v>
      </c>
      <c r="C92" t="s">
        <v>1612</v>
      </c>
    </row>
    <row r="93" spans="1:3" x14ac:dyDescent="0.25">
      <c r="A93" t="s">
        <v>39</v>
      </c>
      <c r="B93">
        <v>68.370293340000003</v>
      </c>
      <c r="C93" t="s">
        <v>1612</v>
      </c>
    </row>
    <row r="94" spans="1:3" x14ac:dyDescent="0.25">
      <c r="A94" t="s">
        <v>39</v>
      </c>
      <c r="B94">
        <v>62.747270589999999</v>
      </c>
      <c r="C94" t="s">
        <v>1612</v>
      </c>
    </row>
    <row r="95" spans="1:3" x14ac:dyDescent="0.25">
      <c r="A95" t="s">
        <v>39</v>
      </c>
      <c r="B95">
        <v>64.013346859999999</v>
      </c>
      <c r="C95" t="s">
        <v>1612</v>
      </c>
    </row>
    <row r="96" spans="1:3" x14ac:dyDescent="0.25">
      <c r="A96" t="s">
        <v>39</v>
      </c>
      <c r="B96">
        <v>63.18649096</v>
      </c>
      <c r="C96" t="s">
        <v>1612</v>
      </c>
    </row>
    <row r="97" spans="1:3" x14ac:dyDescent="0.25">
      <c r="A97" t="s">
        <v>39</v>
      </c>
      <c r="B97">
        <v>66.590664750000002</v>
      </c>
      <c r="C97" t="s">
        <v>1612</v>
      </c>
    </row>
    <row r="98" spans="1:3" x14ac:dyDescent="0.25">
      <c r="A98" t="s">
        <v>42</v>
      </c>
      <c r="B98">
        <v>63.101406509999997</v>
      </c>
      <c r="C98" t="s">
        <v>1612</v>
      </c>
    </row>
    <row r="99" spans="1:3" x14ac:dyDescent="0.25">
      <c r="A99" t="s">
        <v>42</v>
      </c>
      <c r="B99">
        <v>73.711471450000005</v>
      </c>
      <c r="C99" t="s">
        <v>1612</v>
      </c>
    </row>
    <row r="100" spans="1:3" x14ac:dyDescent="0.25">
      <c r="A100" t="s">
        <v>42</v>
      </c>
      <c r="B100">
        <v>64.492531020000001</v>
      </c>
      <c r="C100" t="s">
        <v>1612</v>
      </c>
    </row>
    <row r="101" spans="1:3" x14ac:dyDescent="0.25">
      <c r="A101" t="s">
        <v>42</v>
      </c>
      <c r="B101">
        <v>69.880782280000005</v>
      </c>
      <c r="C101" t="s">
        <v>1612</v>
      </c>
    </row>
    <row r="102" spans="1:3" x14ac:dyDescent="0.25">
      <c r="A102" t="s">
        <v>42</v>
      </c>
      <c r="B102">
        <v>60.190976290000002</v>
      </c>
      <c r="C102" t="s">
        <v>1612</v>
      </c>
    </row>
    <row r="103" spans="1:3" x14ac:dyDescent="0.25">
      <c r="A103" t="s">
        <v>42</v>
      </c>
      <c r="B103">
        <v>68.082282509999999</v>
      </c>
      <c r="C103" t="s">
        <v>1612</v>
      </c>
    </row>
    <row r="104" spans="1:3" x14ac:dyDescent="0.25">
      <c r="A104" t="s">
        <v>45</v>
      </c>
      <c r="B104">
        <v>63.171635729999998</v>
      </c>
      <c r="C104" t="s">
        <v>1612</v>
      </c>
    </row>
    <row r="105" spans="1:3" x14ac:dyDescent="0.25">
      <c r="A105" t="s">
        <v>45</v>
      </c>
      <c r="B105">
        <v>64.605957570000001</v>
      </c>
      <c r="C105" t="s">
        <v>1612</v>
      </c>
    </row>
    <row r="106" spans="1:3" x14ac:dyDescent="0.25">
      <c r="A106" t="s">
        <v>45</v>
      </c>
      <c r="B106">
        <v>63.276236140000002</v>
      </c>
      <c r="C106" t="s">
        <v>1612</v>
      </c>
    </row>
    <row r="107" spans="1:3" x14ac:dyDescent="0.25">
      <c r="A107" t="s">
        <v>45</v>
      </c>
      <c r="B107">
        <v>64.64866945</v>
      </c>
      <c r="C107" t="s">
        <v>1612</v>
      </c>
    </row>
    <row r="108" spans="1:3" x14ac:dyDescent="0.25">
      <c r="A108" t="s">
        <v>45</v>
      </c>
      <c r="B108">
        <v>60.81866909</v>
      </c>
      <c r="C108" t="s">
        <v>1612</v>
      </c>
    </row>
    <row r="109" spans="1:3" x14ac:dyDescent="0.25">
      <c r="A109" t="s">
        <v>45</v>
      </c>
      <c r="B109">
        <v>61.66072784</v>
      </c>
      <c r="C109" t="s">
        <v>1612</v>
      </c>
    </row>
    <row r="110" spans="1:3" x14ac:dyDescent="0.25">
      <c r="A110" t="s">
        <v>48</v>
      </c>
      <c r="B110">
        <v>67.804049430000006</v>
      </c>
      <c r="C110" t="s">
        <v>1612</v>
      </c>
    </row>
    <row r="111" spans="1:3" x14ac:dyDescent="0.25">
      <c r="A111" t="s">
        <v>48</v>
      </c>
      <c r="B111">
        <v>68.244855090000001</v>
      </c>
      <c r="C111" t="s">
        <v>1612</v>
      </c>
    </row>
    <row r="112" spans="1:3" x14ac:dyDescent="0.25">
      <c r="A112" t="s">
        <v>48</v>
      </c>
      <c r="B112">
        <v>66.823054519999999</v>
      </c>
      <c r="C112" t="s">
        <v>1612</v>
      </c>
    </row>
    <row r="113" spans="1:3" x14ac:dyDescent="0.25">
      <c r="A113" t="s">
        <v>48</v>
      </c>
      <c r="B113">
        <v>71.368241519999998</v>
      </c>
      <c r="C113" t="s">
        <v>1612</v>
      </c>
    </row>
    <row r="114" spans="1:3" x14ac:dyDescent="0.25">
      <c r="A114" t="s">
        <v>48</v>
      </c>
      <c r="B114">
        <v>66.864284560000002</v>
      </c>
      <c r="C114" t="s">
        <v>1612</v>
      </c>
    </row>
    <row r="115" spans="1:3" x14ac:dyDescent="0.25">
      <c r="A115" t="s">
        <v>48</v>
      </c>
      <c r="B115">
        <v>67.899545869999997</v>
      </c>
      <c r="C115" t="s">
        <v>1612</v>
      </c>
    </row>
    <row r="116" spans="1:3" x14ac:dyDescent="0.25">
      <c r="A116" t="s">
        <v>51</v>
      </c>
      <c r="B116">
        <v>32.654895930000002</v>
      </c>
      <c r="C116" t="s">
        <v>1612</v>
      </c>
    </row>
    <row r="117" spans="1:3" x14ac:dyDescent="0.25">
      <c r="A117" t="s">
        <v>51</v>
      </c>
      <c r="B117">
        <v>36.60899242</v>
      </c>
      <c r="C117" t="s">
        <v>1612</v>
      </c>
    </row>
    <row r="118" spans="1:3" x14ac:dyDescent="0.25">
      <c r="A118" t="s">
        <v>51</v>
      </c>
      <c r="B118">
        <v>43.681261120000002</v>
      </c>
      <c r="C118" t="s">
        <v>1612</v>
      </c>
    </row>
    <row r="119" spans="1:3" x14ac:dyDescent="0.25">
      <c r="A119" t="s">
        <v>51</v>
      </c>
      <c r="B119">
        <v>65.411862979999995</v>
      </c>
      <c r="C119" t="s">
        <v>1612</v>
      </c>
    </row>
    <row r="120" spans="1:3" x14ac:dyDescent="0.25">
      <c r="A120" t="s">
        <v>51</v>
      </c>
      <c r="B120">
        <v>69.837435850000006</v>
      </c>
      <c r="C120" t="s">
        <v>1612</v>
      </c>
    </row>
    <row r="121" spans="1:3" x14ac:dyDescent="0.25">
      <c r="A121" t="s">
        <v>51</v>
      </c>
      <c r="B121">
        <v>72.601405400000004</v>
      </c>
      <c r="C121" t="s">
        <v>1612</v>
      </c>
    </row>
    <row r="122" spans="1:3" x14ac:dyDescent="0.25">
      <c r="A122" t="s">
        <v>54</v>
      </c>
      <c r="B122">
        <v>64.677918410000004</v>
      </c>
      <c r="C122" t="s">
        <v>1612</v>
      </c>
    </row>
    <row r="123" spans="1:3" x14ac:dyDescent="0.25">
      <c r="A123" t="s">
        <v>54</v>
      </c>
      <c r="B123">
        <v>71.609893110000002</v>
      </c>
      <c r="C123" t="s">
        <v>1612</v>
      </c>
    </row>
    <row r="124" spans="1:3" x14ac:dyDescent="0.25">
      <c r="A124" t="s">
        <v>54</v>
      </c>
      <c r="B124">
        <v>63.80841856</v>
      </c>
      <c r="C124" t="s">
        <v>1612</v>
      </c>
    </row>
    <row r="125" spans="1:3" x14ac:dyDescent="0.25">
      <c r="A125" t="s">
        <v>54</v>
      </c>
      <c r="B125">
        <v>73.868027040000001</v>
      </c>
      <c r="C125" t="s">
        <v>1612</v>
      </c>
    </row>
    <row r="126" spans="1:3" x14ac:dyDescent="0.25">
      <c r="A126" t="s">
        <v>54</v>
      </c>
      <c r="B126">
        <v>64.899679390000003</v>
      </c>
      <c r="C126" t="s">
        <v>1612</v>
      </c>
    </row>
    <row r="127" spans="1:3" x14ac:dyDescent="0.25">
      <c r="A127" t="s">
        <v>54</v>
      </c>
      <c r="B127">
        <v>68.371237530000002</v>
      </c>
      <c r="C127" t="s">
        <v>1612</v>
      </c>
    </row>
    <row r="128" spans="1:3" x14ac:dyDescent="0.25">
      <c r="A128" t="s">
        <v>57</v>
      </c>
      <c r="B128">
        <v>63.114241800000002</v>
      </c>
      <c r="C128" t="s">
        <v>1612</v>
      </c>
    </row>
    <row r="129" spans="1:3" x14ac:dyDescent="0.25">
      <c r="A129" t="s">
        <v>57</v>
      </c>
      <c r="B129">
        <v>65.787108509999996</v>
      </c>
      <c r="C129" t="s">
        <v>1612</v>
      </c>
    </row>
    <row r="130" spans="1:3" x14ac:dyDescent="0.25">
      <c r="A130" t="s">
        <v>57</v>
      </c>
      <c r="B130">
        <v>61.01681284</v>
      </c>
      <c r="C130" t="s">
        <v>1612</v>
      </c>
    </row>
    <row r="131" spans="1:3" x14ac:dyDescent="0.25">
      <c r="A131" t="s">
        <v>57</v>
      </c>
      <c r="B131">
        <v>63.24551013</v>
      </c>
      <c r="C131" t="s">
        <v>1612</v>
      </c>
    </row>
    <row r="132" spans="1:3" x14ac:dyDescent="0.25">
      <c r="A132" t="s">
        <v>57</v>
      </c>
      <c r="B132">
        <v>60.763340739999997</v>
      </c>
      <c r="C132" t="s">
        <v>1612</v>
      </c>
    </row>
    <row r="133" spans="1:3" x14ac:dyDescent="0.25">
      <c r="A133" t="s">
        <v>57</v>
      </c>
      <c r="B133">
        <v>62.943922950000001</v>
      </c>
      <c r="C133" t="s">
        <v>1612</v>
      </c>
    </row>
    <row r="134" spans="1:3" x14ac:dyDescent="0.25">
      <c r="A134" t="s">
        <v>60</v>
      </c>
      <c r="B134">
        <v>60.605493950000003</v>
      </c>
      <c r="C134" t="s">
        <v>1612</v>
      </c>
    </row>
    <row r="135" spans="1:3" x14ac:dyDescent="0.25">
      <c r="A135" t="s">
        <v>60</v>
      </c>
      <c r="B135">
        <v>61.74426794</v>
      </c>
      <c r="C135" t="s">
        <v>1612</v>
      </c>
    </row>
    <row r="136" spans="1:3" x14ac:dyDescent="0.25">
      <c r="A136" t="s">
        <v>60</v>
      </c>
      <c r="B136">
        <v>62.867746789999998</v>
      </c>
      <c r="C136" t="s">
        <v>1612</v>
      </c>
    </row>
    <row r="137" spans="1:3" x14ac:dyDescent="0.25">
      <c r="A137" t="s">
        <v>60</v>
      </c>
      <c r="B137">
        <v>63.148992450000001</v>
      </c>
      <c r="C137" t="s">
        <v>1612</v>
      </c>
    </row>
    <row r="138" spans="1:3" x14ac:dyDescent="0.25">
      <c r="A138" t="s">
        <v>60</v>
      </c>
      <c r="B138">
        <v>65.619228300000003</v>
      </c>
      <c r="C138" t="s">
        <v>1612</v>
      </c>
    </row>
    <row r="139" spans="1:3" x14ac:dyDescent="0.25">
      <c r="A139" t="s">
        <v>60</v>
      </c>
      <c r="B139">
        <v>65.891339830000007</v>
      </c>
      <c r="C139" t="s">
        <v>1612</v>
      </c>
    </row>
    <row r="140" spans="1:3" x14ac:dyDescent="0.25">
      <c r="A140" t="s">
        <v>63</v>
      </c>
      <c r="B140">
        <v>61.663301709999999</v>
      </c>
      <c r="C140" t="s">
        <v>1612</v>
      </c>
    </row>
    <row r="141" spans="1:3" x14ac:dyDescent="0.25">
      <c r="A141" t="s">
        <v>63</v>
      </c>
      <c r="B141">
        <v>61.996318330000001</v>
      </c>
      <c r="C141" t="s">
        <v>1612</v>
      </c>
    </row>
    <row r="142" spans="1:3" x14ac:dyDescent="0.25">
      <c r="A142" t="s">
        <v>63</v>
      </c>
      <c r="B142">
        <v>62.84930645</v>
      </c>
      <c r="C142" t="s">
        <v>1612</v>
      </c>
    </row>
    <row r="143" spans="1:3" x14ac:dyDescent="0.25">
      <c r="A143" t="s">
        <v>63</v>
      </c>
      <c r="B143">
        <v>66.391144749999995</v>
      </c>
      <c r="C143" t="s">
        <v>1612</v>
      </c>
    </row>
    <row r="144" spans="1:3" x14ac:dyDescent="0.25">
      <c r="A144" t="s">
        <v>63</v>
      </c>
      <c r="B144">
        <v>57.923618230000002</v>
      </c>
      <c r="C144" t="s">
        <v>1612</v>
      </c>
    </row>
    <row r="145" spans="1:3" x14ac:dyDescent="0.25">
      <c r="A145" t="s">
        <v>63</v>
      </c>
      <c r="B145">
        <v>64.780013170000004</v>
      </c>
      <c r="C145" t="s">
        <v>1612</v>
      </c>
    </row>
    <row r="146" spans="1:3" x14ac:dyDescent="0.25">
      <c r="A146" t="s">
        <v>66</v>
      </c>
      <c r="B146">
        <v>60.139878019999998</v>
      </c>
      <c r="C146" t="s">
        <v>1612</v>
      </c>
    </row>
    <row r="147" spans="1:3" x14ac:dyDescent="0.25">
      <c r="A147" t="s">
        <v>66</v>
      </c>
      <c r="B147">
        <v>60.397814240000002</v>
      </c>
      <c r="C147" t="s">
        <v>1612</v>
      </c>
    </row>
    <row r="148" spans="1:3" x14ac:dyDescent="0.25">
      <c r="A148" t="s">
        <v>66</v>
      </c>
      <c r="B148">
        <v>60.669407339999999</v>
      </c>
      <c r="C148" t="s">
        <v>1612</v>
      </c>
    </row>
    <row r="149" spans="1:3" x14ac:dyDescent="0.25">
      <c r="A149" t="s">
        <v>66</v>
      </c>
      <c r="B149">
        <v>60.963225520000002</v>
      </c>
      <c r="C149" t="s">
        <v>1612</v>
      </c>
    </row>
    <row r="150" spans="1:3" x14ac:dyDescent="0.25">
      <c r="A150" t="s">
        <v>66</v>
      </c>
      <c r="B150">
        <v>61.665985429999999</v>
      </c>
      <c r="C150" t="s">
        <v>1612</v>
      </c>
    </row>
    <row r="151" spans="1:3" x14ac:dyDescent="0.25">
      <c r="A151" t="s">
        <v>66</v>
      </c>
      <c r="B151">
        <v>61.9865134</v>
      </c>
      <c r="C151" t="s">
        <v>1612</v>
      </c>
    </row>
    <row r="152" spans="1:3" x14ac:dyDescent="0.25">
      <c r="A152" t="s">
        <v>67</v>
      </c>
      <c r="B152">
        <v>80.160247139999996</v>
      </c>
      <c r="C152" t="s">
        <v>1612</v>
      </c>
    </row>
    <row r="153" spans="1:3" x14ac:dyDescent="0.25">
      <c r="A153" t="s">
        <v>67</v>
      </c>
      <c r="B153">
        <v>80.469181120000002</v>
      </c>
      <c r="C153" t="s">
        <v>1612</v>
      </c>
    </row>
    <row r="154" spans="1:3" x14ac:dyDescent="0.25">
      <c r="A154" t="s">
        <v>67</v>
      </c>
      <c r="B154">
        <v>84.28422218</v>
      </c>
      <c r="C154" t="s">
        <v>1612</v>
      </c>
    </row>
    <row r="155" spans="1:3" x14ac:dyDescent="0.25">
      <c r="A155" t="s">
        <v>67</v>
      </c>
      <c r="B155">
        <v>87.067791540000002</v>
      </c>
      <c r="C155" t="s">
        <v>1612</v>
      </c>
    </row>
    <row r="156" spans="1:3" x14ac:dyDescent="0.25">
      <c r="A156" t="s">
        <v>67</v>
      </c>
      <c r="B156">
        <v>92.174997439999999</v>
      </c>
      <c r="C156" t="s">
        <v>1612</v>
      </c>
    </row>
    <row r="157" spans="1:3" x14ac:dyDescent="0.25">
      <c r="A157" t="s">
        <v>67</v>
      </c>
      <c r="B157">
        <v>93.852645280000004</v>
      </c>
      <c r="C157" t="s">
        <v>1612</v>
      </c>
    </row>
    <row r="158" spans="1:3" x14ac:dyDescent="0.25">
      <c r="A158" t="s">
        <v>70</v>
      </c>
      <c r="B158">
        <v>94.914097699999999</v>
      </c>
      <c r="C158" t="s">
        <v>1612</v>
      </c>
    </row>
    <row r="159" spans="1:3" x14ac:dyDescent="0.25">
      <c r="A159" t="s">
        <v>70</v>
      </c>
      <c r="B159">
        <v>104.8756121</v>
      </c>
      <c r="C159" t="s">
        <v>1612</v>
      </c>
    </row>
    <row r="160" spans="1:3" x14ac:dyDescent="0.25">
      <c r="A160" t="s">
        <v>70</v>
      </c>
      <c r="B160">
        <v>90.738959739999999</v>
      </c>
      <c r="C160" t="s">
        <v>1612</v>
      </c>
    </row>
    <row r="161" spans="1:3" x14ac:dyDescent="0.25">
      <c r="A161" t="s">
        <v>70</v>
      </c>
      <c r="B161">
        <v>95.895941590000007</v>
      </c>
      <c r="C161" t="s">
        <v>1612</v>
      </c>
    </row>
    <row r="162" spans="1:3" x14ac:dyDescent="0.25">
      <c r="A162" t="s">
        <v>70</v>
      </c>
      <c r="B162">
        <v>97.474309939999998</v>
      </c>
      <c r="C162" t="s">
        <v>1612</v>
      </c>
    </row>
    <row r="163" spans="1:3" x14ac:dyDescent="0.25">
      <c r="A163" t="s">
        <v>70</v>
      </c>
      <c r="B163">
        <v>120.83437619999999</v>
      </c>
      <c r="C163" t="s">
        <v>1612</v>
      </c>
    </row>
    <row r="164" spans="1:3" x14ac:dyDescent="0.25">
      <c r="A164" t="s">
        <v>73</v>
      </c>
      <c r="B164">
        <v>67.812312059999996</v>
      </c>
      <c r="C164" t="s">
        <v>1612</v>
      </c>
    </row>
    <row r="165" spans="1:3" x14ac:dyDescent="0.25">
      <c r="A165" t="s">
        <v>73</v>
      </c>
      <c r="B165">
        <v>70.485008140000005</v>
      </c>
      <c r="C165" t="s">
        <v>1612</v>
      </c>
    </row>
    <row r="166" spans="1:3" x14ac:dyDescent="0.25">
      <c r="A166" t="s">
        <v>73</v>
      </c>
      <c r="B166">
        <v>71.951975489999995</v>
      </c>
      <c r="C166" t="s">
        <v>1612</v>
      </c>
    </row>
    <row r="167" spans="1:3" x14ac:dyDescent="0.25">
      <c r="A167" t="s">
        <v>73</v>
      </c>
      <c r="B167">
        <v>72.979518569999996</v>
      </c>
      <c r="C167" t="s">
        <v>1612</v>
      </c>
    </row>
    <row r="168" spans="1:3" x14ac:dyDescent="0.25">
      <c r="A168" t="s">
        <v>73</v>
      </c>
      <c r="B168">
        <v>84.528188380000003</v>
      </c>
      <c r="C168" t="s">
        <v>1612</v>
      </c>
    </row>
    <row r="169" spans="1:3" x14ac:dyDescent="0.25">
      <c r="A169" t="s">
        <v>73</v>
      </c>
      <c r="B169">
        <v>89.767182610000006</v>
      </c>
      <c r="C169" t="s">
        <v>1612</v>
      </c>
    </row>
    <row r="170" spans="1:3" x14ac:dyDescent="0.25">
      <c r="A170" t="s">
        <v>76</v>
      </c>
      <c r="B170">
        <v>63.439155990000003</v>
      </c>
      <c r="C170" t="s">
        <v>1612</v>
      </c>
    </row>
    <row r="171" spans="1:3" x14ac:dyDescent="0.25">
      <c r="A171" t="s">
        <v>76</v>
      </c>
      <c r="B171">
        <v>66.536896189999993</v>
      </c>
      <c r="C171" t="s">
        <v>1612</v>
      </c>
    </row>
    <row r="172" spans="1:3" x14ac:dyDescent="0.25">
      <c r="A172" t="s">
        <v>76</v>
      </c>
      <c r="B172">
        <v>70.204315930000007</v>
      </c>
      <c r="C172" t="s">
        <v>1612</v>
      </c>
    </row>
    <row r="173" spans="1:3" x14ac:dyDescent="0.25">
      <c r="A173" t="s">
        <v>76</v>
      </c>
      <c r="B173">
        <v>71.094669999999994</v>
      </c>
      <c r="C173" t="s">
        <v>1612</v>
      </c>
    </row>
    <row r="174" spans="1:3" x14ac:dyDescent="0.25">
      <c r="A174" t="s">
        <v>76</v>
      </c>
      <c r="B174">
        <v>71.241880289999997</v>
      </c>
      <c r="C174" t="s">
        <v>1612</v>
      </c>
    </row>
    <row r="175" spans="1:3" x14ac:dyDescent="0.25">
      <c r="A175" t="s">
        <v>76</v>
      </c>
      <c r="B175">
        <v>74.204003510000007</v>
      </c>
      <c r="C175" t="s">
        <v>1612</v>
      </c>
    </row>
    <row r="176" spans="1:3" x14ac:dyDescent="0.25">
      <c r="A176" t="s">
        <v>79</v>
      </c>
      <c r="B176">
        <v>56.482396289999997</v>
      </c>
      <c r="C176" t="s">
        <v>1612</v>
      </c>
    </row>
    <row r="177" spans="1:3" x14ac:dyDescent="0.25">
      <c r="A177" t="s">
        <v>79</v>
      </c>
      <c r="B177">
        <v>58.72552202</v>
      </c>
      <c r="C177" t="s">
        <v>1612</v>
      </c>
    </row>
    <row r="178" spans="1:3" x14ac:dyDescent="0.25">
      <c r="A178" t="s">
        <v>79</v>
      </c>
      <c r="B178">
        <v>60.136116569999999</v>
      </c>
      <c r="C178" t="s">
        <v>1612</v>
      </c>
    </row>
    <row r="179" spans="1:3" x14ac:dyDescent="0.25">
      <c r="A179" t="s">
        <v>79</v>
      </c>
      <c r="B179">
        <v>60.260076470000001</v>
      </c>
      <c r="C179" t="s">
        <v>1612</v>
      </c>
    </row>
    <row r="180" spans="1:3" x14ac:dyDescent="0.25">
      <c r="A180" t="s">
        <v>79</v>
      </c>
      <c r="B180">
        <v>56.579907939999998</v>
      </c>
      <c r="C180" t="s">
        <v>1612</v>
      </c>
    </row>
    <row r="181" spans="1:3" x14ac:dyDescent="0.25">
      <c r="A181" t="s">
        <v>79</v>
      </c>
      <c r="B181">
        <v>59.91124903</v>
      </c>
      <c r="C181" t="s">
        <v>1612</v>
      </c>
    </row>
    <row r="182" spans="1:3" x14ac:dyDescent="0.25">
      <c r="A182" t="s">
        <v>82</v>
      </c>
      <c r="B182">
        <v>59.346489570000003</v>
      </c>
      <c r="C182" t="s">
        <v>1612</v>
      </c>
    </row>
    <row r="183" spans="1:3" x14ac:dyDescent="0.25">
      <c r="A183" t="s">
        <v>82</v>
      </c>
      <c r="B183">
        <v>59.994785020000002</v>
      </c>
      <c r="C183" t="s">
        <v>1612</v>
      </c>
    </row>
    <row r="184" spans="1:3" x14ac:dyDescent="0.25">
      <c r="A184" t="s">
        <v>82</v>
      </c>
      <c r="B184">
        <v>55.57042216</v>
      </c>
      <c r="C184" t="s">
        <v>1612</v>
      </c>
    </row>
    <row r="185" spans="1:3" x14ac:dyDescent="0.25">
      <c r="A185" t="s">
        <v>82</v>
      </c>
      <c r="B185">
        <v>60.268746819999997</v>
      </c>
      <c r="C185" t="s">
        <v>1612</v>
      </c>
    </row>
    <row r="186" spans="1:3" x14ac:dyDescent="0.25">
      <c r="A186" t="s">
        <v>82</v>
      </c>
      <c r="B186">
        <v>59.625860860000003</v>
      </c>
      <c r="C186" t="s">
        <v>1612</v>
      </c>
    </row>
    <row r="187" spans="1:3" x14ac:dyDescent="0.25">
      <c r="A187" t="s">
        <v>82</v>
      </c>
      <c r="B187">
        <v>60.62952988</v>
      </c>
      <c r="C187" t="s">
        <v>1612</v>
      </c>
    </row>
    <row r="188" spans="1:3" x14ac:dyDescent="0.25">
      <c r="A188" t="s">
        <v>85</v>
      </c>
      <c r="B188">
        <v>93.501516589999994</v>
      </c>
      <c r="C188" t="s">
        <v>1612</v>
      </c>
    </row>
    <row r="189" spans="1:3" x14ac:dyDescent="0.25">
      <c r="A189" t="s">
        <v>85</v>
      </c>
      <c r="B189">
        <v>96.171444949999994</v>
      </c>
      <c r="C189" t="s">
        <v>1612</v>
      </c>
    </row>
    <row r="190" spans="1:3" x14ac:dyDescent="0.25">
      <c r="A190" t="s">
        <v>85</v>
      </c>
      <c r="B190">
        <v>99.353554259999996</v>
      </c>
      <c r="C190" t="s">
        <v>1612</v>
      </c>
    </row>
    <row r="191" spans="1:3" x14ac:dyDescent="0.25">
      <c r="A191" t="s">
        <v>85</v>
      </c>
      <c r="B191">
        <v>101.7270523</v>
      </c>
      <c r="C191" t="s">
        <v>1612</v>
      </c>
    </row>
    <row r="192" spans="1:3" x14ac:dyDescent="0.25">
      <c r="A192" t="s">
        <v>85</v>
      </c>
      <c r="B192">
        <v>107.6128564</v>
      </c>
      <c r="C192" t="s">
        <v>1612</v>
      </c>
    </row>
    <row r="193" spans="1:3" x14ac:dyDescent="0.25">
      <c r="A193" t="s">
        <v>85</v>
      </c>
      <c r="B193">
        <v>109.85566900000001</v>
      </c>
      <c r="C193" t="s">
        <v>1612</v>
      </c>
    </row>
    <row r="194" spans="1:3" x14ac:dyDescent="0.25">
      <c r="A194" t="s">
        <v>88</v>
      </c>
      <c r="B194">
        <v>20.76606928</v>
      </c>
      <c r="C194" t="s">
        <v>1612</v>
      </c>
    </row>
    <row r="195" spans="1:3" x14ac:dyDescent="0.25">
      <c r="A195" t="s">
        <v>88</v>
      </c>
      <c r="B195">
        <v>23.51494585</v>
      </c>
      <c r="C195" t="s">
        <v>1612</v>
      </c>
    </row>
    <row r="196" spans="1:3" x14ac:dyDescent="0.25">
      <c r="A196" t="s">
        <v>88</v>
      </c>
      <c r="B196">
        <v>34.037254390000001</v>
      </c>
      <c r="C196" t="s">
        <v>1612</v>
      </c>
    </row>
    <row r="197" spans="1:3" x14ac:dyDescent="0.25">
      <c r="A197" t="s">
        <v>88</v>
      </c>
      <c r="B197">
        <v>34.175880499999998</v>
      </c>
      <c r="C197" t="s">
        <v>1612</v>
      </c>
    </row>
    <row r="198" spans="1:3" x14ac:dyDescent="0.25">
      <c r="A198" t="s">
        <v>88</v>
      </c>
      <c r="B198">
        <v>36.774233809999998</v>
      </c>
      <c r="C198" t="s">
        <v>1612</v>
      </c>
    </row>
    <row r="199" spans="1:3" x14ac:dyDescent="0.25">
      <c r="A199" t="s">
        <v>88</v>
      </c>
      <c r="B199">
        <v>50.276096099999997</v>
      </c>
      <c r="C199" t="s">
        <v>1612</v>
      </c>
    </row>
    <row r="200" spans="1:3" x14ac:dyDescent="0.25">
      <c r="A200" t="s">
        <v>91</v>
      </c>
      <c r="B200">
        <v>29.747231809999999</v>
      </c>
      <c r="C200" t="s">
        <v>1612</v>
      </c>
    </row>
    <row r="201" spans="1:3" x14ac:dyDescent="0.25">
      <c r="A201" t="s">
        <v>91</v>
      </c>
      <c r="B201">
        <v>33.426928760000003</v>
      </c>
      <c r="C201" t="s">
        <v>1612</v>
      </c>
    </row>
    <row r="202" spans="1:3" x14ac:dyDescent="0.25">
      <c r="A202" t="s">
        <v>91</v>
      </c>
      <c r="B202">
        <v>33.478693069999998</v>
      </c>
      <c r="C202" t="s">
        <v>1612</v>
      </c>
    </row>
    <row r="203" spans="1:3" x14ac:dyDescent="0.25">
      <c r="A203" t="s">
        <v>91</v>
      </c>
      <c r="B203">
        <v>43.189078530000003</v>
      </c>
      <c r="C203" t="s">
        <v>1612</v>
      </c>
    </row>
    <row r="204" spans="1:3" x14ac:dyDescent="0.25">
      <c r="A204" t="s">
        <v>91</v>
      </c>
      <c r="B204">
        <v>44.552413680000001</v>
      </c>
      <c r="C204" t="s">
        <v>1612</v>
      </c>
    </row>
    <row r="205" spans="1:3" x14ac:dyDescent="0.25">
      <c r="A205" t="s">
        <v>91</v>
      </c>
      <c r="B205">
        <v>55.17223534</v>
      </c>
      <c r="C205" t="s">
        <v>1612</v>
      </c>
    </row>
    <row r="206" spans="1:3" x14ac:dyDescent="0.25">
      <c r="A206" t="s">
        <v>94</v>
      </c>
      <c r="B206">
        <v>18.136884469999998</v>
      </c>
      <c r="C206" t="s">
        <v>1612</v>
      </c>
    </row>
    <row r="207" spans="1:3" x14ac:dyDescent="0.25">
      <c r="A207" t="s">
        <v>94</v>
      </c>
      <c r="B207">
        <v>40.503934000000001</v>
      </c>
      <c r="C207" t="s">
        <v>1612</v>
      </c>
    </row>
    <row r="208" spans="1:3" x14ac:dyDescent="0.25">
      <c r="A208" t="s">
        <v>94</v>
      </c>
      <c r="B208">
        <v>42.116487970000001</v>
      </c>
      <c r="C208" t="s">
        <v>1612</v>
      </c>
    </row>
    <row r="209" spans="1:3" x14ac:dyDescent="0.25">
      <c r="A209" t="s">
        <v>94</v>
      </c>
      <c r="B209">
        <v>42.396889020000003</v>
      </c>
      <c r="C209" t="s">
        <v>1612</v>
      </c>
    </row>
    <row r="210" spans="1:3" x14ac:dyDescent="0.25">
      <c r="A210" t="s">
        <v>94</v>
      </c>
      <c r="B210">
        <v>43.763757150000004</v>
      </c>
      <c r="C210" t="s">
        <v>1612</v>
      </c>
    </row>
    <row r="211" spans="1:3" x14ac:dyDescent="0.25">
      <c r="A211" t="s">
        <v>94</v>
      </c>
      <c r="B211">
        <v>52.068621440000001</v>
      </c>
      <c r="C211" t="s">
        <v>1612</v>
      </c>
    </row>
    <row r="212" spans="1:3" x14ac:dyDescent="0.25">
      <c r="A212" t="s">
        <v>97</v>
      </c>
      <c r="B212">
        <v>65.725053430000003</v>
      </c>
      <c r="C212" t="s">
        <v>1612</v>
      </c>
    </row>
    <row r="213" spans="1:3" x14ac:dyDescent="0.25">
      <c r="A213" t="s">
        <v>97</v>
      </c>
      <c r="B213">
        <v>72.291684540000006</v>
      </c>
      <c r="C213" t="s">
        <v>1612</v>
      </c>
    </row>
    <row r="214" spans="1:3" x14ac:dyDescent="0.25">
      <c r="A214" t="s">
        <v>97</v>
      </c>
      <c r="B214">
        <v>66.87391495</v>
      </c>
      <c r="C214" t="s">
        <v>1612</v>
      </c>
    </row>
    <row r="215" spans="1:3" x14ac:dyDescent="0.25">
      <c r="A215" t="s">
        <v>97</v>
      </c>
      <c r="B215">
        <v>72.072303719999994</v>
      </c>
      <c r="C215" t="s">
        <v>1612</v>
      </c>
    </row>
    <row r="216" spans="1:3" x14ac:dyDescent="0.25">
      <c r="A216" t="s">
        <v>97</v>
      </c>
      <c r="B216">
        <v>66.758771210000006</v>
      </c>
      <c r="C216" t="s">
        <v>1612</v>
      </c>
    </row>
    <row r="217" spans="1:3" x14ac:dyDescent="0.25">
      <c r="A217" t="s">
        <v>97</v>
      </c>
      <c r="B217">
        <v>78.638720809999995</v>
      </c>
      <c r="C217" t="s">
        <v>1612</v>
      </c>
    </row>
    <row r="218" spans="1:3" x14ac:dyDescent="0.25">
      <c r="A218" t="s">
        <v>101</v>
      </c>
      <c r="B218">
        <v>59.581085299999998</v>
      </c>
      <c r="C218" t="s">
        <v>1612</v>
      </c>
    </row>
    <row r="219" spans="1:3" x14ac:dyDescent="0.25">
      <c r="A219" t="s">
        <v>101</v>
      </c>
      <c r="B219">
        <v>63.269123239999999</v>
      </c>
      <c r="C219" t="s">
        <v>1612</v>
      </c>
    </row>
    <row r="220" spans="1:3" x14ac:dyDescent="0.25">
      <c r="A220" t="s">
        <v>104</v>
      </c>
      <c r="B220">
        <v>60.025569590000003</v>
      </c>
      <c r="C220" t="s">
        <v>1612</v>
      </c>
    </row>
    <row r="221" spans="1:3" x14ac:dyDescent="0.25">
      <c r="A221" t="s">
        <v>104</v>
      </c>
      <c r="B221">
        <v>62.533793469999999</v>
      </c>
      <c r="C221" t="s">
        <v>1612</v>
      </c>
    </row>
    <row r="222" spans="1:3" x14ac:dyDescent="0.25">
      <c r="A222" t="s">
        <v>104</v>
      </c>
      <c r="B222">
        <v>66.812114210000004</v>
      </c>
      <c r="C222" t="s">
        <v>1612</v>
      </c>
    </row>
    <row r="223" spans="1:3" x14ac:dyDescent="0.25">
      <c r="A223" t="s">
        <v>104</v>
      </c>
      <c r="B223">
        <v>74.409748309999998</v>
      </c>
      <c r="C223" t="s">
        <v>1612</v>
      </c>
    </row>
    <row r="224" spans="1:3" x14ac:dyDescent="0.25">
      <c r="A224" t="s">
        <v>104</v>
      </c>
      <c r="B224">
        <v>74.962003609999996</v>
      </c>
      <c r="C224" t="s">
        <v>1612</v>
      </c>
    </row>
    <row r="225" spans="1:3" x14ac:dyDescent="0.25">
      <c r="A225" t="s">
        <v>104</v>
      </c>
      <c r="B225">
        <v>75.193252430000001</v>
      </c>
      <c r="C225" t="s">
        <v>1612</v>
      </c>
    </row>
    <row r="226" spans="1:3" x14ac:dyDescent="0.25">
      <c r="A226" t="s">
        <v>107</v>
      </c>
      <c r="B226">
        <v>29.790180880000001</v>
      </c>
      <c r="C226" t="s">
        <v>1612</v>
      </c>
    </row>
    <row r="227" spans="1:3" x14ac:dyDescent="0.25">
      <c r="A227" t="s">
        <v>107</v>
      </c>
      <c r="B227">
        <v>31.372367220000001</v>
      </c>
      <c r="C227" t="s">
        <v>1612</v>
      </c>
    </row>
    <row r="228" spans="1:3" x14ac:dyDescent="0.25">
      <c r="A228" t="s">
        <v>107</v>
      </c>
      <c r="B228">
        <v>48.73804887</v>
      </c>
      <c r="C228" t="s">
        <v>1612</v>
      </c>
    </row>
    <row r="229" spans="1:3" x14ac:dyDescent="0.25">
      <c r="A229" t="s">
        <v>107</v>
      </c>
      <c r="B229">
        <v>59.149277580000003</v>
      </c>
      <c r="C229" t="s">
        <v>1612</v>
      </c>
    </row>
    <row r="230" spans="1:3" x14ac:dyDescent="0.25">
      <c r="A230" t="s">
        <v>107</v>
      </c>
      <c r="B230">
        <v>61.986271690000002</v>
      </c>
      <c r="C230" t="s">
        <v>1612</v>
      </c>
    </row>
    <row r="231" spans="1:3" x14ac:dyDescent="0.25">
      <c r="A231" t="s">
        <v>107</v>
      </c>
      <c r="B231">
        <v>63.24044181</v>
      </c>
      <c r="C231" t="s">
        <v>1612</v>
      </c>
    </row>
    <row r="232" spans="1:3" x14ac:dyDescent="0.25">
      <c r="A232" t="s">
        <v>109</v>
      </c>
      <c r="B232">
        <v>66.521104519999994</v>
      </c>
      <c r="C232" t="s">
        <v>1612</v>
      </c>
    </row>
    <row r="233" spans="1:3" x14ac:dyDescent="0.25">
      <c r="A233" t="s">
        <v>109</v>
      </c>
      <c r="B233">
        <v>67.093245879999998</v>
      </c>
      <c r="C233" t="s">
        <v>1612</v>
      </c>
    </row>
    <row r="234" spans="1:3" x14ac:dyDescent="0.25">
      <c r="A234" t="s">
        <v>111</v>
      </c>
      <c r="B234">
        <v>67.97859201</v>
      </c>
      <c r="C234" t="s">
        <v>1612</v>
      </c>
    </row>
    <row r="235" spans="1:3" x14ac:dyDescent="0.25">
      <c r="A235" t="s">
        <v>111</v>
      </c>
      <c r="B235">
        <v>68.351071689999998</v>
      </c>
      <c r="C235" t="s">
        <v>1612</v>
      </c>
    </row>
    <row r="236" spans="1:3" x14ac:dyDescent="0.25">
      <c r="A236" t="s">
        <v>111</v>
      </c>
      <c r="B236">
        <v>68.458248490000003</v>
      </c>
      <c r="C236" t="s">
        <v>1612</v>
      </c>
    </row>
    <row r="237" spans="1:3" x14ac:dyDescent="0.25">
      <c r="A237" t="s">
        <v>111</v>
      </c>
      <c r="B237">
        <v>68.816813400000001</v>
      </c>
      <c r="C237" t="s">
        <v>1612</v>
      </c>
    </row>
    <row r="238" spans="1:3" x14ac:dyDescent="0.25">
      <c r="A238" t="s">
        <v>111</v>
      </c>
      <c r="B238">
        <v>70.953052499999998</v>
      </c>
      <c r="C238" t="s">
        <v>1612</v>
      </c>
    </row>
    <row r="239" spans="1:3" x14ac:dyDescent="0.25">
      <c r="A239" t="s">
        <v>111</v>
      </c>
      <c r="B239">
        <v>74.610690719999994</v>
      </c>
      <c r="C239" t="s">
        <v>1612</v>
      </c>
    </row>
    <row r="240" spans="1:3" x14ac:dyDescent="0.25">
      <c r="A240" t="s">
        <v>114</v>
      </c>
      <c r="B240">
        <v>69.517307169999995</v>
      </c>
      <c r="C240" t="s">
        <v>1612</v>
      </c>
    </row>
    <row r="241" spans="1:3" x14ac:dyDescent="0.25">
      <c r="A241" t="s">
        <v>114</v>
      </c>
      <c r="B241">
        <v>70.986589190000004</v>
      </c>
      <c r="C241" t="s">
        <v>1612</v>
      </c>
    </row>
    <row r="242" spans="1:3" x14ac:dyDescent="0.25">
      <c r="A242" t="s">
        <v>114</v>
      </c>
      <c r="B242">
        <v>72.477743399999994</v>
      </c>
      <c r="C242" t="s">
        <v>1612</v>
      </c>
    </row>
    <row r="243" spans="1:3" x14ac:dyDescent="0.25">
      <c r="A243" t="s">
        <v>114</v>
      </c>
      <c r="B243">
        <v>75.268057839999997</v>
      </c>
      <c r="C243" t="s">
        <v>1612</v>
      </c>
    </row>
    <row r="244" spans="1:3" x14ac:dyDescent="0.25">
      <c r="A244" t="s">
        <v>114</v>
      </c>
      <c r="B244">
        <v>75.978580129999997</v>
      </c>
      <c r="C244" t="s">
        <v>1612</v>
      </c>
    </row>
    <row r="245" spans="1:3" x14ac:dyDescent="0.25">
      <c r="A245" t="s">
        <v>114</v>
      </c>
      <c r="B245">
        <v>77.8636774</v>
      </c>
      <c r="C245" t="s">
        <v>1612</v>
      </c>
    </row>
    <row r="246" spans="1:3" x14ac:dyDescent="0.25">
      <c r="A246" t="s">
        <v>117</v>
      </c>
      <c r="B246">
        <v>59.071758330000002</v>
      </c>
      <c r="C246" t="s">
        <v>1612</v>
      </c>
    </row>
    <row r="247" spans="1:3" x14ac:dyDescent="0.25">
      <c r="A247" t="s">
        <v>117</v>
      </c>
      <c r="B247">
        <v>61.384718139999997</v>
      </c>
      <c r="C247" t="s">
        <v>1612</v>
      </c>
    </row>
    <row r="248" spans="1:3" x14ac:dyDescent="0.25">
      <c r="A248" t="s">
        <v>117</v>
      </c>
      <c r="B248">
        <v>64.370612489999999</v>
      </c>
      <c r="C248" t="s">
        <v>1612</v>
      </c>
    </row>
    <row r="249" spans="1:3" x14ac:dyDescent="0.25">
      <c r="A249" t="s">
        <v>117</v>
      </c>
      <c r="B249">
        <v>64.840551189999999</v>
      </c>
      <c r="C249" t="s">
        <v>1612</v>
      </c>
    </row>
    <row r="250" spans="1:3" x14ac:dyDescent="0.25">
      <c r="A250" t="s">
        <v>117</v>
      </c>
      <c r="B250">
        <v>65.625143109999996</v>
      </c>
      <c r="C250" t="s">
        <v>1612</v>
      </c>
    </row>
    <row r="251" spans="1:3" x14ac:dyDescent="0.25">
      <c r="A251" t="s">
        <v>117</v>
      </c>
      <c r="B251">
        <v>70.211382850000007</v>
      </c>
      <c r="C251" t="s">
        <v>1612</v>
      </c>
    </row>
    <row r="252" spans="1:3" x14ac:dyDescent="0.25">
      <c r="A252" t="s">
        <v>120</v>
      </c>
      <c r="B252">
        <v>62.944869439999998</v>
      </c>
      <c r="C252" t="s">
        <v>1612</v>
      </c>
    </row>
    <row r="253" spans="1:3" x14ac:dyDescent="0.25">
      <c r="A253" t="s">
        <v>120</v>
      </c>
      <c r="B253">
        <v>68.601076969999994</v>
      </c>
      <c r="C253" t="s">
        <v>1612</v>
      </c>
    </row>
    <row r="254" spans="1:3" x14ac:dyDescent="0.25">
      <c r="A254" t="s">
        <v>120</v>
      </c>
      <c r="B254">
        <v>69.51505186</v>
      </c>
      <c r="C254" t="s">
        <v>1612</v>
      </c>
    </row>
    <row r="255" spans="1:3" x14ac:dyDescent="0.25">
      <c r="A255" t="s">
        <v>120</v>
      </c>
      <c r="B255">
        <v>70.097599009999996</v>
      </c>
      <c r="C255" t="s">
        <v>1612</v>
      </c>
    </row>
    <row r="256" spans="1:3" x14ac:dyDescent="0.25">
      <c r="A256" t="s">
        <v>120</v>
      </c>
      <c r="B256">
        <v>71.543379040000005</v>
      </c>
      <c r="C256" t="s">
        <v>1612</v>
      </c>
    </row>
    <row r="257" spans="1:3" x14ac:dyDescent="0.25">
      <c r="A257" t="s">
        <v>120</v>
      </c>
      <c r="B257">
        <v>71.970707869999998</v>
      </c>
      <c r="C257" t="s">
        <v>1612</v>
      </c>
    </row>
    <row r="258" spans="1:3" x14ac:dyDescent="0.25">
      <c r="A258" t="s">
        <v>123</v>
      </c>
      <c r="B258">
        <v>24.053577910000001</v>
      </c>
      <c r="C258" t="s">
        <v>1612</v>
      </c>
    </row>
    <row r="259" spans="1:3" x14ac:dyDescent="0.25">
      <c r="A259" t="s">
        <v>123</v>
      </c>
      <c r="B259">
        <v>27.99931874</v>
      </c>
      <c r="C259" t="s">
        <v>1612</v>
      </c>
    </row>
    <row r="260" spans="1:3" x14ac:dyDescent="0.25">
      <c r="A260" t="s">
        <v>123</v>
      </c>
      <c r="B260">
        <v>38.641790720000003</v>
      </c>
      <c r="C260" t="s">
        <v>1612</v>
      </c>
    </row>
    <row r="261" spans="1:3" x14ac:dyDescent="0.25">
      <c r="A261" t="s">
        <v>123</v>
      </c>
      <c r="B261">
        <v>59.828370470000003</v>
      </c>
      <c r="C261" t="s">
        <v>1612</v>
      </c>
    </row>
    <row r="262" spans="1:3" x14ac:dyDescent="0.25">
      <c r="A262" t="s">
        <v>123</v>
      </c>
      <c r="B262">
        <v>62.136441939999997</v>
      </c>
      <c r="C262" t="s">
        <v>1612</v>
      </c>
    </row>
    <row r="263" spans="1:3" x14ac:dyDescent="0.25">
      <c r="A263" t="s">
        <v>123</v>
      </c>
      <c r="B263">
        <v>69.595791829999996</v>
      </c>
      <c r="C263" t="s">
        <v>1612</v>
      </c>
    </row>
    <row r="264" spans="1:3" x14ac:dyDescent="0.25">
      <c r="A264" t="s">
        <v>126</v>
      </c>
      <c r="B264">
        <v>49.148177840000002</v>
      </c>
      <c r="C264" t="s">
        <v>1612</v>
      </c>
    </row>
    <row r="265" spans="1:3" x14ac:dyDescent="0.25">
      <c r="A265" t="s">
        <v>126</v>
      </c>
      <c r="B265">
        <v>50.334541850000001</v>
      </c>
      <c r="C265" t="s">
        <v>1612</v>
      </c>
    </row>
    <row r="266" spans="1:3" x14ac:dyDescent="0.25">
      <c r="A266" t="s">
        <v>126</v>
      </c>
      <c r="B266">
        <v>60.899688040000001</v>
      </c>
      <c r="C266" t="s">
        <v>1612</v>
      </c>
    </row>
    <row r="267" spans="1:3" x14ac:dyDescent="0.25">
      <c r="A267" t="s">
        <v>126</v>
      </c>
      <c r="B267">
        <v>71.361347480000006</v>
      </c>
      <c r="C267" t="s">
        <v>1612</v>
      </c>
    </row>
    <row r="268" spans="1:3" x14ac:dyDescent="0.25">
      <c r="A268" t="s">
        <v>126</v>
      </c>
      <c r="B268">
        <v>72.512483689999996</v>
      </c>
      <c r="C268" t="s">
        <v>1612</v>
      </c>
    </row>
    <row r="269" spans="1:3" x14ac:dyDescent="0.25">
      <c r="A269" t="s">
        <v>126</v>
      </c>
      <c r="B269">
        <v>76.864603500000001</v>
      </c>
      <c r="C269" t="s">
        <v>1612</v>
      </c>
    </row>
    <row r="270" spans="1:3" x14ac:dyDescent="0.25">
      <c r="A270" t="s">
        <v>129</v>
      </c>
      <c r="B270">
        <v>42.256657420000003</v>
      </c>
      <c r="C270" t="s">
        <v>1612</v>
      </c>
    </row>
    <row r="271" spans="1:3" x14ac:dyDescent="0.25">
      <c r="A271" t="s">
        <v>129</v>
      </c>
      <c r="B271">
        <v>54.316487670000001</v>
      </c>
      <c r="C271" t="s">
        <v>1612</v>
      </c>
    </row>
    <row r="272" spans="1:3" x14ac:dyDescent="0.25">
      <c r="A272" t="s">
        <v>129</v>
      </c>
      <c r="B272">
        <v>32.842279240000003</v>
      </c>
      <c r="C272" t="s">
        <v>1612</v>
      </c>
    </row>
    <row r="273" spans="1:3" x14ac:dyDescent="0.25">
      <c r="A273" t="s">
        <v>129</v>
      </c>
      <c r="B273">
        <v>37.808828779999999</v>
      </c>
      <c r="C273" t="s">
        <v>1612</v>
      </c>
    </row>
    <row r="274" spans="1:3" x14ac:dyDescent="0.25">
      <c r="A274" t="s">
        <v>129</v>
      </c>
      <c r="B274">
        <v>24.587320049999999</v>
      </c>
      <c r="C274" t="s">
        <v>1612</v>
      </c>
    </row>
    <row r="275" spans="1:3" x14ac:dyDescent="0.25">
      <c r="A275" t="s">
        <v>129</v>
      </c>
      <c r="B275">
        <v>117.8998383</v>
      </c>
      <c r="C275" t="s">
        <v>1612</v>
      </c>
    </row>
    <row r="276" spans="1:3" x14ac:dyDescent="0.25">
      <c r="A276" t="s">
        <v>135</v>
      </c>
      <c r="B276">
        <v>45.252475050000001</v>
      </c>
      <c r="C276" t="s">
        <v>1612</v>
      </c>
    </row>
    <row r="277" spans="1:3" x14ac:dyDescent="0.25">
      <c r="A277" t="s">
        <v>135</v>
      </c>
      <c r="B277">
        <v>51.986161520000003</v>
      </c>
      <c r="C277" t="s">
        <v>1612</v>
      </c>
    </row>
    <row r="278" spans="1:3" x14ac:dyDescent="0.25">
      <c r="A278" t="s">
        <v>135</v>
      </c>
      <c r="B278">
        <v>52.128940499999999</v>
      </c>
      <c r="C278" t="s">
        <v>1612</v>
      </c>
    </row>
    <row r="279" spans="1:3" x14ac:dyDescent="0.25">
      <c r="A279" t="s">
        <v>135</v>
      </c>
      <c r="B279">
        <v>54.952450149999997</v>
      </c>
      <c r="C279" t="s">
        <v>1612</v>
      </c>
    </row>
    <row r="280" spans="1:3" x14ac:dyDescent="0.25">
      <c r="A280" t="s">
        <v>135</v>
      </c>
      <c r="B280">
        <v>63.291958370000003</v>
      </c>
      <c r="C280" t="s">
        <v>1612</v>
      </c>
    </row>
    <row r="281" spans="1:3" x14ac:dyDescent="0.25">
      <c r="A281" t="s">
        <v>135</v>
      </c>
      <c r="B281">
        <v>64.470857800000005</v>
      </c>
      <c r="C281" t="s">
        <v>1612</v>
      </c>
    </row>
    <row r="282" spans="1:3" x14ac:dyDescent="0.25">
      <c r="A282" t="s">
        <v>132</v>
      </c>
      <c r="B282">
        <v>52.196146880000001</v>
      </c>
      <c r="C282" t="s">
        <v>1612</v>
      </c>
    </row>
    <row r="283" spans="1:3" x14ac:dyDescent="0.25">
      <c r="A283" t="s">
        <v>132</v>
      </c>
      <c r="B283">
        <v>52.586644190000001</v>
      </c>
      <c r="C283" t="s">
        <v>1612</v>
      </c>
    </row>
    <row r="284" spans="1:3" x14ac:dyDescent="0.25">
      <c r="A284" t="s">
        <v>132</v>
      </c>
      <c r="B284">
        <v>54.316979029999999</v>
      </c>
      <c r="C284" t="s">
        <v>1612</v>
      </c>
    </row>
    <row r="285" spans="1:3" x14ac:dyDescent="0.25">
      <c r="A285" t="s">
        <v>132</v>
      </c>
      <c r="B285">
        <v>54.55761262</v>
      </c>
      <c r="C285" t="s">
        <v>1612</v>
      </c>
    </row>
    <row r="286" spans="1:3" x14ac:dyDescent="0.25">
      <c r="A286" t="s">
        <v>132</v>
      </c>
      <c r="B286">
        <v>55.097497150000002</v>
      </c>
      <c r="C286" t="s">
        <v>1612</v>
      </c>
    </row>
    <row r="287" spans="1:3" x14ac:dyDescent="0.25">
      <c r="A287" t="s">
        <v>132</v>
      </c>
      <c r="B287">
        <v>57.726965319999998</v>
      </c>
      <c r="C287" t="s">
        <v>1612</v>
      </c>
    </row>
    <row r="288" spans="1:3" x14ac:dyDescent="0.25">
      <c r="A288" t="s">
        <v>137</v>
      </c>
      <c r="B288">
        <v>51.811168100000003</v>
      </c>
      <c r="C288" t="s">
        <v>1612</v>
      </c>
    </row>
    <row r="289" spans="1:3" x14ac:dyDescent="0.25">
      <c r="A289" t="s">
        <v>137</v>
      </c>
      <c r="B289">
        <v>55.109881690000002</v>
      </c>
      <c r="C289" t="s">
        <v>1612</v>
      </c>
    </row>
    <row r="290" spans="1:3" x14ac:dyDescent="0.25">
      <c r="A290" t="s">
        <v>137</v>
      </c>
      <c r="B290">
        <v>59.503</v>
      </c>
      <c r="C290" t="s">
        <v>1612</v>
      </c>
    </row>
    <row r="291" spans="1:3" x14ac:dyDescent="0.25">
      <c r="A291" t="s">
        <v>137</v>
      </c>
      <c r="B291">
        <v>67.387</v>
      </c>
      <c r="C291" t="s">
        <v>1612</v>
      </c>
    </row>
    <row r="292" spans="1:3" x14ac:dyDescent="0.25">
      <c r="A292" t="s">
        <v>137</v>
      </c>
      <c r="B292">
        <v>69.171123820000005</v>
      </c>
      <c r="C292" t="s">
        <v>1612</v>
      </c>
    </row>
    <row r="293" spans="1:3" x14ac:dyDescent="0.25">
      <c r="A293" t="s">
        <v>137</v>
      </c>
      <c r="B293">
        <v>71.019795950000002</v>
      </c>
      <c r="C293" t="s">
        <v>1612</v>
      </c>
    </row>
    <row r="294" spans="1:3" x14ac:dyDescent="0.25">
      <c r="A294" t="s">
        <v>137</v>
      </c>
      <c r="B294">
        <v>74.338999999999999</v>
      </c>
      <c r="C294" t="s">
        <v>1612</v>
      </c>
    </row>
    <row r="295" spans="1:3" x14ac:dyDescent="0.25">
      <c r="A295" t="s">
        <v>137</v>
      </c>
      <c r="B295">
        <v>77.830417589999996</v>
      </c>
      <c r="C295" t="s">
        <v>1612</v>
      </c>
    </row>
    <row r="296" spans="1:3" x14ac:dyDescent="0.25">
      <c r="A296" t="s">
        <v>140</v>
      </c>
      <c r="B296">
        <v>80.896012999999996</v>
      </c>
      <c r="C296" t="s">
        <v>1612</v>
      </c>
    </row>
    <row r="297" spans="1:3" x14ac:dyDescent="0.25">
      <c r="A297" t="s">
        <v>140</v>
      </c>
      <c r="B297">
        <v>81.155722490000002</v>
      </c>
      <c r="C297" t="s">
        <v>1612</v>
      </c>
    </row>
    <row r="298" spans="1:3" x14ac:dyDescent="0.25">
      <c r="A298" t="s">
        <v>140</v>
      </c>
      <c r="B298">
        <v>81.268347689999999</v>
      </c>
      <c r="C298" t="s">
        <v>1612</v>
      </c>
    </row>
    <row r="299" spans="1:3" x14ac:dyDescent="0.25">
      <c r="A299" t="s">
        <v>140</v>
      </c>
      <c r="B299">
        <v>82.677967519999996</v>
      </c>
      <c r="C299" t="s">
        <v>1612</v>
      </c>
    </row>
    <row r="300" spans="1:3" x14ac:dyDescent="0.25">
      <c r="A300" t="s">
        <v>140</v>
      </c>
      <c r="B300">
        <v>83.413860349999993</v>
      </c>
      <c r="C300" t="s">
        <v>1612</v>
      </c>
    </row>
    <row r="301" spans="1:3" x14ac:dyDescent="0.25">
      <c r="A301" t="s">
        <v>140</v>
      </c>
      <c r="B301">
        <v>85.636518649999999</v>
      </c>
      <c r="C301" t="s">
        <v>1612</v>
      </c>
    </row>
    <row r="302" spans="1:3" x14ac:dyDescent="0.25">
      <c r="A302" t="s">
        <v>141</v>
      </c>
      <c r="B302">
        <v>69.246799600000003</v>
      </c>
      <c r="C302" t="s">
        <v>1612</v>
      </c>
    </row>
    <row r="303" spans="1:3" x14ac:dyDescent="0.25">
      <c r="A303" t="s">
        <v>141</v>
      </c>
      <c r="B303">
        <v>71.370723760000004</v>
      </c>
      <c r="C303" t="s">
        <v>1612</v>
      </c>
    </row>
    <row r="304" spans="1:3" x14ac:dyDescent="0.25">
      <c r="A304" t="s">
        <v>141</v>
      </c>
      <c r="B304">
        <v>76.504110420000004</v>
      </c>
      <c r="C304" t="s">
        <v>1612</v>
      </c>
    </row>
    <row r="305" spans="1:3" x14ac:dyDescent="0.25">
      <c r="A305" t="s">
        <v>141</v>
      </c>
      <c r="B305">
        <v>79.410689419999997</v>
      </c>
      <c r="C305" t="s">
        <v>1612</v>
      </c>
    </row>
    <row r="306" spans="1:3" x14ac:dyDescent="0.25">
      <c r="A306" t="s">
        <v>141</v>
      </c>
      <c r="B306">
        <v>80.821011330000005</v>
      </c>
      <c r="C306" t="s">
        <v>1612</v>
      </c>
    </row>
    <row r="307" spans="1:3" x14ac:dyDescent="0.25">
      <c r="A307" t="s">
        <v>141</v>
      </c>
      <c r="B307">
        <v>83.495616729999995</v>
      </c>
      <c r="C307" t="s">
        <v>1612</v>
      </c>
    </row>
    <row r="308" spans="1:3" x14ac:dyDescent="0.25">
      <c r="A308" t="s">
        <v>144</v>
      </c>
      <c r="B308">
        <v>63.712074229999999</v>
      </c>
      <c r="C308" t="s">
        <v>1612</v>
      </c>
    </row>
    <row r="309" spans="1:3" x14ac:dyDescent="0.25">
      <c r="A309" t="s">
        <v>144</v>
      </c>
      <c r="B309">
        <v>67.651644259999998</v>
      </c>
      <c r="C309" t="s">
        <v>1612</v>
      </c>
    </row>
    <row r="310" spans="1:3" x14ac:dyDescent="0.25">
      <c r="A310" t="s">
        <v>144</v>
      </c>
      <c r="B310">
        <v>69.15231996</v>
      </c>
      <c r="C310" t="s">
        <v>1612</v>
      </c>
    </row>
    <row r="311" spans="1:3" x14ac:dyDescent="0.25">
      <c r="A311" t="s">
        <v>144</v>
      </c>
      <c r="B311">
        <v>69.833999050000003</v>
      </c>
      <c r="C311" t="s">
        <v>1612</v>
      </c>
    </row>
    <row r="312" spans="1:3" x14ac:dyDescent="0.25">
      <c r="A312" t="s">
        <v>144</v>
      </c>
      <c r="B312">
        <v>70.664336779999999</v>
      </c>
      <c r="C312" t="s">
        <v>1612</v>
      </c>
    </row>
    <row r="313" spans="1:3" x14ac:dyDescent="0.25">
      <c r="A313" t="s">
        <v>144</v>
      </c>
      <c r="B313">
        <v>70.876722839999999</v>
      </c>
      <c r="C313" t="s">
        <v>1612</v>
      </c>
    </row>
    <row r="314" spans="1:3" x14ac:dyDescent="0.25">
      <c r="A314" t="s">
        <v>147</v>
      </c>
      <c r="B314">
        <v>56.288214600000003</v>
      </c>
      <c r="C314" t="s">
        <v>1612</v>
      </c>
    </row>
    <row r="315" spans="1:3" x14ac:dyDescent="0.25">
      <c r="A315" t="s">
        <v>147</v>
      </c>
      <c r="B315" t="s">
        <v>16</v>
      </c>
      <c r="C315" t="s">
        <v>1612</v>
      </c>
    </row>
    <row r="316" spans="1:3" x14ac:dyDescent="0.25">
      <c r="A316" t="s">
        <v>147</v>
      </c>
      <c r="B316">
        <v>60.717205360000001</v>
      </c>
      <c r="C316" t="s">
        <v>1612</v>
      </c>
    </row>
    <row r="317" spans="1:3" x14ac:dyDescent="0.25">
      <c r="A317" t="s">
        <v>147</v>
      </c>
      <c r="B317">
        <v>64.821029300000006</v>
      </c>
      <c r="C317" t="s">
        <v>1612</v>
      </c>
    </row>
    <row r="318" spans="1:3" x14ac:dyDescent="0.25">
      <c r="A318" t="s">
        <v>147</v>
      </c>
      <c r="B318">
        <v>21.87907023</v>
      </c>
      <c r="C318" t="s">
        <v>1612</v>
      </c>
    </row>
    <row r="319" spans="1:3" x14ac:dyDescent="0.25">
      <c r="A319" t="s">
        <v>147</v>
      </c>
      <c r="B319">
        <v>69.620564889999997</v>
      </c>
      <c r="C319" t="s">
        <v>1612</v>
      </c>
    </row>
    <row r="320" spans="1:3" x14ac:dyDescent="0.25">
      <c r="A320" t="s">
        <v>150</v>
      </c>
      <c r="B320">
        <v>51.552222280000002</v>
      </c>
      <c r="C320" t="s">
        <v>1612</v>
      </c>
    </row>
    <row r="321" spans="1:3" x14ac:dyDescent="0.25">
      <c r="A321" t="s">
        <v>150</v>
      </c>
      <c r="B321">
        <v>73.591104029999997</v>
      </c>
      <c r="C321" t="s">
        <v>1612</v>
      </c>
    </row>
    <row r="322" spans="1:3" x14ac:dyDescent="0.25">
      <c r="A322" t="s">
        <v>150</v>
      </c>
      <c r="B322">
        <v>53.906237500000003</v>
      </c>
      <c r="C322" t="s">
        <v>1612</v>
      </c>
    </row>
    <row r="323" spans="1:3" x14ac:dyDescent="0.25">
      <c r="A323" t="s">
        <v>150</v>
      </c>
      <c r="B323">
        <v>70.544949029999998</v>
      </c>
      <c r="C323" t="s">
        <v>1612</v>
      </c>
    </row>
    <row r="324" spans="1:3" x14ac:dyDescent="0.25">
      <c r="A324" t="s">
        <v>150</v>
      </c>
      <c r="B324">
        <v>59.355334550000002</v>
      </c>
      <c r="C324" t="s">
        <v>1612</v>
      </c>
    </row>
    <row r="325" spans="1:3" x14ac:dyDescent="0.25">
      <c r="A325" t="s">
        <v>150</v>
      </c>
      <c r="B325">
        <v>67.666179600000007</v>
      </c>
      <c r="C325" t="s">
        <v>1612</v>
      </c>
    </row>
    <row r="326" spans="1:3" x14ac:dyDescent="0.25">
      <c r="A326" t="s">
        <v>153</v>
      </c>
      <c r="B326">
        <v>60.31921887</v>
      </c>
      <c r="C326" t="s">
        <v>1612</v>
      </c>
    </row>
    <row r="327" spans="1:3" x14ac:dyDescent="0.25">
      <c r="A327" t="s">
        <v>153</v>
      </c>
      <c r="B327">
        <v>62.950322079999999</v>
      </c>
      <c r="C327" t="s">
        <v>1612</v>
      </c>
    </row>
    <row r="328" spans="1:3" x14ac:dyDescent="0.25">
      <c r="A328" t="s">
        <v>153</v>
      </c>
      <c r="B328">
        <v>49.177006110000001</v>
      </c>
      <c r="C328" t="s">
        <v>1612</v>
      </c>
    </row>
    <row r="329" spans="1:3" x14ac:dyDescent="0.25">
      <c r="A329" t="s">
        <v>153</v>
      </c>
      <c r="B329">
        <v>61.115086329999997</v>
      </c>
      <c r="C329" t="s">
        <v>1612</v>
      </c>
    </row>
    <row r="330" spans="1:3" x14ac:dyDescent="0.25">
      <c r="A330" t="s">
        <v>153</v>
      </c>
      <c r="B330">
        <v>42.514186379999998</v>
      </c>
      <c r="C330" t="s">
        <v>1612</v>
      </c>
    </row>
    <row r="331" spans="1:3" x14ac:dyDescent="0.25">
      <c r="A331" t="s">
        <v>153</v>
      </c>
      <c r="B331">
        <v>60.114347000000002</v>
      </c>
      <c r="C331" t="s">
        <v>1612</v>
      </c>
    </row>
    <row r="332" spans="1:3" x14ac:dyDescent="0.25">
      <c r="A332" t="s">
        <v>156</v>
      </c>
      <c r="B332">
        <v>41.854481499999999</v>
      </c>
      <c r="C332" t="s">
        <v>1612</v>
      </c>
    </row>
    <row r="333" spans="1:3" x14ac:dyDescent="0.25">
      <c r="A333" t="s">
        <v>156</v>
      </c>
      <c r="B333">
        <v>60.210380100000002</v>
      </c>
      <c r="C333" t="s">
        <v>1612</v>
      </c>
    </row>
    <row r="334" spans="1:3" x14ac:dyDescent="0.25">
      <c r="A334" t="s">
        <v>156</v>
      </c>
      <c r="B334">
        <v>39.770255419999998</v>
      </c>
      <c r="C334" t="s">
        <v>1612</v>
      </c>
    </row>
    <row r="335" spans="1:3" x14ac:dyDescent="0.25">
      <c r="A335" t="s">
        <v>156</v>
      </c>
      <c r="B335">
        <v>44.628542250000002</v>
      </c>
      <c r="C335" t="s">
        <v>1612</v>
      </c>
    </row>
    <row r="336" spans="1:3" x14ac:dyDescent="0.25">
      <c r="A336" t="s">
        <v>156</v>
      </c>
      <c r="B336">
        <v>31.79574547</v>
      </c>
      <c r="C336" t="s">
        <v>1612</v>
      </c>
    </row>
    <row r="337" spans="1:3" x14ac:dyDescent="0.25">
      <c r="A337" t="s">
        <v>156</v>
      </c>
      <c r="B337">
        <v>39.487572059999998</v>
      </c>
      <c r="C337" t="s">
        <v>1612</v>
      </c>
    </row>
    <row r="338" spans="1:3" x14ac:dyDescent="0.25">
      <c r="A338" t="s">
        <v>159</v>
      </c>
      <c r="B338">
        <v>34.906801850000001</v>
      </c>
      <c r="C338" t="s">
        <v>1612</v>
      </c>
    </row>
    <row r="339" spans="1:3" x14ac:dyDescent="0.25">
      <c r="A339" t="s">
        <v>159</v>
      </c>
      <c r="B339">
        <v>35.652501049999998</v>
      </c>
      <c r="C339" t="s">
        <v>1612</v>
      </c>
    </row>
    <row r="340" spans="1:3" x14ac:dyDescent="0.25">
      <c r="A340" t="s">
        <v>159</v>
      </c>
      <c r="B340">
        <v>35.07914882</v>
      </c>
      <c r="C340" t="s">
        <v>1612</v>
      </c>
    </row>
    <row r="341" spans="1:3" x14ac:dyDescent="0.25">
      <c r="A341" t="s">
        <v>159</v>
      </c>
      <c r="B341">
        <v>40.47565934</v>
      </c>
      <c r="C341" t="s">
        <v>1612</v>
      </c>
    </row>
    <row r="342" spans="1:3" x14ac:dyDescent="0.25">
      <c r="A342" t="s">
        <v>159</v>
      </c>
      <c r="B342">
        <v>25.528664280000001</v>
      </c>
      <c r="C342" t="s">
        <v>1612</v>
      </c>
    </row>
    <row r="343" spans="1:3" x14ac:dyDescent="0.25">
      <c r="A343" t="s">
        <v>159</v>
      </c>
      <c r="B343">
        <v>25.841776029999998</v>
      </c>
      <c r="C343" t="s">
        <v>1612</v>
      </c>
    </row>
    <row r="344" spans="1:3" x14ac:dyDescent="0.25">
      <c r="A344" t="s">
        <v>161</v>
      </c>
      <c r="B344">
        <v>67.861071690000003</v>
      </c>
      <c r="C344" t="s">
        <v>1612</v>
      </c>
    </row>
    <row r="345" spans="1:3" x14ac:dyDescent="0.25">
      <c r="A345" t="s">
        <v>161</v>
      </c>
      <c r="B345">
        <v>71.957597399999997</v>
      </c>
      <c r="C345" t="s">
        <v>1612</v>
      </c>
    </row>
    <row r="346" spans="1:3" x14ac:dyDescent="0.25">
      <c r="A346" t="s">
        <v>161</v>
      </c>
      <c r="B346">
        <v>72.1580285</v>
      </c>
      <c r="C346" t="s">
        <v>1612</v>
      </c>
    </row>
    <row r="347" spans="1:3" x14ac:dyDescent="0.25">
      <c r="A347" t="s">
        <v>161</v>
      </c>
      <c r="B347">
        <v>73.266393859999994</v>
      </c>
      <c r="C347" t="s">
        <v>1612</v>
      </c>
    </row>
    <row r="348" spans="1:3" x14ac:dyDescent="0.25">
      <c r="A348" t="s">
        <v>161</v>
      </c>
      <c r="B348">
        <v>78.55522508</v>
      </c>
      <c r="C348" t="s">
        <v>1612</v>
      </c>
    </row>
    <row r="349" spans="1:3" x14ac:dyDescent="0.25">
      <c r="A349" t="s">
        <v>161</v>
      </c>
      <c r="B349">
        <v>79.792848340000006</v>
      </c>
      <c r="C349" t="s">
        <v>1612</v>
      </c>
    </row>
    <row r="350" spans="1:3" x14ac:dyDescent="0.25">
      <c r="A350" t="s">
        <v>164</v>
      </c>
      <c r="B350">
        <v>73.107683550000004</v>
      </c>
      <c r="C350" t="s">
        <v>1612</v>
      </c>
    </row>
    <row r="351" spans="1:3" x14ac:dyDescent="0.25">
      <c r="A351" t="s">
        <v>164</v>
      </c>
      <c r="B351">
        <v>75.479000420000006</v>
      </c>
      <c r="C351" t="s">
        <v>1612</v>
      </c>
    </row>
    <row r="352" spans="1:3" x14ac:dyDescent="0.25">
      <c r="A352" t="s">
        <v>164</v>
      </c>
      <c r="B352">
        <v>77.589271729999993</v>
      </c>
      <c r="C352" t="s">
        <v>1612</v>
      </c>
    </row>
    <row r="353" spans="1:3" x14ac:dyDescent="0.25">
      <c r="A353" t="s">
        <v>164</v>
      </c>
      <c r="B353">
        <v>77.930789599999997</v>
      </c>
      <c r="C353" t="s">
        <v>1612</v>
      </c>
    </row>
    <row r="354" spans="1:3" x14ac:dyDescent="0.25">
      <c r="A354" t="s">
        <v>164</v>
      </c>
      <c r="B354">
        <v>80.181247119999995</v>
      </c>
      <c r="C354" t="s">
        <v>1612</v>
      </c>
    </row>
    <row r="355" spans="1:3" x14ac:dyDescent="0.25">
      <c r="A355" t="s">
        <v>164</v>
      </c>
      <c r="B355">
        <v>84.757671189999996</v>
      </c>
      <c r="C355" t="s">
        <v>1612</v>
      </c>
    </row>
    <row r="356" spans="1:3" x14ac:dyDescent="0.25">
      <c r="A356" t="s">
        <v>167</v>
      </c>
      <c r="B356">
        <v>56.9138357</v>
      </c>
      <c r="C356" t="s">
        <v>1612</v>
      </c>
    </row>
    <row r="357" spans="1:3" x14ac:dyDescent="0.25">
      <c r="A357" t="s">
        <v>167</v>
      </c>
      <c r="B357">
        <v>57.707563260000001</v>
      </c>
      <c r="C357" t="s">
        <v>1612</v>
      </c>
    </row>
    <row r="358" spans="1:3" x14ac:dyDescent="0.25">
      <c r="A358" t="s">
        <v>167</v>
      </c>
      <c r="B358">
        <v>58.484008639999999</v>
      </c>
      <c r="C358" t="s">
        <v>1612</v>
      </c>
    </row>
    <row r="359" spans="1:3" x14ac:dyDescent="0.25">
      <c r="A359" t="s">
        <v>167</v>
      </c>
      <c r="B359">
        <v>60.08431624</v>
      </c>
      <c r="C359" t="s">
        <v>1612</v>
      </c>
    </row>
    <row r="360" spans="1:3" x14ac:dyDescent="0.25">
      <c r="A360" t="s">
        <v>167</v>
      </c>
      <c r="B360">
        <v>58.318408470000001</v>
      </c>
      <c r="C360" t="s">
        <v>1612</v>
      </c>
    </row>
    <row r="361" spans="1:3" x14ac:dyDescent="0.25">
      <c r="A361" t="s">
        <v>167</v>
      </c>
      <c r="B361">
        <v>61.974505950000001</v>
      </c>
      <c r="C361" t="s">
        <v>1612</v>
      </c>
    </row>
    <row r="362" spans="1:3" x14ac:dyDescent="0.25">
      <c r="A362" t="s">
        <v>170</v>
      </c>
      <c r="B362">
        <v>58.885046639999999</v>
      </c>
      <c r="C362" t="s">
        <v>1612</v>
      </c>
    </row>
    <row r="363" spans="1:3" x14ac:dyDescent="0.25">
      <c r="A363" t="s">
        <v>170</v>
      </c>
      <c r="B363">
        <v>68.105575520000002</v>
      </c>
      <c r="C363" t="s">
        <v>1612</v>
      </c>
    </row>
    <row r="364" spans="1:3" x14ac:dyDescent="0.25">
      <c r="A364" t="s">
        <v>170</v>
      </c>
      <c r="B364">
        <v>62.968495679999997</v>
      </c>
      <c r="C364" t="s">
        <v>1612</v>
      </c>
    </row>
    <row r="365" spans="1:3" x14ac:dyDescent="0.25">
      <c r="A365" t="s">
        <v>170</v>
      </c>
      <c r="B365">
        <v>65.434758669999994</v>
      </c>
      <c r="C365" t="s">
        <v>1612</v>
      </c>
    </row>
    <row r="366" spans="1:3" x14ac:dyDescent="0.25">
      <c r="A366" t="s">
        <v>170</v>
      </c>
      <c r="B366">
        <v>60.734385009999997</v>
      </c>
      <c r="C366" t="s">
        <v>1612</v>
      </c>
    </row>
    <row r="367" spans="1:3" x14ac:dyDescent="0.25">
      <c r="A367" t="s">
        <v>170</v>
      </c>
      <c r="B367">
        <v>66.618813209999999</v>
      </c>
      <c r="C367" t="s">
        <v>1612</v>
      </c>
    </row>
    <row r="368" spans="1:3" x14ac:dyDescent="0.25">
      <c r="A368" t="s">
        <v>172</v>
      </c>
      <c r="B368">
        <v>68.079008939999994</v>
      </c>
      <c r="C368" t="s">
        <v>1612</v>
      </c>
    </row>
    <row r="369" spans="1:3" x14ac:dyDescent="0.25">
      <c r="A369" t="s">
        <v>172</v>
      </c>
      <c r="B369">
        <v>68.272625140000002</v>
      </c>
      <c r="C369" t="s">
        <v>1612</v>
      </c>
    </row>
    <row r="370" spans="1:3" x14ac:dyDescent="0.25">
      <c r="A370" t="s">
        <v>172</v>
      </c>
      <c r="B370">
        <v>68.690454500000001</v>
      </c>
      <c r="C370" t="s">
        <v>1612</v>
      </c>
    </row>
    <row r="371" spans="1:3" x14ac:dyDescent="0.25">
      <c r="A371" t="s">
        <v>172</v>
      </c>
      <c r="B371">
        <v>72.040848150000002</v>
      </c>
      <c r="C371" t="s">
        <v>1612</v>
      </c>
    </row>
    <row r="372" spans="1:3" x14ac:dyDescent="0.25">
      <c r="A372" t="s">
        <v>172</v>
      </c>
      <c r="B372">
        <v>74.068115239999997</v>
      </c>
      <c r="C372" t="s">
        <v>1612</v>
      </c>
    </row>
    <row r="373" spans="1:3" x14ac:dyDescent="0.25">
      <c r="A373" t="s">
        <v>172</v>
      </c>
      <c r="B373">
        <v>77.946747900000005</v>
      </c>
      <c r="C373" t="s">
        <v>1612</v>
      </c>
    </row>
    <row r="374" spans="1:3" x14ac:dyDescent="0.25">
      <c r="A374" t="s">
        <v>175</v>
      </c>
      <c r="B374">
        <v>60.363980550000001</v>
      </c>
      <c r="C374" t="s">
        <v>1612</v>
      </c>
    </row>
    <row r="375" spans="1:3" x14ac:dyDescent="0.25">
      <c r="A375" t="s">
        <v>175</v>
      </c>
      <c r="B375">
        <v>65.695725049999993</v>
      </c>
      <c r="C375" t="s">
        <v>1612</v>
      </c>
    </row>
    <row r="376" spans="1:3" x14ac:dyDescent="0.25">
      <c r="A376" t="s">
        <v>175</v>
      </c>
      <c r="B376">
        <v>65.711779519999993</v>
      </c>
      <c r="C376" t="s">
        <v>1612</v>
      </c>
    </row>
    <row r="377" spans="1:3" x14ac:dyDescent="0.25">
      <c r="A377" t="s">
        <v>175</v>
      </c>
      <c r="B377">
        <v>67.700874459999994</v>
      </c>
      <c r="C377" t="s">
        <v>1612</v>
      </c>
    </row>
    <row r="378" spans="1:3" x14ac:dyDescent="0.25">
      <c r="A378" t="s">
        <v>175</v>
      </c>
      <c r="B378">
        <v>68.596850849999996</v>
      </c>
      <c r="C378" t="s">
        <v>1612</v>
      </c>
    </row>
    <row r="379" spans="1:3" x14ac:dyDescent="0.25">
      <c r="A379" t="s">
        <v>175</v>
      </c>
      <c r="B379">
        <v>73.022063639999999</v>
      </c>
      <c r="C379" t="s">
        <v>1612</v>
      </c>
    </row>
    <row r="380" spans="1:3" x14ac:dyDescent="0.25">
      <c r="A380" t="s">
        <v>178</v>
      </c>
      <c r="B380">
        <v>53.785252810000003</v>
      </c>
      <c r="C380" t="s">
        <v>1612</v>
      </c>
    </row>
    <row r="381" spans="1:3" x14ac:dyDescent="0.25">
      <c r="A381" t="s">
        <v>178</v>
      </c>
      <c r="B381">
        <v>60.722631389999997</v>
      </c>
      <c r="C381" t="s">
        <v>1612</v>
      </c>
    </row>
    <row r="382" spans="1:3" x14ac:dyDescent="0.25">
      <c r="A382" t="s">
        <v>178</v>
      </c>
      <c r="B382">
        <v>68.286179529999998</v>
      </c>
      <c r="C382" t="s">
        <v>1612</v>
      </c>
    </row>
    <row r="383" spans="1:3" x14ac:dyDescent="0.25">
      <c r="A383" t="s">
        <v>178</v>
      </c>
      <c r="B383">
        <v>69.094071709999994</v>
      </c>
      <c r="C383" t="s">
        <v>1612</v>
      </c>
    </row>
    <row r="384" spans="1:3" x14ac:dyDescent="0.25">
      <c r="A384" t="s">
        <v>178</v>
      </c>
      <c r="B384">
        <v>79.031884890000001</v>
      </c>
      <c r="C384" t="s">
        <v>1612</v>
      </c>
    </row>
    <row r="385" spans="1:3" x14ac:dyDescent="0.25">
      <c r="A385" t="s">
        <v>178</v>
      </c>
      <c r="B385">
        <v>79.248247989999996</v>
      </c>
      <c r="C385" t="s">
        <v>1612</v>
      </c>
    </row>
    <row r="386" spans="1:3" x14ac:dyDescent="0.25">
      <c r="A386" t="s">
        <v>181</v>
      </c>
      <c r="B386">
        <v>58.377072089999999</v>
      </c>
      <c r="C386" t="s">
        <v>1612</v>
      </c>
    </row>
    <row r="387" spans="1:3" x14ac:dyDescent="0.25">
      <c r="A387" t="s">
        <v>181</v>
      </c>
      <c r="B387">
        <v>64.103801230000002</v>
      </c>
      <c r="C387" t="s">
        <v>1612</v>
      </c>
    </row>
    <row r="388" spans="1:3" x14ac:dyDescent="0.25">
      <c r="A388" t="s">
        <v>181</v>
      </c>
      <c r="B388">
        <v>66.418628350000006</v>
      </c>
      <c r="C388" t="s">
        <v>1612</v>
      </c>
    </row>
    <row r="389" spans="1:3" x14ac:dyDescent="0.25">
      <c r="A389" t="s">
        <v>181</v>
      </c>
      <c r="B389">
        <v>78.189662749999997</v>
      </c>
      <c r="C389" t="s">
        <v>1612</v>
      </c>
    </row>
    <row r="390" spans="1:3" x14ac:dyDescent="0.25">
      <c r="A390" t="s">
        <v>181</v>
      </c>
      <c r="B390">
        <v>79.523770420000005</v>
      </c>
      <c r="C390" t="s">
        <v>1612</v>
      </c>
    </row>
    <row r="391" spans="1:3" x14ac:dyDescent="0.25">
      <c r="A391" t="s">
        <v>181</v>
      </c>
      <c r="B391">
        <v>82.14156002</v>
      </c>
      <c r="C391" t="s">
        <v>1612</v>
      </c>
    </row>
    <row r="392" spans="1:3" x14ac:dyDescent="0.25">
      <c r="A392" t="s">
        <v>184</v>
      </c>
      <c r="B392">
        <v>65.91015625</v>
      </c>
      <c r="C392" t="s">
        <v>1612</v>
      </c>
    </row>
    <row r="393" spans="1:3" x14ac:dyDescent="0.25">
      <c r="A393" t="s">
        <v>184</v>
      </c>
      <c r="B393">
        <v>71.018669419999995</v>
      </c>
      <c r="C393" t="s">
        <v>1612</v>
      </c>
    </row>
    <row r="394" spans="1:3" x14ac:dyDescent="0.25">
      <c r="A394" t="s">
        <v>184</v>
      </c>
      <c r="B394">
        <v>73.777368839999994</v>
      </c>
      <c r="C394" t="s">
        <v>1612</v>
      </c>
    </row>
    <row r="395" spans="1:3" x14ac:dyDescent="0.25">
      <c r="A395" t="s">
        <v>184</v>
      </c>
      <c r="B395">
        <v>76.093502860000001</v>
      </c>
      <c r="C395" t="s">
        <v>1612</v>
      </c>
    </row>
    <row r="396" spans="1:3" x14ac:dyDescent="0.25">
      <c r="A396" t="s">
        <v>184</v>
      </c>
      <c r="B396">
        <v>76.193883549999995</v>
      </c>
      <c r="C396" t="s">
        <v>1612</v>
      </c>
    </row>
    <row r="397" spans="1:3" x14ac:dyDescent="0.25">
      <c r="A397" t="s">
        <v>184</v>
      </c>
      <c r="B397">
        <v>78.785417659999993</v>
      </c>
      <c r="C397" t="s">
        <v>1612</v>
      </c>
    </row>
    <row r="398" spans="1:3" x14ac:dyDescent="0.25">
      <c r="A398" t="s">
        <v>187</v>
      </c>
      <c r="B398">
        <v>67.280705530000006</v>
      </c>
      <c r="C398" t="s">
        <v>1612</v>
      </c>
    </row>
    <row r="399" spans="1:3" x14ac:dyDescent="0.25">
      <c r="A399" t="s">
        <v>187</v>
      </c>
      <c r="B399">
        <v>68.034690580000003</v>
      </c>
      <c r="C399" t="s">
        <v>1612</v>
      </c>
    </row>
    <row r="400" spans="1:3" x14ac:dyDescent="0.25">
      <c r="A400" t="s">
        <v>187</v>
      </c>
      <c r="B400">
        <v>68.857977719999994</v>
      </c>
      <c r="C400" t="s">
        <v>1612</v>
      </c>
    </row>
    <row r="401" spans="1:3" x14ac:dyDescent="0.25">
      <c r="A401" t="s">
        <v>187</v>
      </c>
      <c r="B401">
        <v>69.085199259999996</v>
      </c>
      <c r="C401" t="s">
        <v>1612</v>
      </c>
    </row>
    <row r="402" spans="1:3" x14ac:dyDescent="0.25">
      <c r="A402" t="s">
        <v>187</v>
      </c>
      <c r="B402">
        <v>67.866525490000001</v>
      </c>
      <c r="C402" t="s">
        <v>1612</v>
      </c>
    </row>
    <row r="403" spans="1:3" x14ac:dyDescent="0.25">
      <c r="A403" t="s">
        <v>187</v>
      </c>
      <c r="B403">
        <v>70.559147069999995</v>
      </c>
      <c r="C403" t="s">
        <v>1612</v>
      </c>
    </row>
    <row r="404" spans="1:3" x14ac:dyDescent="0.25">
      <c r="A404" t="s">
        <v>190</v>
      </c>
      <c r="B404">
        <v>75.224765739999995</v>
      </c>
      <c r="C404" t="s">
        <v>1612</v>
      </c>
    </row>
    <row r="405" spans="1:3" x14ac:dyDescent="0.25">
      <c r="A405" t="s">
        <v>190</v>
      </c>
      <c r="B405">
        <v>75.452954050000002</v>
      </c>
      <c r="C405" t="s">
        <v>1612</v>
      </c>
    </row>
    <row r="406" spans="1:3" x14ac:dyDescent="0.25">
      <c r="A406" t="s">
        <v>190</v>
      </c>
      <c r="B406">
        <v>77.933606560000001</v>
      </c>
      <c r="C406" t="s">
        <v>1612</v>
      </c>
    </row>
    <row r="407" spans="1:3" x14ac:dyDescent="0.25">
      <c r="A407" t="s">
        <v>190</v>
      </c>
      <c r="B407">
        <v>78.216671169999998</v>
      </c>
      <c r="C407" t="s">
        <v>1612</v>
      </c>
    </row>
    <row r="408" spans="1:3" x14ac:dyDescent="0.25">
      <c r="A408" t="s">
        <v>190</v>
      </c>
      <c r="B408">
        <v>79.986117530000001</v>
      </c>
      <c r="C408" t="s">
        <v>1612</v>
      </c>
    </row>
    <row r="409" spans="1:3" x14ac:dyDescent="0.25">
      <c r="A409" t="s">
        <v>190</v>
      </c>
      <c r="B409">
        <v>80.538092230000004</v>
      </c>
      <c r="C409" t="s">
        <v>1612</v>
      </c>
    </row>
    <row r="410" spans="1:3" x14ac:dyDescent="0.25">
      <c r="A410" t="s">
        <v>193</v>
      </c>
      <c r="B410">
        <v>59.909593719999997</v>
      </c>
      <c r="C410" t="s">
        <v>1612</v>
      </c>
    </row>
    <row r="411" spans="1:3" x14ac:dyDescent="0.25">
      <c r="A411" t="s">
        <v>193</v>
      </c>
      <c r="B411">
        <v>64.303319680000001</v>
      </c>
      <c r="C411" t="s">
        <v>1612</v>
      </c>
    </row>
    <row r="412" spans="1:3" x14ac:dyDescent="0.25">
      <c r="A412" t="s">
        <v>193</v>
      </c>
      <c r="B412">
        <v>60.235500860000002</v>
      </c>
      <c r="C412" t="s">
        <v>1612</v>
      </c>
    </row>
    <row r="413" spans="1:3" x14ac:dyDescent="0.25">
      <c r="A413" t="s">
        <v>193</v>
      </c>
      <c r="B413">
        <v>66.475364979999995</v>
      </c>
      <c r="C413" t="s">
        <v>1612</v>
      </c>
    </row>
    <row r="414" spans="1:3" x14ac:dyDescent="0.25">
      <c r="A414" t="s">
        <v>193</v>
      </c>
      <c r="B414">
        <v>61.53734927</v>
      </c>
      <c r="C414" t="s">
        <v>1612</v>
      </c>
    </row>
    <row r="415" spans="1:3" x14ac:dyDescent="0.25">
      <c r="A415" t="s">
        <v>193</v>
      </c>
      <c r="B415">
        <v>65.958179889999997</v>
      </c>
      <c r="C415" t="s">
        <v>1612</v>
      </c>
    </row>
    <row r="416" spans="1:3" x14ac:dyDescent="0.25">
      <c r="A416" t="s">
        <v>196</v>
      </c>
      <c r="B416">
        <v>62.149796549999998</v>
      </c>
      <c r="C416" t="s">
        <v>1612</v>
      </c>
    </row>
    <row r="417" spans="1:3" x14ac:dyDescent="0.25">
      <c r="A417" t="s">
        <v>196</v>
      </c>
      <c r="B417">
        <v>66.976693909999995</v>
      </c>
      <c r="C417" t="s">
        <v>1612</v>
      </c>
    </row>
    <row r="418" spans="1:3" x14ac:dyDescent="0.25">
      <c r="A418" t="s">
        <v>196</v>
      </c>
      <c r="B418">
        <v>62.437348640000003</v>
      </c>
      <c r="C418" t="s">
        <v>1612</v>
      </c>
    </row>
    <row r="419" spans="1:3" x14ac:dyDescent="0.25">
      <c r="A419" t="s">
        <v>196</v>
      </c>
      <c r="B419">
        <v>64.911175110000002</v>
      </c>
      <c r="C419" t="s">
        <v>1612</v>
      </c>
    </row>
    <row r="420" spans="1:3" x14ac:dyDescent="0.25">
      <c r="A420" t="s">
        <v>196</v>
      </c>
      <c r="B420">
        <v>63.308056409999999</v>
      </c>
      <c r="C420" t="s">
        <v>1612</v>
      </c>
    </row>
    <row r="421" spans="1:3" x14ac:dyDescent="0.25">
      <c r="A421" t="s">
        <v>196</v>
      </c>
      <c r="B421">
        <v>65.416289019999994</v>
      </c>
      <c r="C421" t="s">
        <v>1612</v>
      </c>
    </row>
    <row r="422" spans="1:3" x14ac:dyDescent="0.25">
      <c r="A422" t="s">
        <v>198</v>
      </c>
      <c r="B422">
        <v>66.46143447</v>
      </c>
      <c r="C422" t="s">
        <v>1612</v>
      </c>
    </row>
    <row r="423" spans="1:3" x14ac:dyDescent="0.25">
      <c r="A423" t="s">
        <v>198</v>
      </c>
      <c r="B423">
        <v>66.99570525</v>
      </c>
      <c r="C423" t="s">
        <v>1612</v>
      </c>
    </row>
    <row r="424" spans="1:3" x14ac:dyDescent="0.25">
      <c r="A424" t="s">
        <v>198</v>
      </c>
      <c r="B424">
        <v>67.49824864</v>
      </c>
      <c r="C424" t="s">
        <v>1612</v>
      </c>
    </row>
    <row r="425" spans="1:3" x14ac:dyDescent="0.25">
      <c r="A425" t="s">
        <v>198</v>
      </c>
      <c r="B425">
        <v>67.690633460000001</v>
      </c>
      <c r="C425" t="s">
        <v>1612</v>
      </c>
    </row>
    <row r="426" spans="1:3" x14ac:dyDescent="0.25">
      <c r="A426" t="s">
        <v>198</v>
      </c>
      <c r="B426">
        <v>66.941121519999996</v>
      </c>
      <c r="C426" t="s">
        <v>1612</v>
      </c>
    </row>
    <row r="427" spans="1:3" x14ac:dyDescent="0.25">
      <c r="A427" t="s">
        <v>198</v>
      </c>
      <c r="B427">
        <v>70.466346389999998</v>
      </c>
      <c r="C427" t="s">
        <v>1612</v>
      </c>
    </row>
    <row r="428" spans="1:3" x14ac:dyDescent="0.25">
      <c r="A428" t="s">
        <v>201</v>
      </c>
      <c r="B428">
        <v>29.45133023</v>
      </c>
      <c r="C428" t="s">
        <v>1612</v>
      </c>
    </row>
    <row r="429" spans="1:3" x14ac:dyDescent="0.25">
      <c r="A429" t="s">
        <v>201</v>
      </c>
      <c r="B429">
        <v>31.936227559999999</v>
      </c>
      <c r="C429" t="s">
        <v>1612</v>
      </c>
    </row>
    <row r="430" spans="1:3" x14ac:dyDescent="0.25">
      <c r="A430" t="s">
        <v>201</v>
      </c>
      <c r="B430">
        <v>30.01050008</v>
      </c>
      <c r="C430" t="s">
        <v>1612</v>
      </c>
    </row>
    <row r="431" spans="1:3" x14ac:dyDescent="0.25">
      <c r="A431" t="s">
        <v>201</v>
      </c>
      <c r="B431">
        <v>44.496677380000001</v>
      </c>
      <c r="C431" t="s">
        <v>1612</v>
      </c>
    </row>
    <row r="432" spans="1:3" x14ac:dyDescent="0.25">
      <c r="A432" t="s">
        <v>201</v>
      </c>
      <c r="B432">
        <v>35.30140463</v>
      </c>
      <c r="C432" t="s">
        <v>1612</v>
      </c>
    </row>
    <row r="433" spans="1:3" x14ac:dyDescent="0.25">
      <c r="A433" t="s">
        <v>201</v>
      </c>
      <c r="B433">
        <v>37.489804880000001</v>
      </c>
      <c r="C433" t="s">
        <v>1612</v>
      </c>
    </row>
    <row r="434" spans="1:3" x14ac:dyDescent="0.25">
      <c r="A434" t="s">
        <v>204</v>
      </c>
      <c r="B434">
        <v>63.907749340000002</v>
      </c>
      <c r="C434" t="s">
        <v>1612</v>
      </c>
    </row>
    <row r="435" spans="1:3" x14ac:dyDescent="0.25">
      <c r="A435" t="s">
        <v>204</v>
      </c>
      <c r="B435">
        <v>64.920713759999998</v>
      </c>
      <c r="C435" t="s">
        <v>1612</v>
      </c>
    </row>
    <row r="436" spans="1:3" x14ac:dyDescent="0.25">
      <c r="A436" t="s">
        <v>204</v>
      </c>
      <c r="B436">
        <v>67.486481699999999</v>
      </c>
      <c r="C436" t="s">
        <v>1612</v>
      </c>
    </row>
    <row r="437" spans="1:3" x14ac:dyDescent="0.25">
      <c r="A437" t="s">
        <v>204</v>
      </c>
      <c r="B437">
        <v>67.511234150000007</v>
      </c>
      <c r="C437" t="s">
        <v>1612</v>
      </c>
    </row>
    <row r="438" spans="1:3" x14ac:dyDescent="0.25">
      <c r="A438" t="s">
        <v>204</v>
      </c>
      <c r="B438">
        <v>68.740978310000003</v>
      </c>
      <c r="C438" t="s">
        <v>1612</v>
      </c>
    </row>
    <row r="439" spans="1:3" x14ac:dyDescent="0.25">
      <c r="A439" t="s">
        <v>207</v>
      </c>
      <c r="B439">
        <v>30.081621800000001</v>
      </c>
      <c r="C439" t="s">
        <v>1612</v>
      </c>
    </row>
    <row r="440" spans="1:3" x14ac:dyDescent="0.25">
      <c r="A440" t="s">
        <v>207</v>
      </c>
      <c r="B440">
        <v>30.449453680000001</v>
      </c>
      <c r="C440" t="s">
        <v>1612</v>
      </c>
    </row>
    <row r="441" spans="1:3" x14ac:dyDescent="0.25">
      <c r="A441" t="s">
        <v>207</v>
      </c>
      <c r="B441">
        <v>41.65257132</v>
      </c>
      <c r="C441" t="s">
        <v>1612</v>
      </c>
    </row>
    <row r="442" spans="1:3" x14ac:dyDescent="0.25">
      <c r="A442" t="s">
        <v>207</v>
      </c>
      <c r="B442">
        <v>46.960691269999998</v>
      </c>
      <c r="C442" t="s">
        <v>1612</v>
      </c>
    </row>
    <row r="443" spans="1:3" x14ac:dyDescent="0.25">
      <c r="A443" t="s">
        <v>207</v>
      </c>
      <c r="B443">
        <v>29.733306370000001</v>
      </c>
      <c r="C443" t="s">
        <v>1612</v>
      </c>
    </row>
    <row r="444" spans="1:3" x14ac:dyDescent="0.25">
      <c r="A444" t="s">
        <v>207</v>
      </c>
      <c r="B444">
        <v>33.69966281</v>
      </c>
      <c r="C444" t="s">
        <v>1612</v>
      </c>
    </row>
    <row r="445" spans="1:3" x14ac:dyDescent="0.25">
      <c r="A445" t="s">
        <v>209</v>
      </c>
      <c r="B445">
        <v>79.507573579999999</v>
      </c>
      <c r="C445" t="s">
        <v>1612</v>
      </c>
    </row>
    <row r="446" spans="1:3" x14ac:dyDescent="0.25">
      <c r="A446" t="s">
        <v>209</v>
      </c>
      <c r="B446">
        <v>90.087295339999997</v>
      </c>
      <c r="C446" t="s">
        <v>1612</v>
      </c>
    </row>
    <row r="447" spans="1:3" x14ac:dyDescent="0.25">
      <c r="A447" t="s">
        <v>209</v>
      </c>
      <c r="B447">
        <v>85.803612490000006</v>
      </c>
      <c r="C447" t="s">
        <v>1612</v>
      </c>
    </row>
    <row r="448" spans="1:3" x14ac:dyDescent="0.25">
      <c r="A448" t="s">
        <v>209</v>
      </c>
      <c r="B448">
        <v>90.299304480000004</v>
      </c>
      <c r="C448" t="s">
        <v>1612</v>
      </c>
    </row>
    <row r="449" spans="1:3" x14ac:dyDescent="0.25">
      <c r="A449" t="s">
        <v>209</v>
      </c>
      <c r="B449">
        <v>86.858491479999998</v>
      </c>
      <c r="C449" t="s">
        <v>1612</v>
      </c>
    </row>
    <row r="450" spans="1:3" x14ac:dyDescent="0.25">
      <c r="A450" t="s">
        <v>209</v>
      </c>
      <c r="B450">
        <v>92.720604910000006</v>
      </c>
      <c r="C450" t="s">
        <v>1612</v>
      </c>
    </row>
    <row r="451" spans="1:3" x14ac:dyDescent="0.25">
      <c r="A451" t="s">
        <v>212</v>
      </c>
      <c r="B451">
        <v>55.586794529999999</v>
      </c>
      <c r="C451" t="s">
        <v>1612</v>
      </c>
    </row>
    <row r="452" spans="1:3" x14ac:dyDescent="0.25">
      <c r="A452" t="s">
        <v>212</v>
      </c>
      <c r="B452">
        <v>65.726014539999994</v>
      </c>
      <c r="C452" t="s">
        <v>1612</v>
      </c>
    </row>
    <row r="453" spans="1:3" x14ac:dyDescent="0.25">
      <c r="A453" t="s">
        <v>212</v>
      </c>
      <c r="B453">
        <v>61.61277252</v>
      </c>
      <c r="C453" t="s">
        <v>1612</v>
      </c>
    </row>
    <row r="454" spans="1:3" x14ac:dyDescent="0.25">
      <c r="A454" t="s">
        <v>212</v>
      </c>
      <c r="B454">
        <v>64.432228109999997</v>
      </c>
      <c r="C454" t="s">
        <v>1612</v>
      </c>
    </row>
    <row r="455" spans="1:3" x14ac:dyDescent="0.25">
      <c r="A455" t="s">
        <v>212</v>
      </c>
      <c r="B455">
        <v>63.779938940000001</v>
      </c>
      <c r="C455" t="s">
        <v>1612</v>
      </c>
    </row>
    <row r="456" spans="1:3" x14ac:dyDescent="0.25">
      <c r="A456" t="s">
        <v>212</v>
      </c>
      <c r="B456">
        <v>67.364762589999998</v>
      </c>
      <c r="C456" t="s">
        <v>1612</v>
      </c>
    </row>
    <row r="457" spans="1:3" x14ac:dyDescent="0.25">
      <c r="A457" t="s">
        <v>214</v>
      </c>
      <c r="B457">
        <v>37.93747741</v>
      </c>
      <c r="C457" t="s">
        <v>1612</v>
      </c>
    </row>
    <row r="458" spans="1:3" x14ac:dyDescent="0.25">
      <c r="A458" t="s">
        <v>214</v>
      </c>
      <c r="B458">
        <v>65.306744350000002</v>
      </c>
      <c r="C458" t="s">
        <v>1612</v>
      </c>
    </row>
    <row r="459" spans="1:3" x14ac:dyDescent="0.25">
      <c r="A459" t="s">
        <v>214</v>
      </c>
      <c r="B459">
        <v>69.207375729999995</v>
      </c>
      <c r="C459" t="s">
        <v>1612</v>
      </c>
    </row>
    <row r="460" spans="1:3" x14ac:dyDescent="0.25">
      <c r="A460" t="s">
        <v>214</v>
      </c>
      <c r="B460">
        <v>71.855560940000004</v>
      </c>
      <c r="C460" t="s">
        <v>1612</v>
      </c>
    </row>
    <row r="461" spans="1:3" x14ac:dyDescent="0.25">
      <c r="A461" t="s">
        <v>214</v>
      </c>
      <c r="B461">
        <v>74.305614840000004</v>
      </c>
      <c r="C461" t="s">
        <v>1612</v>
      </c>
    </row>
    <row r="462" spans="1:3" x14ac:dyDescent="0.25">
      <c r="A462" t="s">
        <v>214</v>
      </c>
      <c r="B462">
        <v>77.045563169999994</v>
      </c>
      <c r="C462" t="s">
        <v>1612</v>
      </c>
    </row>
    <row r="463" spans="1:3" x14ac:dyDescent="0.25">
      <c r="A463" t="s">
        <v>217</v>
      </c>
      <c r="B463">
        <v>42.087360140000001</v>
      </c>
      <c r="C463" t="s">
        <v>1612</v>
      </c>
    </row>
    <row r="464" spans="1:3" x14ac:dyDescent="0.25">
      <c r="A464" t="s">
        <v>217</v>
      </c>
      <c r="B464">
        <v>47.384488310000002</v>
      </c>
      <c r="C464" t="s">
        <v>1612</v>
      </c>
    </row>
    <row r="465" spans="1:3" x14ac:dyDescent="0.25">
      <c r="A465" t="s">
        <v>217</v>
      </c>
      <c r="B465">
        <v>57.518209079999998</v>
      </c>
      <c r="C465" t="s">
        <v>1612</v>
      </c>
    </row>
    <row r="466" spans="1:3" x14ac:dyDescent="0.25">
      <c r="A466" t="s">
        <v>217</v>
      </c>
      <c r="B466">
        <v>60.316187390000003</v>
      </c>
      <c r="C466" t="s">
        <v>1612</v>
      </c>
    </row>
    <row r="467" spans="1:3" x14ac:dyDescent="0.25">
      <c r="A467" t="s">
        <v>217</v>
      </c>
      <c r="B467">
        <v>74.974141919999994</v>
      </c>
      <c r="C467" t="s">
        <v>1612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2"/>
  <sheetViews>
    <sheetView topLeftCell="A268" workbookViewId="0">
      <selection activeCell="J279" sqref="J279"/>
    </sheetView>
  </sheetViews>
  <sheetFormatPr defaultRowHeight="15" x14ac:dyDescent="0.25"/>
  <cols>
    <col min="1" max="1" width="13.140625" customWidth="1"/>
    <col min="2" max="2" width="17.140625" customWidth="1"/>
  </cols>
  <sheetData>
    <row r="1" spans="1:3" x14ac:dyDescent="0.25">
      <c r="A1" t="s">
        <v>2</v>
      </c>
      <c r="B1" t="s">
        <v>1610</v>
      </c>
      <c r="C1" t="s">
        <v>1611</v>
      </c>
    </row>
    <row r="2" spans="1:3" x14ac:dyDescent="0.25">
      <c r="A2" t="s">
        <v>5</v>
      </c>
      <c r="B2">
        <v>104.4518673</v>
      </c>
      <c r="C2" t="s">
        <v>1613</v>
      </c>
    </row>
    <row r="3" spans="1:3" x14ac:dyDescent="0.25">
      <c r="A3" t="s">
        <v>5</v>
      </c>
      <c r="B3">
        <v>107.810975</v>
      </c>
      <c r="C3" t="s">
        <v>1613</v>
      </c>
    </row>
    <row r="4" spans="1:3" x14ac:dyDescent="0.25">
      <c r="A4" t="s">
        <v>5</v>
      </c>
      <c r="B4">
        <v>108.23160129999999</v>
      </c>
      <c r="C4" t="s">
        <v>1613</v>
      </c>
    </row>
    <row r="5" spans="1:3" x14ac:dyDescent="0.25">
      <c r="A5" t="s">
        <v>5</v>
      </c>
      <c r="B5">
        <v>111.2357633</v>
      </c>
      <c r="C5" t="s">
        <v>1613</v>
      </c>
    </row>
    <row r="6" spans="1:3" x14ac:dyDescent="0.25">
      <c r="A6" t="s">
        <v>5</v>
      </c>
      <c r="B6">
        <v>111.56285029999999</v>
      </c>
      <c r="C6" t="s">
        <v>1613</v>
      </c>
    </row>
    <row r="7" spans="1:3" x14ac:dyDescent="0.25">
      <c r="A7" t="s">
        <v>5</v>
      </c>
      <c r="B7">
        <v>112.55311620000001</v>
      </c>
      <c r="C7" t="s">
        <v>1613</v>
      </c>
    </row>
    <row r="8" spans="1:3" x14ac:dyDescent="0.25">
      <c r="A8" t="s">
        <v>9</v>
      </c>
      <c r="B8">
        <v>177.81759159999999</v>
      </c>
      <c r="C8" t="s">
        <v>1613</v>
      </c>
    </row>
    <row r="9" spans="1:3" x14ac:dyDescent="0.25">
      <c r="A9" t="s">
        <v>9</v>
      </c>
      <c r="B9">
        <v>182.0690463</v>
      </c>
      <c r="C9" t="s">
        <v>1613</v>
      </c>
    </row>
    <row r="10" spans="1:3" x14ac:dyDescent="0.25">
      <c r="A10" t="s">
        <v>9</v>
      </c>
      <c r="B10">
        <v>191.77062520000001</v>
      </c>
      <c r="C10" t="s">
        <v>1613</v>
      </c>
    </row>
    <row r="11" spans="1:3" x14ac:dyDescent="0.25">
      <c r="A11" t="s">
        <v>9</v>
      </c>
      <c r="B11">
        <v>210.40542690000001</v>
      </c>
      <c r="C11" t="s">
        <v>1613</v>
      </c>
    </row>
    <row r="12" spans="1:3" x14ac:dyDescent="0.25">
      <c r="A12" t="s">
        <v>9</v>
      </c>
      <c r="B12">
        <v>217.3134048</v>
      </c>
      <c r="C12" t="s">
        <v>1613</v>
      </c>
    </row>
    <row r="13" spans="1:3" x14ac:dyDescent="0.25">
      <c r="A13" t="s">
        <v>9</v>
      </c>
      <c r="B13">
        <v>248.9502841</v>
      </c>
      <c r="C13" t="s">
        <v>1613</v>
      </c>
    </row>
    <row r="14" spans="1:3" x14ac:dyDescent="0.25">
      <c r="A14" t="s">
        <v>12</v>
      </c>
      <c r="B14">
        <v>110.5953026</v>
      </c>
      <c r="C14" t="s">
        <v>1613</v>
      </c>
    </row>
    <row r="15" spans="1:3" x14ac:dyDescent="0.25">
      <c r="A15" t="s">
        <v>12</v>
      </c>
      <c r="B15">
        <v>112.2620927</v>
      </c>
      <c r="C15" t="s">
        <v>1613</v>
      </c>
    </row>
    <row r="16" spans="1:3" x14ac:dyDescent="0.25">
      <c r="A16" t="s">
        <v>12</v>
      </c>
      <c r="B16">
        <v>112.6508572</v>
      </c>
      <c r="C16" t="s">
        <v>1613</v>
      </c>
    </row>
    <row r="17" spans="1:3" x14ac:dyDescent="0.25">
      <c r="A17" t="s">
        <v>12</v>
      </c>
      <c r="B17">
        <v>115.1239353</v>
      </c>
      <c r="C17" t="s">
        <v>1613</v>
      </c>
    </row>
    <row r="18" spans="1:3" x14ac:dyDescent="0.25">
      <c r="A18" t="s">
        <v>12</v>
      </c>
      <c r="B18">
        <v>117.16442379999999</v>
      </c>
      <c r="C18" t="s">
        <v>1613</v>
      </c>
    </row>
    <row r="19" spans="1:3" x14ac:dyDescent="0.25">
      <c r="A19" t="s">
        <v>12</v>
      </c>
      <c r="B19">
        <v>131.98210750000001</v>
      </c>
      <c r="C19" t="s">
        <v>1613</v>
      </c>
    </row>
    <row r="20" spans="1:3" x14ac:dyDescent="0.25">
      <c r="A20" t="s">
        <v>17</v>
      </c>
      <c r="B20">
        <v>89.941985549999998</v>
      </c>
      <c r="C20" t="s">
        <v>1613</v>
      </c>
    </row>
    <row r="21" spans="1:3" x14ac:dyDescent="0.25">
      <c r="A21" t="s">
        <v>17</v>
      </c>
      <c r="B21">
        <v>97.787084579999998</v>
      </c>
      <c r="C21" t="s">
        <v>1613</v>
      </c>
    </row>
    <row r="22" spans="1:3" x14ac:dyDescent="0.25">
      <c r="A22" t="s">
        <v>17</v>
      </c>
      <c r="B22">
        <v>101.16047450000001</v>
      </c>
      <c r="C22" t="s">
        <v>1613</v>
      </c>
    </row>
    <row r="23" spans="1:3" x14ac:dyDescent="0.25">
      <c r="A23" t="s">
        <v>17</v>
      </c>
      <c r="B23">
        <v>108.55799089999999</v>
      </c>
      <c r="C23" t="s">
        <v>1613</v>
      </c>
    </row>
    <row r="24" spans="1:3" x14ac:dyDescent="0.25">
      <c r="A24" t="s">
        <v>17</v>
      </c>
      <c r="B24">
        <v>110.5577961</v>
      </c>
      <c r="C24" t="s">
        <v>1613</v>
      </c>
    </row>
    <row r="25" spans="1:3" x14ac:dyDescent="0.25">
      <c r="A25" t="s">
        <v>17</v>
      </c>
      <c r="B25">
        <v>115.9523082</v>
      </c>
      <c r="C25" t="s">
        <v>1613</v>
      </c>
    </row>
    <row r="26" spans="1:3" x14ac:dyDescent="0.25">
      <c r="A26" t="s">
        <v>20</v>
      </c>
      <c r="B26">
        <v>116.7605611</v>
      </c>
      <c r="C26" t="s">
        <v>1613</v>
      </c>
    </row>
    <row r="27" spans="1:3" x14ac:dyDescent="0.25">
      <c r="A27" t="s">
        <v>20</v>
      </c>
      <c r="B27">
        <v>116.9494407</v>
      </c>
      <c r="C27" t="s">
        <v>1613</v>
      </c>
    </row>
    <row r="28" spans="1:3" x14ac:dyDescent="0.25">
      <c r="A28" t="s">
        <v>20</v>
      </c>
      <c r="B28">
        <v>118.0554892</v>
      </c>
      <c r="C28" t="s">
        <v>1613</v>
      </c>
    </row>
    <row r="29" spans="1:3" x14ac:dyDescent="0.25">
      <c r="A29" t="s">
        <v>20</v>
      </c>
      <c r="B29">
        <v>118.4884654</v>
      </c>
      <c r="C29" t="s">
        <v>1613</v>
      </c>
    </row>
    <row r="30" spans="1:3" x14ac:dyDescent="0.25">
      <c r="A30" t="s">
        <v>20</v>
      </c>
      <c r="B30">
        <v>118.6273307</v>
      </c>
      <c r="C30" t="s">
        <v>1613</v>
      </c>
    </row>
    <row r="31" spans="1:3" x14ac:dyDescent="0.25">
      <c r="A31" t="s">
        <v>20</v>
      </c>
      <c r="B31">
        <v>118.6908019</v>
      </c>
      <c r="C31" t="s">
        <v>1613</v>
      </c>
    </row>
    <row r="32" spans="1:3" x14ac:dyDescent="0.25">
      <c r="A32" t="s">
        <v>23</v>
      </c>
      <c r="B32">
        <v>98.735216339999994</v>
      </c>
      <c r="C32" t="s">
        <v>1613</v>
      </c>
    </row>
    <row r="33" spans="1:3" x14ac:dyDescent="0.25">
      <c r="A33" t="s">
        <v>23</v>
      </c>
      <c r="B33">
        <v>146.87472270000001</v>
      </c>
      <c r="C33" t="s">
        <v>1613</v>
      </c>
    </row>
    <row r="34" spans="1:3" x14ac:dyDescent="0.25">
      <c r="A34" t="s">
        <v>23</v>
      </c>
      <c r="B34">
        <v>156.4565786</v>
      </c>
      <c r="C34" t="s">
        <v>1613</v>
      </c>
    </row>
    <row r="35" spans="1:3" x14ac:dyDescent="0.25">
      <c r="A35" t="s">
        <v>23</v>
      </c>
      <c r="B35">
        <v>156.56450469999999</v>
      </c>
      <c r="C35" t="s">
        <v>1613</v>
      </c>
    </row>
    <row r="36" spans="1:3" x14ac:dyDescent="0.25">
      <c r="A36" t="s">
        <v>23</v>
      </c>
      <c r="B36">
        <v>156.64440980000001</v>
      </c>
      <c r="C36" t="s">
        <v>1613</v>
      </c>
    </row>
    <row r="37" spans="1:3" x14ac:dyDescent="0.25">
      <c r="A37" t="s">
        <v>23</v>
      </c>
      <c r="B37">
        <v>157.32888689999999</v>
      </c>
      <c r="C37" t="s">
        <v>1613</v>
      </c>
    </row>
    <row r="38" spans="1:3" x14ac:dyDescent="0.25">
      <c r="A38" t="s">
        <v>23</v>
      </c>
      <c r="B38">
        <v>160.60206410000001</v>
      </c>
      <c r="C38" t="s">
        <v>1613</v>
      </c>
    </row>
    <row r="39" spans="1:3" x14ac:dyDescent="0.25">
      <c r="A39" t="s">
        <v>23</v>
      </c>
      <c r="B39">
        <v>170.33226099999999</v>
      </c>
      <c r="C39" t="s">
        <v>1613</v>
      </c>
    </row>
    <row r="40" spans="1:3" x14ac:dyDescent="0.25">
      <c r="A40" t="s">
        <v>23</v>
      </c>
      <c r="B40">
        <v>170.85982379999999</v>
      </c>
      <c r="C40" t="s">
        <v>1613</v>
      </c>
    </row>
    <row r="41" spans="1:3" x14ac:dyDescent="0.25">
      <c r="A41" t="s">
        <v>23</v>
      </c>
      <c r="B41">
        <v>172.0214373</v>
      </c>
      <c r="C41" t="s">
        <v>1613</v>
      </c>
    </row>
    <row r="42" spans="1:3" x14ac:dyDescent="0.25">
      <c r="A42" t="s">
        <v>23</v>
      </c>
      <c r="B42">
        <v>172.8502312</v>
      </c>
      <c r="C42" t="s">
        <v>1613</v>
      </c>
    </row>
    <row r="43" spans="1:3" x14ac:dyDescent="0.25">
      <c r="A43" t="s">
        <v>23</v>
      </c>
      <c r="B43">
        <v>174.03685820000001</v>
      </c>
      <c r="C43" t="s">
        <v>1613</v>
      </c>
    </row>
    <row r="44" spans="1:3" x14ac:dyDescent="0.25">
      <c r="A44" t="s">
        <v>23</v>
      </c>
      <c r="B44">
        <v>175.41757480000001</v>
      </c>
      <c r="C44" t="s">
        <v>1613</v>
      </c>
    </row>
    <row r="45" spans="1:3" x14ac:dyDescent="0.25">
      <c r="A45" t="s">
        <v>23</v>
      </c>
      <c r="B45">
        <v>176.5140341</v>
      </c>
      <c r="C45" t="s">
        <v>1613</v>
      </c>
    </row>
    <row r="46" spans="1:3" x14ac:dyDescent="0.25">
      <c r="A46" t="s">
        <v>23</v>
      </c>
      <c r="B46">
        <v>178.40303249999999</v>
      </c>
      <c r="C46" t="s">
        <v>1613</v>
      </c>
    </row>
    <row r="47" spans="1:3" x14ac:dyDescent="0.25">
      <c r="A47" t="s">
        <v>23</v>
      </c>
      <c r="B47">
        <v>179.0099008</v>
      </c>
      <c r="C47" t="s">
        <v>1613</v>
      </c>
    </row>
    <row r="48" spans="1:3" x14ac:dyDescent="0.25">
      <c r="A48" t="s">
        <v>23</v>
      </c>
      <c r="B48">
        <v>179.19890749999999</v>
      </c>
      <c r="C48" t="s">
        <v>1613</v>
      </c>
    </row>
    <row r="49" spans="1:3" x14ac:dyDescent="0.25">
      <c r="A49" t="s">
        <v>23</v>
      </c>
      <c r="B49">
        <v>181.79336950000001</v>
      </c>
      <c r="C49" t="s">
        <v>1613</v>
      </c>
    </row>
    <row r="50" spans="1:3" x14ac:dyDescent="0.25">
      <c r="A50" t="s">
        <v>23</v>
      </c>
      <c r="B50">
        <v>182.262901</v>
      </c>
      <c r="C50" t="s">
        <v>1613</v>
      </c>
    </row>
    <row r="51" spans="1:3" x14ac:dyDescent="0.25">
      <c r="A51" t="s">
        <v>23</v>
      </c>
      <c r="B51">
        <v>182.40762749999999</v>
      </c>
      <c r="C51" t="s">
        <v>1613</v>
      </c>
    </row>
    <row r="52" spans="1:3" x14ac:dyDescent="0.25">
      <c r="A52" t="s">
        <v>23</v>
      </c>
      <c r="B52">
        <v>184.59130350000001</v>
      </c>
      <c r="C52" t="s">
        <v>1613</v>
      </c>
    </row>
    <row r="53" spans="1:3" x14ac:dyDescent="0.25">
      <c r="A53" t="s">
        <v>23</v>
      </c>
      <c r="B53">
        <v>184.65676500000001</v>
      </c>
      <c r="C53" t="s">
        <v>1613</v>
      </c>
    </row>
    <row r="54" spans="1:3" x14ac:dyDescent="0.25">
      <c r="A54" t="s">
        <v>23</v>
      </c>
      <c r="B54">
        <v>184.66075889999999</v>
      </c>
      <c r="C54" t="s">
        <v>1613</v>
      </c>
    </row>
    <row r="55" spans="1:3" x14ac:dyDescent="0.25">
      <c r="A55" t="s">
        <v>23</v>
      </c>
      <c r="B55">
        <v>188.8059466</v>
      </c>
      <c r="C55" t="s">
        <v>1613</v>
      </c>
    </row>
    <row r="56" spans="1:3" x14ac:dyDescent="0.25">
      <c r="A56" t="s">
        <v>23</v>
      </c>
      <c r="B56">
        <v>191.58074300000001</v>
      </c>
      <c r="C56" t="s">
        <v>1613</v>
      </c>
    </row>
    <row r="57" spans="1:3" x14ac:dyDescent="0.25">
      <c r="A57" t="s">
        <v>23</v>
      </c>
      <c r="B57">
        <v>192.18655709999999</v>
      </c>
      <c r="C57" t="s">
        <v>1613</v>
      </c>
    </row>
    <row r="58" spans="1:3" x14ac:dyDescent="0.25">
      <c r="A58" t="s">
        <v>23</v>
      </c>
      <c r="B58">
        <v>193.4197609</v>
      </c>
      <c r="C58" t="s">
        <v>1613</v>
      </c>
    </row>
    <row r="59" spans="1:3" x14ac:dyDescent="0.25">
      <c r="A59" t="s">
        <v>23</v>
      </c>
      <c r="B59">
        <v>193.7054224</v>
      </c>
      <c r="C59" t="s">
        <v>1613</v>
      </c>
    </row>
    <row r="60" spans="1:3" x14ac:dyDescent="0.25">
      <c r="A60" t="s">
        <v>23</v>
      </c>
      <c r="B60">
        <v>195.62868760000001</v>
      </c>
      <c r="C60" t="s">
        <v>1613</v>
      </c>
    </row>
    <row r="61" spans="1:3" x14ac:dyDescent="0.25">
      <c r="A61" t="s">
        <v>23</v>
      </c>
      <c r="B61">
        <v>196.71821550000001</v>
      </c>
      <c r="C61" t="s">
        <v>1613</v>
      </c>
    </row>
    <row r="62" spans="1:3" x14ac:dyDescent="0.25">
      <c r="A62" t="s">
        <v>24</v>
      </c>
      <c r="B62">
        <v>118.52458350000001</v>
      </c>
      <c r="C62" t="s">
        <v>1613</v>
      </c>
    </row>
    <row r="63" spans="1:3" x14ac:dyDescent="0.25">
      <c r="A63" t="s">
        <v>24</v>
      </c>
      <c r="B63">
        <v>119.0643738</v>
      </c>
      <c r="C63" t="s">
        <v>1613</v>
      </c>
    </row>
    <row r="64" spans="1:3" x14ac:dyDescent="0.25">
      <c r="A64" t="s">
        <v>24</v>
      </c>
      <c r="B64">
        <v>146.31143370000001</v>
      </c>
      <c r="C64" t="s">
        <v>1613</v>
      </c>
    </row>
    <row r="65" spans="1:3" x14ac:dyDescent="0.25">
      <c r="A65" t="s">
        <v>24</v>
      </c>
      <c r="B65">
        <v>149.13067760000001</v>
      </c>
      <c r="C65" t="s">
        <v>1613</v>
      </c>
    </row>
    <row r="66" spans="1:3" x14ac:dyDescent="0.25">
      <c r="A66" t="s">
        <v>24</v>
      </c>
      <c r="B66">
        <v>152.0699122</v>
      </c>
      <c r="C66" t="s">
        <v>1613</v>
      </c>
    </row>
    <row r="67" spans="1:3" x14ac:dyDescent="0.25">
      <c r="A67" t="s">
        <v>24</v>
      </c>
      <c r="B67">
        <v>152.8163701</v>
      </c>
      <c r="C67" t="s">
        <v>1613</v>
      </c>
    </row>
    <row r="68" spans="1:3" x14ac:dyDescent="0.25">
      <c r="A68" t="s">
        <v>27</v>
      </c>
      <c r="B68">
        <v>96.636156639999996</v>
      </c>
      <c r="C68" t="s">
        <v>1613</v>
      </c>
    </row>
    <row r="69" spans="1:3" x14ac:dyDescent="0.25">
      <c r="A69" t="s">
        <v>27</v>
      </c>
      <c r="B69">
        <v>111.55185040000001</v>
      </c>
      <c r="C69" t="s">
        <v>1613</v>
      </c>
    </row>
    <row r="70" spans="1:3" x14ac:dyDescent="0.25">
      <c r="A70" t="s">
        <v>27</v>
      </c>
      <c r="B70">
        <v>113.55620500000001</v>
      </c>
      <c r="C70" t="s">
        <v>1613</v>
      </c>
    </row>
    <row r="71" spans="1:3" x14ac:dyDescent="0.25">
      <c r="A71" t="s">
        <v>27</v>
      </c>
      <c r="B71">
        <v>113.770026</v>
      </c>
      <c r="C71" t="s">
        <v>1613</v>
      </c>
    </row>
    <row r="72" spans="1:3" x14ac:dyDescent="0.25">
      <c r="A72" t="s">
        <v>27</v>
      </c>
      <c r="B72">
        <v>114.37499</v>
      </c>
      <c r="C72" t="s">
        <v>1613</v>
      </c>
    </row>
    <row r="73" spans="1:3" x14ac:dyDescent="0.25">
      <c r="A73" t="s">
        <v>27</v>
      </c>
      <c r="B73">
        <v>130.1906649</v>
      </c>
      <c r="C73" t="s">
        <v>1613</v>
      </c>
    </row>
    <row r="74" spans="1:3" x14ac:dyDescent="0.25">
      <c r="A74" t="s">
        <v>30</v>
      </c>
      <c r="B74">
        <v>137.5671476</v>
      </c>
      <c r="C74" t="s">
        <v>1613</v>
      </c>
    </row>
    <row r="75" spans="1:3" x14ac:dyDescent="0.25">
      <c r="A75" t="s">
        <v>30</v>
      </c>
      <c r="B75">
        <v>145.9992306</v>
      </c>
      <c r="C75" t="s">
        <v>1613</v>
      </c>
    </row>
    <row r="76" spans="1:3" x14ac:dyDescent="0.25">
      <c r="A76" t="s">
        <v>30</v>
      </c>
      <c r="B76">
        <v>163.7786366</v>
      </c>
      <c r="C76" t="s">
        <v>1613</v>
      </c>
    </row>
    <row r="77" spans="1:3" x14ac:dyDescent="0.25">
      <c r="A77" t="s">
        <v>30</v>
      </c>
      <c r="B77">
        <v>166.2706551</v>
      </c>
      <c r="C77" t="s">
        <v>1613</v>
      </c>
    </row>
    <row r="78" spans="1:3" x14ac:dyDescent="0.25">
      <c r="A78" t="s">
        <v>30</v>
      </c>
      <c r="B78">
        <v>169.26766520000001</v>
      </c>
      <c r="C78" t="s">
        <v>1613</v>
      </c>
    </row>
    <row r="79" spans="1:3" x14ac:dyDescent="0.25">
      <c r="A79" t="s">
        <v>30</v>
      </c>
      <c r="B79">
        <v>177.1887021</v>
      </c>
      <c r="C79" t="s">
        <v>1613</v>
      </c>
    </row>
    <row r="80" spans="1:3" x14ac:dyDescent="0.25">
      <c r="A80" t="s">
        <v>33</v>
      </c>
      <c r="B80">
        <v>99.208554730000003</v>
      </c>
      <c r="C80" t="s">
        <v>1613</v>
      </c>
    </row>
    <row r="81" spans="1:3" x14ac:dyDescent="0.25">
      <c r="A81" t="s">
        <v>33</v>
      </c>
      <c r="B81">
        <v>107.69372869999999</v>
      </c>
      <c r="C81" t="s">
        <v>1613</v>
      </c>
    </row>
    <row r="82" spans="1:3" x14ac:dyDescent="0.25">
      <c r="A82" t="s">
        <v>33</v>
      </c>
      <c r="B82">
        <v>110.7285014</v>
      </c>
      <c r="C82" t="s">
        <v>1613</v>
      </c>
    </row>
    <row r="83" spans="1:3" x14ac:dyDescent="0.25">
      <c r="A83" t="s">
        <v>33</v>
      </c>
      <c r="B83">
        <v>122.20750649999999</v>
      </c>
      <c r="C83" t="s">
        <v>1613</v>
      </c>
    </row>
    <row r="84" spans="1:3" x14ac:dyDescent="0.25">
      <c r="A84" t="s">
        <v>33</v>
      </c>
      <c r="B84">
        <v>124.06539100000001</v>
      </c>
      <c r="C84" t="s">
        <v>1613</v>
      </c>
    </row>
    <row r="85" spans="1:3" x14ac:dyDescent="0.25">
      <c r="A85" t="s">
        <v>33</v>
      </c>
      <c r="B85">
        <v>124.7443859</v>
      </c>
      <c r="C85" t="s">
        <v>1613</v>
      </c>
    </row>
    <row r="86" spans="1:3" x14ac:dyDescent="0.25">
      <c r="A86" t="s">
        <v>36</v>
      </c>
      <c r="B86">
        <v>108.1379323</v>
      </c>
      <c r="C86" t="s">
        <v>1613</v>
      </c>
    </row>
    <row r="87" spans="1:3" x14ac:dyDescent="0.25">
      <c r="A87" t="s">
        <v>36</v>
      </c>
      <c r="B87">
        <v>108.9682816</v>
      </c>
      <c r="C87" t="s">
        <v>1613</v>
      </c>
    </row>
    <row r="88" spans="1:3" x14ac:dyDescent="0.25">
      <c r="A88" t="s">
        <v>36</v>
      </c>
      <c r="B88">
        <v>113.98947939999999</v>
      </c>
      <c r="C88" t="s">
        <v>1613</v>
      </c>
    </row>
    <row r="89" spans="1:3" x14ac:dyDescent="0.25">
      <c r="A89" t="s">
        <v>36</v>
      </c>
      <c r="B89">
        <v>117.3732294</v>
      </c>
      <c r="C89" t="s">
        <v>1613</v>
      </c>
    </row>
    <row r="90" spans="1:3" x14ac:dyDescent="0.25">
      <c r="A90" t="s">
        <v>36</v>
      </c>
      <c r="B90">
        <v>120.40903280000001</v>
      </c>
      <c r="C90" t="s">
        <v>1613</v>
      </c>
    </row>
    <row r="91" spans="1:3" x14ac:dyDescent="0.25">
      <c r="A91" t="s">
        <v>36</v>
      </c>
      <c r="B91">
        <v>123.2585959</v>
      </c>
      <c r="C91" t="s">
        <v>1613</v>
      </c>
    </row>
    <row r="92" spans="1:3" x14ac:dyDescent="0.25">
      <c r="A92" t="s">
        <v>39</v>
      </c>
      <c r="B92">
        <v>104.9129911</v>
      </c>
      <c r="C92" t="s">
        <v>1613</v>
      </c>
    </row>
    <row r="93" spans="1:3" x14ac:dyDescent="0.25">
      <c r="A93" t="s">
        <v>39</v>
      </c>
      <c r="B93">
        <v>106.8504521</v>
      </c>
      <c r="C93" t="s">
        <v>1613</v>
      </c>
    </row>
    <row r="94" spans="1:3" x14ac:dyDescent="0.25">
      <c r="A94" t="s">
        <v>39</v>
      </c>
      <c r="B94">
        <v>107.9982684</v>
      </c>
      <c r="C94" t="s">
        <v>1613</v>
      </c>
    </row>
    <row r="95" spans="1:3" x14ac:dyDescent="0.25">
      <c r="A95" t="s">
        <v>39</v>
      </c>
      <c r="B95">
        <v>109.7838835</v>
      </c>
      <c r="C95" t="s">
        <v>1613</v>
      </c>
    </row>
    <row r="96" spans="1:3" x14ac:dyDescent="0.25">
      <c r="A96" t="s">
        <v>39</v>
      </c>
      <c r="B96">
        <v>111.4927179</v>
      </c>
      <c r="C96" t="s">
        <v>1613</v>
      </c>
    </row>
    <row r="97" spans="1:3" x14ac:dyDescent="0.25">
      <c r="A97" t="s">
        <v>39</v>
      </c>
      <c r="B97">
        <v>115.3986888</v>
      </c>
      <c r="C97" t="s">
        <v>1613</v>
      </c>
    </row>
    <row r="98" spans="1:3" x14ac:dyDescent="0.25">
      <c r="A98" t="s">
        <v>42</v>
      </c>
      <c r="B98">
        <v>118.43147690000001</v>
      </c>
      <c r="C98" t="s">
        <v>1613</v>
      </c>
    </row>
    <row r="99" spans="1:3" x14ac:dyDescent="0.25">
      <c r="A99" t="s">
        <v>42</v>
      </c>
      <c r="B99">
        <v>118.59965080000001</v>
      </c>
      <c r="C99" t="s">
        <v>1613</v>
      </c>
    </row>
    <row r="100" spans="1:3" x14ac:dyDescent="0.25">
      <c r="A100" t="s">
        <v>42</v>
      </c>
      <c r="B100">
        <v>120.48002150000001</v>
      </c>
      <c r="C100" t="s">
        <v>1613</v>
      </c>
    </row>
    <row r="101" spans="1:3" x14ac:dyDescent="0.25">
      <c r="A101" t="s">
        <v>42</v>
      </c>
      <c r="B101">
        <v>121.4868307</v>
      </c>
      <c r="C101" t="s">
        <v>1613</v>
      </c>
    </row>
    <row r="102" spans="1:3" x14ac:dyDescent="0.25">
      <c r="A102" t="s">
        <v>42</v>
      </c>
      <c r="B102">
        <v>127.6971412</v>
      </c>
      <c r="C102" t="s">
        <v>1613</v>
      </c>
    </row>
    <row r="103" spans="1:3" x14ac:dyDescent="0.25">
      <c r="A103" t="s">
        <v>42</v>
      </c>
      <c r="B103">
        <v>133.66964759999999</v>
      </c>
      <c r="C103" t="s">
        <v>1613</v>
      </c>
    </row>
    <row r="104" spans="1:3" x14ac:dyDescent="0.25">
      <c r="A104" t="s">
        <v>45</v>
      </c>
      <c r="B104">
        <v>111.7678745</v>
      </c>
      <c r="C104" t="s">
        <v>1613</v>
      </c>
    </row>
    <row r="105" spans="1:3" x14ac:dyDescent="0.25">
      <c r="A105" t="s">
        <v>45</v>
      </c>
      <c r="B105">
        <v>135.53846909999999</v>
      </c>
      <c r="C105" t="s">
        <v>1613</v>
      </c>
    </row>
    <row r="106" spans="1:3" x14ac:dyDescent="0.25">
      <c r="A106" t="s">
        <v>45</v>
      </c>
      <c r="B106">
        <v>139.09024210000001</v>
      </c>
      <c r="C106" t="s">
        <v>1613</v>
      </c>
    </row>
    <row r="107" spans="1:3" x14ac:dyDescent="0.25">
      <c r="A107" t="s">
        <v>45</v>
      </c>
      <c r="B107">
        <v>143.306805</v>
      </c>
      <c r="C107" t="s">
        <v>1613</v>
      </c>
    </row>
    <row r="108" spans="1:3" x14ac:dyDescent="0.25">
      <c r="A108" t="s">
        <v>45</v>
      </c>
      <c r="B108">
        <v>153.4388616</v>
      </c>
      <c r="C108" t="s">
        <v>1613</v>
      </c>
    </row>
    <row r="109" spans="1:3" x14ac:dyDescent="0.25">
      <c r="A109" t="s">
        <v>45</v>
      </c>
      <c r="B109">
        <v>153.64343840000001</v>
      </c>
      <c r="C109" t="s">
        <v>1613</v>
      </c>
    </row>
    <row r="110" spans="1:3" x14ac:dyDescent="0.25">
      <c r="A110" t="s">
        <v>48</v>
      </c>
      <c r="B110">
        <v>109.35478670000001</v>
      </c>
      <c r="C110" t="s">
        <v>1613</v>
      </c>
    </row>
    <row r="111" spans="1:3" x14ac:dyDescent="0.25">
      <c r="A111" t="s">
        <v>48</v>
      </c>
      <c r="B111">
        <v>116.00027590000001</v>
      </c>
      <c r="C111" t="s">
        <v>1613</v>
      </c>
    </row>
    <row r="112" spans="1:3" x14ac:dyDescent="0.25">
      <c r="A112" t="s">
        <v>48</v>
      </c>
      <c r="B112">
        <v>119.5146213</v>
      </c>
      <c r="C112" t="s">
        <v>1613</v>
      </c>
    </row>
    <row r="113" spans="1:3" x14ac:dyDescent="0.25">
      <c r="A113" t="s">
        <v>48</v>
      </c>
      <c r="B113">
        <v>119.9210351</v>
      </c>
      <c r="C113" t="s">
        <v>1613</v>
      </c>
    </row>
    <row r="114" spans="1:3" x14ac:dyDescent="0.25">
      <c r="A114" t="s">
        <v>48</v>
      </c>
      <c r="B114">
        <v>121.43131750000001</v>
      </c>
      <c r="C114" t="s">
        <v>1613</v>
      </c>
    </row>
    <row r="115" spans="1:3" x14ac:dyDescent="0.25">
      <c r="A115" t="s">
        <v>48</v>
      </c>
      <c r="B115">
        <v>124.352891</v>
      </c>
      <c r="C115" t="s">
        <v>1613</v>
      </c>
    </row>
    <row r="116" spans="1:3" x14ac:dyDescent="0.25">
      <c r="A116" t="s">
        <v>54</v>
      </c>
      <c r="B116">
        <v>123.30289620000001</v>
      </c>
      <c r="C116" t="s">
        <v>1613</v>
      </c>
    </row>
    <row r="117" spans="1:3" x14ac:dyDescent="0.25">
      <c r="A117" t="s">
        <v>54</v>
      </c>
      <c r="B117">
        <v>123.65284819999999</v>
      </c>
      <c r="C117" t="s">
        <v>1613</v>
      </c>
    </row>
    <row r="118" spans="1:3" x14ac:dyDescent="0.25">
      <c r="A118" t="s">
        <v>54</v>
      </c>
      <c r="B118">
        <v>125.8952074</v>
      </c>
      <c r="C118" t="s">
        <v>1613</v>
      </c>
    </row>
    <row r="119" spans="1:3" x14ac:dyDescent="0.25">
      <c r="A119" t="s">
        <v>54</v>
      </c>
      <c r="B119">
        <v>127.2992028</v>
      </c>
      <c r="C119" t="s">
        <v>1613</v>
      </c>
    </row>
    <row r="120" spans="1:3" x14ac:dyDescent="0.25">
      <c r="A120" t="s">
        <v>54</v>
      </c>
      <c r="B120">
        <v>128.7860761</v>
      </c>
      <c r="C120" t="s">
        <v>1613</v>
      </c>
    </row>
    <row r="121" spans="1:3" x14ac:dyDescent="0.25">
      <c r="A121" t="s">
        <v>54</v>
      </c>
      <c r="B121">
        <v>129.87032429999999</v>
      </c>
      <c r="C121" t="s">
        <v>1613</v>
      </c>
    </row>
    <row r="122" spans="1:3" x14ac:dyDescent="0.25">
      <c r="A122" t="s">
        <v>57</v>
      </c>
      <c r="B122">
        <v>116.0536156</v>
      </c>
      <c r="C122" t="s">
        <v>1613</v>
      </c>
    </row>
    <row r="123" spans="1:3" x14ac:dyDescent="0.25">
      <c r="A123" t="s">
        <v>57</v>
      </c>
      <c r="B123">
        <v>116.3796614</v>
      </c>
      <c r="C123" t="s">
        <v>1613</v>
      </c>
    </row>
    <row r="124" spans="1:3" x14ac:dyDescent="0.25">
      <c r="A124" t="s">
        <v>57</v>
      </c>
      <c r="B124">
        <v>118.2950757</v>
      </c>
      <c r="C124" t="s">
        <v>1613</v>
      </c>
    </row>
    <row r="125" spans="1:3" x14ac:dyDescent="0.25">
      <c r="A125" t="s">
        <v>57</v>
      </c>
      <c r="B125">
        <v>124.49382420000001</v>
      </c>
      <c r="C125" t="s">
        <v>1613</v>
      </c>
    </row>
    <row r="126" spans="1:3" x14ac:dyDescent="0.25">
      <c r="A126" t="s">
        <v>57</v>
      </c>
      <c r="B126">
        <v>130.8341906</v>
      </c>
      <c r="C126" t="s">
        <v>1613</v>
      </c>
    </row>
    <row r="127" spans="1:3" x14ac:dyDescent="0.25">
      <c r="A127" t="s">
        <v>57</v>
      </c>
      <c r="B127">
        <v>136.97448130000001</v>
      </c>
      <c r="C127" t="s">
        <v>1613</v>
      </c>
    </row>
    <row r="128" spans="1:3" x14ac:dyDescent="0.25">
      <c r="A128" t="s">
        <v>63</v>
      </c>
      <c r="B128">
        <v>91.15291345</v>
      </c>
      <c r="C128" t="s">
        <v>1613</v>
      </c>
    </row>
    <row r="129" spans="1:3" x14ac:dyDescent="0.25">
      <c r="A129" t="s">
        <v>63</v>
      </c>
      <c r="B129">
        <v>91.350125899999995</v>
      </c>
      <c r="C129" t="s">
        <v>1613</v>
      </c>
    </row>
    <row r="130" spans="1:3" x14ac:dyDescent="0.25">
      <c r="A130" t="s">
        <v>63</v>
      </c>
      <c r="B130">
        <v>93.742247969999994</v>
      </c>
      <c r="C130" t="s">
        <v>1613</v>
      </c>
    </row>
    <row r="131" spans="1:3" x14ac:dyDescent="0.25">
      <c r="A131" t="s">
        <v>63</v>
      </c>
      <c r="B131">
        <v>95.358355950000004</v>
      </c>
      <c r="C131" t="s">
        <v>1613</v>
      </c>
    </row>
    <row r="132" spans="1:3" x14ac:dyDescent="0.25">
      <c r="A132" t="s">
        <v>63</v>
      </c>
      <c r="B132">
        <v>99.768071070000005</v>
      </c>
      <c r="C132" t="s">
        <v>1613</v>
      </c>
    </row>
    <row r="133" spans="1:3" x14ac:dyDescent="0.25">
      <c r="A133" t="s">
        <v>63</v>
      </c>
      <c r="B133">
        <v>123.60871760000001</v>
      </c>
      <c r="C133" t="s">
        <v>1613</v>
      </c>
    </row>
    <row r="134" spans="1:3" x14ac:dyDescent="0.25">
      <c r="A134" t="s">
        <v>51</v>
      </c>
      <c r="B134">
        <v>62.05745211</v>
      </c>
      <c r="C134" t="s">
        <v>1613</v>
      </c>
    </row>
    <row r="135" spans="1:3" x14ac:dyDescent="0.25">
      <c r="A135" t="s">
        <v>51</v>
      </c>
      <c r="B135">
        <v>80.701813150000007</v>
      </c>
      <c r="C135" t="s">
        <v>1613</v>
      </c>
    </row>
    <row r="136" spans="1:3" x14ac:dyDescent="0.25">
      <c r="A136" t="s">
        <v>51</v>
      </c>
      <c r="B136">
        <v>92.918803350000005</v>
      </c>
      <c r="C136" t="s">
        <v>1613</v>
      </c>
    </row>
    <row r="137" spans="1:3" x14ac:dyDescent="0.25">
      <c r="A137" t="s">
        <v>51</v>
      </c>
      <c r="B137">
        <v>104.2252481</v>
      </c>
      <c r="C137" t="s">
        <v>1613</v>
      </c>
    </row>
    <row r="138" spans="1:3" x14ac:dyDescent="0.25">
      <c r="A138" t="s">
        <v>51</v>
      </c>
      <c r="B138">
        <v>104.36216899999999</v>
      </c>
      <c r="C138" t="s">
        <v>1613</v>
      </c>
    </row>
    <row r="139" spans="1:3" x14ac:dyDescent="0.25">
      <c r="A139" t="s">
        <v>51</v>
      </c>
      <c r="B139">
        <v>116.0270177</v>
      </c>
      <c r="C139" t="s">
        <v>1613</v>
      </c>
    </row>
    <row r="140" spans="1:3" x14ac:dyDescent="0.25">
      <c r="A140" t="s">
        <v>60</v>
      </c>
      <c r="B140">
        <v>104.09080489999999</v>
      </c>
      <c r="C140" t="s">
        <v>1613</v>
      </c>
    </row>
    <row r="141" spans="1:3" x14ac:dyDescent="0.25">
      <c r="A141" t="s">
        <v>60</v>
      </c>
      <c r="B141">
        <v>105.5557316</v>
      </c>
      <c r="C141" t="s">
        <v>1613</v>
      </c>
    </row>
    <row r="142" spans="1:3" x14ac:dyDescent="0.25">
      <c r="A142" t="s">
        <v>60</v>
      </c>
      <c r="B142">
        <v>106.6931597</v>
      </c>
      <c r="C142" t="s">
        <v>1613</v>
      </c>
    </row>
    <row r="143" spans="1:3" x14ac:dyDescent="0.25">
      <c r="A143" t="s">
        <v>60</v>
      </c>
      <c r="B143">
        <v>112.3078252</v>
      </c>
      <c r="C143" t="s">
        <v>1613</v>
      </c>
    </row>
    <row r="144" spans="1:3" x14ac:dyDescent="0.25">
      <c r="A144" t="s">
        <v>60</v>
      </c>
      <c r="B144">
        <v>117.6957791</v>
      </c>
      <c r="C144" t="s">
        <v>1613</v>
      </c>
    </row>
    <row r="145" spans="1:3" x14ac:dyDescent="0.25">
      <c r="A145" t="s">
        <v>60</v>
      </c>
      <c r="B145">
        <v>121.02868119999999</v>
      </c>
      <c r="C145" t="s">
        <v>1613</v>
      </c>
    </row>
    <row r="146" spans="1:3" x14ac:dyDescent="0.25">
      <c r="A146" t="s">
        <v>67</v>
      </c>
      <c r="B146">
        <v>171.31229759999999</v>
      </c>
      <c r="C146" t="s">
        <v>1613</v>
      </c>
    </row>
    <row r="147" spans="1:3" x14ac:dyDescent="0.25">
      <c r="A147" t="s">
        <v>67</v>
      </c>
      <c r="B147">
        <v>171.57323650000001</v>
      </c>
      <c r="C147" t="s">
        <v>1613</v>
      </c>
    </row>
    <row r="148" spans="1:3" x14ac:dyDescent="0.25">
      <c r="A148" t="s">
        <v>67</v>
      </c>
      <c r="B148">
        <v>185.23898249999999</v>
      </c>
      <c r="C148" t="s">
        <v>1613</v>
      </c>
    </row>
    <row r="149" spans="1:3" x14ac:dyDescent="0.25">
      <c r="A149" t="s">
        <v>67</v>
      </c>
      <c r="B149">
        <v>224.56937210000001</v>
      </c>
      <c r="C149" t="s">
        <v>1613</v>
      </c>
    </row>
    <row r="150" spans="1:3" x14ac:dyDescent="0.25">
      <c r="A150" t="s">
        <v>67</v>
      </c>
      <c r="B150" t="s">
        <v>16</v>
      </c>
      <c r="C150" t="s">
        <v>1613</v>
      </c>
    </row>
    <row r="151" spans="1:3" x14ac:dyDescent="0.25">
      <c r="A151" t="s">
        <v>67</v>
      </c>
      <c r="B151" t="s">
        <v>16</v>
      </c>
      <c r="C151" t="s">
        <v>1613</v>
      </c>
    </row>
    <row r="152" spans="1:3" x14ac:dyDescent="0.25">
      <c r="A152" t="s">
        <v>70</v>
      </c>
      <c r="B152">
        <v>149.10011259999999</v>
      </c>
      <c r="C152" t="s">
        <v>1613</v>
      </c>
    </row>
    <row r="153" spans="1:3" x14ac:dyDescent="0.25">
      <c r="A153" t="s">
        <v>70</v>
      </c>
      <c r="B153" t="s">
        <v>16</v>
      </c>
      <c r="C153" t="s">
        <v>1613</v>
      </c>
    </row>
    <row r="154" spans="1:3" x14ac:dyDescent="0.25">
      <c r="A154" t="s">
        <v>70</v>
      </c>
      <c r="B154" t="s">
        <v>16</v>
      </c>
      <c r="C154" t="s">
        <v>1613</v>
      </c>
    </row>
    <row r="155" spans="1:3" x14ac:dyDescent="0.25">
      <c r="A155" t="s">
        <v>70</v>
      </c>
      <c r="B155" t="s">
        <v>16</v>
      </c>
      <c r="C155" t="s">
        <v>1613</v>
      </c>
    </row>
    <row r="156" spans="1:3" x14ac:dyDescent="0.25">
      <c r="A156" t="s">
        <v>70</v>
      </c>
      <c r="B156" t="s">
        <v>16</v>
      </c>
      <c r="C156" t="s">
        <v>1613</v>
      </c>
    </row>
    <row r="157" spans="1:3" x14ac:dyDescent="0.25">
      <c r="A157" t="s">
        <v>70</v>
      </c>
      <c r="B157" t="s">
        <v>16</v>
      </c>
      <c r="C157" t="s">
        <v>1613</v>
      </c>
    </row>
    <row r="158" spans="1:3" x14ac:dyDescent="0.25">
      <c r="A158" t="s">
        <v>73</v>
      </c>
      <c r="B158">
        <v>79.002471389999997</v>
      </c>
      <c r="C158" t="s">
        <v>1613</v>
      </c>
    </row>
    <row r="159" spans="1:3" x14ac:dyDescent="0.25">
      <c r="A159" t="s">
        <v>73</v>
      </c>
      <c r="B159">
        <v>84.920693330000006</v>
      </c>
      <c r="C159" t="s">
        <v>1613</v>
      </c>
    </row>
    <row r="160" spans="1:3" x14ac:dyDescent="0.25">
      <c r="A160" t="s">
        <v>73</v>
      </c>
      <c r="B160">
        <v>88.959981510000006</v>
      </c>
      <c r="C160" t="s">
        <v>1613</v>
      </c>
    </row>
    <row r="161" spans="1:3" x14ac:dyDescent="0.25">
      <c r="A161" t="s">
        <v>73</v>
      </c>
      <c r="B161">
        <v>111.1096186</v>
      </c>
      <c r="C161" t="s">
        <v>1613</v>
      </c>
    </row>
    <row r="162" spans="1:3" x14ac:dyDescent="0.25">
      <c r="A162" t="s">
        <v>73</v>
      </c>
      <c r="B162">
        <v>113.44229609999999</v>
      </c>
      <c r="C162" t="s">
        <v>1613</v>
      </c>
    </row>
    <row r="163" spans="1:3" x14ac:dyDescent="0.25">
      <c r="A163" t="s">
        <v>73</v>
      </c>
      <c r="B163">
        <v>130.17785939999999</v>
      </c>
      <c r="C163" t="s">
        <v>1613</v>
      </c>
    </row>
    <row r="164" spans="1:3" x14ac:dyDescent="0.25">
      <c r="A164" t="s">
        <v>76</v>
      </c>
      <c r="B164">
        <v>59.515009370000001</v>
      </c>
      <c r="C164" t="s">
        <v>1613</v>
      </c>
    </row>
    <row r="165" spans="1:3" x14ac:dyDescent="0.25">
      <c r="A165" t="s">
        <v>76</v>
      </c>
      <c r="B165">
        <v>83.322217809999998</v>
      </c>
      <c r="C165" t="s">
        <v>1613</v>
      </c>
    </row>
    <row r="166" spans="1:3" x14ac:dyDescent="0.25">
      <c r="A166" t="s">
        <v>76</v>
      </c>
      <c r="B166">
        <v>93.437037939999996</v>
      </c>
      <c r="C166" t="s">
        <v>1613</v>
      </c>
    </row>
    <row r="167" spans="1:3" x14ac:dyDescent="0.25">
      <c r="A167" t="s">
        <v>76</v>
      </c>
      <c r="B167">
        <v>93.847764799999993</v>
      </c>
      <c r="C167" t="s">
        <v>1613</v>
      </c>
    </row>
    <row r="168" spans="1:3" x14ac:dyDescent="0.25">
      <c r="A168" t="s">
        <v>76</v>
      </c>
      <c r="B168">
        <v>94.345044569999999</v>
      </c>
      <c r="C168" t="s">
        <v>1613</v>
      </c>
    </row>
    <row r="169" spans="1:3" x14ac:dyDescent="0.25">
      <c r="A169" t="s">
        <v>76</v>
      </c>
      <c r="B169">
        <v>95.858833180000005</v>
      </c>
      <c r="C169" t="s">
        <v>1613</v>
      </c>
    </row>
    <row r="170" spans="1:3" x14ac:dyDescent="0.25">
      <c r="A170" t="s">
        <v>79</v>
      </c>
      <c r="B170">
        <v>100.8823486</v>
      </c>
      <c r="C170" t="s">
        <v>1613</v>
      </c>
    </row>
    <row r="171" spans="1:3" x14ac:dyDescent="0.25">
      <c r="A171" t="s">
        <v>79</v>
      </c>
      <c r="B171">
        <v>102.2639447</v>
      </c>
      <c r="C171" t="s">
        <v>1613</v>
      </c>
    </row>
    <row r="172" spans="1:3" x14ac:dyDescent="0.25">
      <c r="A172" t="s">
        <v>79</v>
      </c>
      <c r="B172">
        <v>102.7840704</v>
      </c>
      <c r="C172" t="s">
        <v>1613</v>
      </c>
    </row>
    <row r="173" spans="1:3" x14ac:dyDescent="0.25">
      <c r="A173" t="s">
        <v>79</v>
      </c>
      <c r="B173">
        <v>105.67014159999999</v>
      </c>
      <c r="C173" t="s">
        <v>1613</v>
      </c>
    </row>
    <row r="174" spans="1:3" x14ac:dyDescent="0.25">
      <c r="A174" t="s">
        <v>79</v>
      </c>
      <c r="B174">
        <v>107.86909249999999</v>
      </c>
      <c r="C174" t="s">
        <v>1613</v>
      </c>
    </row>
    <row r="175" spans="1:3" x14ac:dyDescent="0.25">
      <c r="A175" t="s">
        <v>79</v>
      </c>
      <c r="B175">
        <v>108.9982641</v>
      </c>
      <c r="C175" t="s">
        <v>1613</v>
      </c>
    </row>
    <row r="176" spans="1:3" x14ac:dyDescent="0.25">
      <c r="A176" t="s">
        <v>82</v>
      </c>
      <c r="B176">
        <v>105.0506137</v>
      </c>
      <c r="C176" t="s">
        <v>1613</v>
      </c>
    </row>
    <row r="177" spans="1:3" x14ac:dyDescent="0.25">
      <c r="A177" t="s">
        <v>82</v>
      </c>
      <c r="B177">
        <v>106.4392174</v>
      </c>
      <c r="C177" t="s">
        <v>1613</v>
      </c>
    </row>
    <row r="178" spans="1:3" x14ac:dyDescent="0.25">
      <c r="A178" t="s">
        <v>82</v>
      </c>
      <c r="B178">
        <v>108.03825449999999</v>
      </c>
      <c r="C178" t="s">
        <v>1613</v>
      </c>
    </row>
    <row r="179" spans="1:3" x14ac:dyDescent="0.25">
      <c r="A179" t="s">
        <v>82</v>
      </c>
      <c r="B179">
        <v>108.5868253</v>
      </c>
      <c r="C179" t="s">
        <v>1613</v>
      </c>
    </row>
    <row r="180" spans="1:3" x14ac:dyDescent="0.25">
      <c r="A180" t="s">
        <v>82</v>
      </c>
      <c r="B180">
        <v>109.2496483</v>
      </c>
      <c r="C180" t="s">
        <v>1613</v>
      </c>
    </row>
    <row r="181" spans="1:3" x14ac:dyDescent="0.25">
      <c r="A181" t="s">
        <v>82</v>
      </c>
      <c r="B181">
        <v>114.0324629</v>
      </c>
      <c r="C181" t="s">
        <v>1613</v>
      </c>
    </row>
    <row r="182" spans="1:3" x14ac:dyDescent="0.25">
      <c r="A182" t="s">
        <v>85</v>
      </c>
      <c r="B182">
        <v>139.62469440000001</v>
      </c>
      <c r="C182" t="s">
        <v>1613</v>
      </c>
    </row>
    <row r="183" spans="1:3" x14ac:dyDescent="0.25">
      <c r="A183" t="s">
        <v>85</v>
      </c>
      <c r="B183">
        <v>148.5716266</v>
      </c>
      <c r="C183" t="s">
        <v>1613</v>
      </c>
    </row>
    <row r="184" spans="1:3" x14ac:dyDescent="0.25">
      <c r="A184" t="s">
        <v>85</v>
      </c>
      <c r="B184">
        <v>150.96952569999999</v>
      </c>
      <c r="C184" t="s">
        <v>1613</v>
      </c>
    </row>
    <row r="185" spans="1:3" x14ac:dyDescent="0.25">
      <c r="A185" t="s">
        <v>85</v>
      </c>
      <c r="B185">
        <v>151.1877293</v>
      </c>
      <c r="C185" t="s">
        <v>1613</v>
      </c>
    </row>
    <row r="186" spans="1:3" x14ac:dyDescent="0.25">
      <c r="A186" t="s">
        <v>85</v>
      </c>
      <c r="B186">
        <v>160.67463309999999</v>
      </c>
      <c r="C186" t="s">
        <v>1613</v>
      </c>
    </row>
    <row r="187" spans="1:3" x14ac:dyDescent="0.25">
      <c r="A187" t="s">
        <v>85</v>
      </c>
      <c r="B187">
        <v>164.02128300000001</v>
      </c>
      <c r="C187" t="s">
        <v>1613</v>
      </c>
    </row>
    <row r="188" spans="1:3" x14ac:dyDescent="0.25">
      <c r="A188" t="s">
        <v>88</v>
      </c>
      <c r="B188">
        <v>134.1219499</v>
      </c>
      <c r="C188" t="s">
        <v>1613</v>
      </c>
    </row>
    <row r="189" spans="1:3" x14ac:dyDescent="0.25">
      <c r="A189" t="s">
        <v>88</v>
      </c>
      <c r="B189">
        <v>141.63269919999999</v>
      </c>
      <c r="C189" t="s">
        <v>1613</v>
      </c>
    </row>
    <row r="190" spans="1:3" x14ac:dyDescent="0.25">
      <c r="A190" t="s">
        <v>88</v>
      </c>
      <c r="B190">
        <v>144.1872309</v>
      </c>
      <c r="C190" t="s">
        <v>1613</v>
      </c>
    </row>
    <row r="191" spans="1:3" x14ac:dyDescent="0.25">
      <c r="A191" t="s">
        <v>88</v>
      </c>
      <c r="B191">
        <v>146.63763309999999</v>
      </c>
      <c r="C191" t="s">
        <v>1613</v>
      </c>
    </row>
    <row r="192" spans="1:3" x14ac:dyDescent="0.25">
      <c r="A192" t="s">
        <v>88</v>
      </c>
      <c r="B192">
        <v>147.08907189999999</v>
      </c>
      <c r="C192" t="s">
        <v>1613</v>
      </c>
    </row>
    <row r="193" spans="1:3" x14ac:dyDescent="0.25">
      <c r="A193" t="s">
        <v>88</v>
      </c>
      <c r="B193">
        <v>149.9456883</v>
      </c>
      <c r="C193" t="s">
        <v>1613</v>
      </c>
    </row>
    <row r="194" spans="1:3" x14ac:dyDescent="0.25">
      <c r="A194" t="s">
        <v>91</v>
      </c>
      <c r="B194">
        <v>122.0411031</v>
      </c>
      <c r="C194" t="s">
        <v>1613</v>
      </c>
    </row>
    <row r="195" spans="1:3" x14ac:dyDescent="0.25">
      <c r="A195" t="s">
        <v>91</v>
      </c>
      <c r="B195">
        <v>123.0562144</v>
      </c>
      <c r="C195" t="s">
        <v>1613</v>
      </c>
    </row>
    <row r="196" spans="1:3" x14ac:dyDescent="0.25">
      <c r="A196" t="s">
        <v>91</v>
      </c>
      <c r="B196">
        <v>126.5027518</v>
      </c>
      <c r="C196" t="s">
        <v>1613</v>
      </c>
    </row>
    <row r="197" spans="1:3" x14ac:dyDescent="0.25">
      <c r="A197" t="s">
        <v>91</v>
      </c>
      <c r="B197">
        <v>126.5869908</v>
      </c>
      <c r="C197" t="s">
        <v>1613</v>
      </c>
    </row>
    <row r="198" spans="1:3" x14ac:dyDescent="0.25">
      <c r="A198" t="s">
        <v>91</v>
      </c>
      <c r="B198">
        <v>130.75813819999999</v>
      </c>
      <c r="C198" t="s">
        <v>1613</v>
      </c>
    </row>
    <row r="199" spans="1:3" x14ac:dyDescent="0.25">
      <c r="A199" t="s">
        <v>91</v>
      </c>
      <c r="B199">
        <v>133.089629</v>
      </c>
      <c r="C199" t="s">
        <v>1613</v>
      </c>
    </row>
    <row r="200" spans="1:3" x14ac:dyDescent="0.25">
      <c r="A200" t="s">
        <v>94</v>
      </c>
      <c r="B200">
        <v>138.2004269</v>
      </c>
      <c r="C200" t="s">
        <v>1613</v>
      </c>
    </row>
    <row r="201" spans="1:3" x14ac:dyDescent="0.25">
      <c r="A201" t="s">
        <v>94</v>
      </c>
      <c r="B201">
        <v>139.6755479</v>
      </c>
      <c r="C201" t="s">
        <v>1613</v>
      </c>
    </row>
    <row r="202" spans="1:3" x14ac:dyDescent="0.25">
      <c r="A202" t="s">
        <v>94</v>
      </c>
      <c r="B202">
        <v>141.75961269999999</v>
      </c>
      <c r="C202" t="s">
        <v>1613</v>
      </c>
    </row>
    <row r="203" spans="1:3" x14ac:dyDescent="0.25">
      <c r="A203" t="s">
        <v>94</v>
      </c>
      <c r="B203">
        <v>156.14675099999999</v>
      </c>
      <c r="C203" t="s">
        <v>1613</v>
      </c>
    </row>
    <row r="204" spans="1:3" x14ac:dyDescent="0.25">
      <c r="A204" t="s">
        <v>94</v>
      </c>
      <c r="B204">
        <v>156.36316310000001</v>
      </c>
      <c r="C204" t="s">
        <v>1613</v>
      </c>
    </row>
    <row r="205" spans="1:3" x14ac:dyDescent="0.25">
      <c r="A205" t="s">
        <v>94</v>
      </c>
      <c r="B205">
        <v>156.88710080000001</v>
      </c>
      <c r="C205" t="s">
        <v>1613</v>
      </c>
    </row>
    <row r="206" spans="1:3" x14ac:dyDescent="0.25">
      <c r="A206" t="s">
        <v>97</v>
      </c>
      <c r="B206">
        <v>109.5962323</v>
      </c>
      <c r="C206" t="s">
        <v>1613</v>
      </c>
    </row>
    <row r="207" spans="1:3" x14ac:dyDescent="0.25">
      <c r="A207" t="s">
        <v>97</v>
      </c>
      <c r="B207">
        <v>112.66735730000001</v>
      </c>
      <c r="C207" t="s">
        <v>1613</v>
      </c>
    </row>
    <row r="208" spans="1:3" x14ac:dyDescent="0.25">
      <c r="A208" t="s">
        <v>97</v>
      </c>
      <c r="B208">
        <v>117.2332136</v>
      </c>
      <c r="C208" t="s">
        <v>1613</v>
      </c>
    </row>
    <row r="209" spans="1:3" x14ac:dyDescent="0.25">
      <c r="A209" t="s">
        <v>97</v>
      </c>
      <c r="B209">
        <v>117.3711471</v>
      </c>
      <c r="C209" t="s">
        <v>1613</v>
      </c>
    </row>
    <row r="210" spans="1:3" x14ac:dyDescent="0.25">
      <c r="A210" t="s">
        <v>97</v>
      </c>
      <c r="B210">
        <v>118.5198165</v>
      </c>
      <c r="C210" t="s">
        <v>1613</v>
      </c>
    </row>
    <row r="211" spans="1:3" x14ac:dyDescent="0.25">
      <c r="A211" t="s">
        <v>97</v>
      </c>
      <c r="B211">
        <v>121.862543</v>
      </c>
      <c r="C211" t="s">
        <v>1613</v>
      </c>
    </row>
    <row r="212" spans="1:3" x14ac:dyDescent="0.25">
      <c r="A212" t="s">
        <v>101</v>
      </c>
      <c r="B212">
        <v>109.2977968</v>
      </c>
      <c r="C212" t="s">
        <v>1613</v>
      </c>
    </row>
    <row r="213" spans="1:3" x14ac:dyDescent="0.25">
      <c r="A213" t="s">
        <v>101</v>
      </c>
      <c r="B213">
        <v>114.1630463</v>
      </c>
      <c r="C213" t="s">
        <v>1613</v>
      </c>
    </row>
    <row r="214" spans="1:3" x14ac:dyDescent="0.25">
      <c r="A214" t="s">
        <v>104</v>
      </c>
      <c r="B214">
        <v>98.10635422</v>
      </c>
      <c r="C214" t="s">
        <v>1613</v>
      </c>
    </row>
    <row r="215" spans="1:3" x14ac:dyDescent="0.25">
      <c r="A215" t="s">
        <v>104</v>
      </c>
      <c r="B215">
        <v>118.4346769</v>
      </c>
      <c r="C215" t="s">
        <v>1613</v>
      </c>
    </row>
    <row r="216" spans="1:3" x14ac:dyDescent="0.25">
      <c r="A216" t="s">
        <v>104</v>
      </c>
      <c r="B216">
        <v>129.38834489999999</v>
      </c>
      <c r="C216" t="s">
        <v>1613</v>
      </c>
    </row>
    <row r="217" spans="1:3" x14ac:dyDescent="0.25">
      <c r="A217" t="s">
        <v>104</v>
      </c>
      <c r="B217">
        <v>129.7448521</v>
      </c>
      <c r="C217" t="s">
        <v>1613</v>
      </c>
    </row>
    <row r="218" spans="1:3" x14ac:dyDescent="0.25">
      <c r="A218" t="s">
        <v>104</v>
      </c>
      <c r="B218">
        <v>135.48006670000001</v>
      </c>
      <c r="C218" t="s">
        <v>1613</v>
      </c>
    </row>
    <row r="219" spans="1:3" x14ac:dyDescent="0.25">
      <c r="A219" t="s">
        <v>104</v>
      </c>
      <c r="B219">
        <v>136.91796919999999</v>
      </c>
      <c r="C219" t="s">
        <v>1613</v>
      </c>
    </row>
    <row r="220" spans="1:3" x14ac:dyDescent="0.25">
      <c r="A220" t="s">
        <v>107</v>
      </c>
      <c r="B220">
        <v>61.319384489999997</v>
      </c>
      <c r="C220" t="s">
        <v>1613</v>
      </c>
    </row>
    <row r="221" spans="1:3" x14ac:dyDescent="0.25">
      <c r="A221" t="s">
        <v>107</v>
      </c>
      <c r="B221">
        <v>68.252709479999993</v>
      </c>
      <c r="C221" t="s">
        <v>1613</v>
      </c>
    </row>
    <row r="222" spans="1:3" x14ac:dyDescent="0.25">
      <c r="A222" t="s">
        <v>107</v>
      </c>
      <c r="B222">
        <v>87.265619389999998</v>
      </c>
      <c r="C222" t="s">
        <v>1613</v>
      </c>
    </row>
    <row r="223" spans="1:3" x14ac:dyDescent="0.25">
      <c r="A223" t="s">
        <v>107</v>
      </c>
      <c r="B223">
        <v>92.984002329999996</v>
      </c>
      <c r="C223" t="s">
        <v>1613</v>
      </c>
    </row>
    <row r="224" spans="1:3" x14ac:dyDescent="0.25">
      <c r="A224" t="s">
        <v>107</v>
      </c>
      <c r="B224">
        <v>93.634237470000002</v>
      </c>
      <c r="C224" t="s">
        <v>1613</v>
      </c>
    </row>
    <row r="225" spans="1:3" x14ac:dyDescent="0.25">
      <c r="A225" t="s">
        <v>107</v>
      </c>
      <c r="B225">
        <v>111.153015</v>
      </c>
      <c r="C225" t="s">
        <v>1613</v>
      </c>
    </row>
    <row r="226" spans="1:3" x14ac:dyDescent="0.25">
      <c r="A226" t="s">
        <v>109</v>
      </c>
      <c r="B226">
        <v>142.5636753</v>
      </c>
      <c r="C226" t="s">
        <v>1613</v>
      </c>
    </row>
    <row r="227" spans="1:3" x14ac:dyDescent="0.25">
      <c r="A227" t="s">
        <v>109</v>
      </c>
      <c r="B227">
        <v>145.31021659999999</v>
      </c>
      <c r="C227" t="s">
        <v>1613</v>
      </c>
    </row>
    <row r="228" spans="1:3" x14ac:dyDescent="0.25">
      <c r="A228" t="s">
        <v>111</v>
      </c>
      <c r="B228">
        <v>124.8155395</v>
      </c>
      <c r="C228" t="s">
        <v>1613</v>
      </c>
    </row>
    <row r="229" spans="1:3" x14ac:dyDescent="0.25">
      <c r="A229" t="s">
        <v>111</v>
      </c>
      <c r="B229">
        <v>125.171859</v>
      </c>
      <c r="C229" t="s">
        <v>1613</v>
      </c>
    </row>
    <row r="230" spans="1:3" x14ac:dyDescent="0.25">
      <c r="A230" t="s">
        <v>111</v>
      </c>
      <c r="B230">
        <v>127.13970879999999</v>
      </c>
      <c r="C230" t="s">
        <v>1613</v>
      </c>
    </row>
    <row r="231" spans="1:3" x14ac:dyDescent="0.25">
      <c r="A231" t="s">
        <v>111</v>
      </c>
      <c r="B231">
        <v>135.28709370000001</v>
      </c>
      <c r="C231" t="s">
        <v>1613</v>
      </c>
    </row>
    <row r="232" spans="1:3" x14ac:dyDescent="0.25">
      <c r="A232" t="s">
        <v>111</v>
      </c>
      <c r="B232">
        <v>136.295761</v>
      </c>
      <c r="C232" t="s">
        <v>1613</v>
      </c>
    </row>
    <row r="233" spans="1:3" x14ac:dyDescent="0.25">
      <c r="A233" t="s">
        <v>111</v>
      </c>
      <c r="B233">
        <v>137.07332030000001</v>
      </c>
      <c r="C233" t="s">
        <v>1613</v>
      </c>
    </row>
    <row r="234" spans="1:3" x14ac:dyDescent="0.25">
      <c r="A234" t="s">
        <v>114</v>
      </c>
      <c r="B234">
        <v>126.5486574</v>
      </c>
      <c r="C234" t="s">
        <v>1613</v>
      </c>
    </row>
    <row r="235" spans="1:3" x14ac:dyDescent="0.25">
      <c r="A235" t="s">
        <v>114</v>
      </c>
      <c r="B235">
        <v>126.9188609</v>
      </c>
      <c r="C235" t="s">
        <v>1613</v>
      </c>
    </row>
    <row r="236" spans="1:3" x14ac:dyDescent="0.25">
      <c r="A236" t="s">
        <v>114</v>
      </c>
      <c r="B236">
        <v>129.8677725</v>
      </c>
      <c r="C236" t="s">
        <v>1613</v>
      </c>
    </row>
    <row r="237" spans="1:3" x14ac:dyDescent="0.25">
      <c r="A237" t="s">
        <v>114</v>
      </c>
      <c r="B237">
        <v>133.1301363</v>
      </c>
      <c r="C237" t="s">
        <v>1613</v>
      </c>
    </row>
    <row r="238" spans="1:3" x14ac:dyDescent="0.25">
      <c r="A238" t="s">
        <v>114</v>
      </c>
      <c r="B238">
        <v>137.71588259999999</v>
      </c>
      <c r="C238" t="s">
        <v>1613</v>
      </c>
    </row>
    <row r="239" spans="1:3" x14ac:dyDescent="0.25">
      <c r="A239" t="s">
        <v>114</v>
      </c>
      <c r="B239">
        <v>140.3653084</v>
      </c>
      <c r="C239" t="s">
        <v>1613</v>
      </c>
    </row>
    <row r="240" spans="1:3" x14ac:dyDescent="0.25">
      <c r="A240" t="s">
        <v>117</v>
      </c>
      <c r="B240">
        <v>87.750496920000003</v>
      </c>
      <c r="C240" t="s">
        <v>1613</v>
      </c>
    </row>
    <row r="241" spans="1:3" x14ac:dyDescent="0.25">
      <c r="A241" t="s">
        <v>117</v>
      </c>
      <c r="B241">
        <v>119.6083177</v>
      </c>
      <c r="C241" t="s">
        <v>1613</v>
      </c>
    </row>
    <row r="242" spans="1:3" x14ac:dyDescent="0.25">
      <c r="A242" t="s">
        <v>117</v>
      </c>
      <c r="B242">
        <v>123.30560920000001</v>
      </c>
      <c r="C242" t="s">
        <v>1613</v>
      </c>
    </row>
    <row r="243" spans="1:3" x14ac:dyDescent="0.25">
      <c r="A243" t="s">
        <v>117</v>
      </c>
      <c r="B243">
        <v>127.80237700000001</v>
      </c>
      <c r="C243" t="s">
        <v>1613</v>
      </c>
    </row>
    <row r="244" spans="1:3" x14ac:dyDescent="0.25">
      <c r="A244" t="s">
        <v>117</v>
      </c>
      <c r="B244">
        <v>133.50740590000001</v>
      </c>
      <c r="C244" t="s">
        <v>1613</v>
      </c>
    </row>
    <row r="245" spans="1:3" x14ac:dyDescent="0.25">
      <c r="A245" t="s">
        <v>117</v>
      </c>
      <c r="B245">
        <v>141.25508819999999</v>
      </c>
      <c r="C245" t="s">
        <v>1613</v>
      </c>
    </row>
    <row r="246" spans="1:3" x14ac:dyDescent="0.25">
      <c r="A246" t="s">
        <v>120</v>
      </c>
      <c r="B246">
        <v>118.23548529999999</v>
      </c>
      <c r="C246" t="s">
        <v>1613</v>
      </c>
    </row>
    <row r="247" spans="1:3" x14ac:dyDescent="0.25">
      <c r="A247" t="s">
        <v>120</v>
      </c>
      <c r="B247">
        <v>119.0258067</v>
      </c>
      <c r="C247" t="s">
        <v>1613</v>
      </c>
    </row>
    <row r="248" spans="1:3" x14ac:dyDescent="0.25">
      <c r="A248" t="s">
        <v>120</v>
      </c>
      <c r="B248">
        <v>123.36082519999999</v>
      </c>
      <c r="C248" t="s">
        <v>1613</v>
      </c>
    </row>
    <row r="249" spans="1:3" x14ac:dyDescent="0.25">
      <c r="A249" t="s">
        <v>120</v>
      </c>
      <c r="B249">
        <v>125.4205346</v>
      </c>
      <c r="C249" t="s">
        <v>1613</v>
      </c>
    </row>
    <row r="250" spans="1:3" x14ac:dyDescent="0.25">
      <c r="A250" t="s">
        <v>120</v>
      </c>
      <c r="B250">
        <v>134.7232583</v>
      </c>
      <c r="C250" t="s">
        <v>1613</v>
      </c>
    </row>
    <row r="251" spans="1:3" x14ac:dyDescent="0.25">
      <c r="A251" t="s">
        <v>120</v>
      </c>
      <c r="B251">
        <v>137.72900680000001</v>
      </c>
      <c r="C251" t="s">
        <v>1613</v>
      </c>
    </row>
    <row r="252" spans="1:3" x14ac:dyDescent="0.25">
      <c r="A252" t="s">
        <v>123</v>
      </c>
      <c r="B252">
        <v>126.6382339</v>
      </c>
      <c r="C252" t="s">
        <v>1613</v>
      </c>
    </row>
    <row r="253" spans="1:3" x14ac:dyDescent="0.25">
      <c r="A253" t="s">
        <v>123</v>
      </c>
      <c r="B253">
        <v>132.9028849</v>
      </c>
      <c r="C253" t="s">
        <v>1613</v>
      </c>
    </row>
    <row r="254" spans="1:3" x14ac:dyDescent="0.25">
      <c r="A254" t="s">
        <v>123</v>
      </c>
      <c r="B254">
        <v>135.3307178</v>
      </c>
      <c r="C254" t="s">
        <v>1613</v>
      </c>
    </row>
    <row r="255" spans="1:3" x14ac:dyDescent="0.25">
      <c r="A255" t="s">
        <v>123</v>
      </c>
      <c r="B255">
        <v>136.60716239999999</v>
      </c>
      <c r="C255" t="s">
        <v>1613</v>
      </c>
    </row>
    <row r="256" spans="1:3" x14ac:dyDescent="0.25">
      <c r="A256" t="s">
        <v>123</v>
      </c>
      <c r="B256">
        <v>142.74137809999999</v>
      </c>
      <c r="C256" t="s">
        <v>1613</v>
      </c>
    </row>
    <row r="257" spans="1:3" x14ac:dyDescent="0.25">
      <c r="A257" t="s">
        <v>123</v>
      </c>
      <c r="B257">
        <v>143.37363930000001</v>
      </c>
      <c r="C257" t="s">
        <v>1613</v>
      </c>
    </row>
    <row r="258" spans="1:3" x14ac:dyDescent="0.25">
      <c r="A258" t="s">
        <v>126</v>
      </c>
      <c r="B258">
        <v>117.0012802</v>
      </c>
      <c r="C258" t="s">
        <v>1613</v>
      </c>
    </row>
    <row r="259" spans="1:3" x14ac:dyDescent="0.25">
      <c r="A259" t="s">
        <v>126</v>
      </c>
      <c r="B259">
        <v>123.16429100000001</v>
      </c>
      <c r="C259" t="s">
        <v>1613</v>
      </c>
    </row>
    <row r="260" spans="1:3" x14ac:dyDescent="0.25">
      <c r="A260" t="s">
        <v>126</v>
      </c>
      <c r="B260">
        <v>123.71077029999999</v>
      </c>
      <c r="C260" t="s">
        <v>1613</v>
      </c>
    </row>
    <row r="261" spans="1:3" x14ac:dyDescent="0.25">
      <c r="A261" t="s">
        <v>126</v>
      </c>
      <c r="B261">
        <v>137.93419950000001</v>
      </c>
      <c r="C261" t="s">
        <v>1613</v>
      </c>
    </row>
    <row r="262" spans="1:3" x14ac:dyDescent="0.25">
      <c r="A262" t="s">
        <v>126</v>
      </c>
      <c r="B262">
        <v>138.58944339999999</v>
      </c>
      <c r="C262" t="s">
        <v>1613</v>
      </c>
    </row>
    <row r="263" spans="1:3" x14ac:dyDescent="0.25">
      <c r="A263" t="s">
        <v>126</v>
      </c>
      <c r="B263">
        <v>138.8611181</v>
      </c>
      <c r="C263" t="s">
        <v>1613</v>
      </c>
    </row>
    <row r="264" spans="1:3" x14ac:dyDescent="0.25">
      <c r="A264" t="s">
        <v>129</v>
      </c>
      <c r="B264">
        <v>170.28467570000001</v>
      </c>
      <c r="C264" t="s">
        <v>1613</v>
      </c>
    </row>
    <row r="265" spans="1:3" x14ac:dyDescent="0.25">
      <c r="A265" t="s">
        <v>129</v>
      </c>
      <c r="B265">
        <v>174.89010830000001</v>
      </c>
      <c r="C265" t="s">
        <v>1613</v>
      </c>
    </row>
    <row r="266" spans="1:3" x14ac:dyDescent="0.25">
      <c r="A266" t="s">
        <v>129</v>
      </c>
      <c r="B266">
        <v>175.67682859999999</v>
      </c>
      <c r="C266" t="s">
        <v>1613</v>
      </c>
    </row>
    <row r="267" spans="1:3" x14ac:dyDescent="0.25">
      <c r="A267" t="s">
        <v>129</v>
      </c>
      <c r="B267">
        <v>193.23849290000001</v>
      </c>
      <c r="C267" t="s">
        <v>1613</v>
      </c>
    </row>
    <row r="268" spans="1:3" x14ac:dyDescent="0.25">
      <c r="A268" t="s">
        <v>129</v>
      </c>
      <c r="B268">
        <v>233.8878608</v>
      </c>
      <c r="C268" t="s">
        <v>1613</v>
      </c>
    </row>
    <row r="269" spans="1:3" x14ac:dyDescent="0.25">
      <c r="A269" t="s">
        <v>129</v>
      </c>
      <c r="B269" t="s">
        <v>16</v>
      </c>
      <c r="C269" t="s">
        <v>1613</v>
      </c>
    </row>
    <row r="270" spans="1:3" x14ac:dyDescent="0.25">
      <c r="A270" t="s">
        <v>135</v>
      </c>
      <c r="B270">
        <v>123.8807163</v>
      </c>
      <c r="C270" t="s">
        <v>1613</v>
      </c>
    </row>
    <row r="271" spans="1:3" x14ac:dyDescent="0.25">
      <c r="A271" t="s">
        <v>135</v>
      </c>
      <c r="B271">
        <v>124.5029275</v>
      </c>
      <c r="C271" t="s">
        <v>1613</v>
      </c>
    </row>
    <row r="272" spans="1:3" x14ac:dyDescent="0.25">
      <c r="A272" t="s">
        <v>135</v>
      </c>
      <c r="B272">
        <v>126.41059610000001</v>
      </c>
      <c r="C272" t="s">
        <v>1613</v>
      </c>
    </row>
    <row r="273" spans="1:3" x14ac:dyDescent="0.25">
      <c r="A273" t="s">
        <v>135</v>
      </c>
      <c r="B273">
        <v>126.86004869999999</v>
      </c>
      <c r="C273" t="s">
        <v>1613</v>
      </c>
    </row>
    <row r="274" spans="1:3" x14ac:dyDescent="0.25">
      <c r="A274" t="s">
        <v>135</v>
      </c>
      <c r="B274">
        <v>131.70891370000001</v>
      </c>
      <c r="C274" t="s">
        <v>1613</v>
      </c>
    </row>
    <row r="275" spans="1:3" x14ac:dyDescent="0.25">
      <c r="A275" t="s">
        <v>135</v>
      </c>
      <c r="B275">
        <v>142.99435769999999</v>
      </c>
      <c r="C275" t="s">
        <v>1613</v>
      </c>
    </row>
    <row r="276" spans="1:3" x14ac:dyDescent="0.25">
      <c r="A276" t="s">
        <v>132</v>
      </c>
      <c r="B276">
        <v>92.193867870000005</v>
      </c>
      <c r="C276" t="s">
        <v>1613</v>
      </c>
    </row>
    <row r="277" spans="1:3" x14ac:dyDescent="0.25">
      <c r="A277" t="s">
        <v>132</v>
      </c>
      <c r="B277">
        <v>99.656471710000005</v>
      </c>
      <c r="C277" t="s">
        <v>1613</v>
      </c>
    </row>
    <row r="278" spans="1:3" x14ac:dyDescent="0.25">
      <c r="A278" t="s">
        <v>132</v>
      </c>
      <c r="B278">
        <v>100.13505720000001</v>
      </c>
      <c r="C278" t="s">
        <v>1613</v>
      </c>
    </row>
    <row r="279" spans="1:3" x14ac:dyDescent="0.25">
      <c r="A279" t="s">
        <v>132</v>
      </c>
      <c r="B279">
        <v>102.5441201</v>
      </c>
      <c r="C279" t="s">
        <v>1613</v>
      </c>
    </row>
    <row r="280" spans="1:3" x14ac:dyDescent="0.25">
      <c r="A280" t="s">
        <v>132</v>
      </c>
      <c r="B280">
        <v>103.2185621</v>
      </c>
      <c r="C280" t="s">
        <v>1613</v>
      </c>
    </row>
    <row r="281" spans="1:3" x14ac:dyDescent="0.25">
      <c r="A281" t="s">
        <v>132</v>
      </c>
      <c r="B281">
        <v>103.3073244</v>
      </c>
      <c r="C281" t="s">
        <v>1613</v>
      </c>
    </row>
    <row r="282" spans="1:3" x14ac:dyDescent="0.25">
      <c r="A282" t="s">
        <v>137</v>
      </c>
      <c r="B282">
        <v>99.910182399999997</v>
      </c>
      <c r="C282" t="s">
        <v>1613</v>
      </c>
    </row>
    <row r="283" spans="1:3" x14ac:dyDescent="0.25">
      <c r="A283" t="s">
        <v>137</v>
      </c>
      <c r="B283">
        <v>110.54720469999999</v>
      </c>
      <c r="C283" t="s">
        <v>1613</v>
      </c>
    </row>
    <row r="284" spans="1:3" x14ac:dyDescent="0.25">
      <c r="A284" t="s">
        <v>137</v>
      </c>
      <c r="B284">
        <v>116.9514789</v>
      </c>
      <c r="C284" t="s">
        <v>1613</v>
      </c>
    </row>
    <row r="285" spans="1:3" x14ac:dyDescent="0.25">
      <c r="A285" t="s">
        <v>137</v>
      </c>
      <c r="B285">
        <v>123.1608902</v>
      </c>
      <c r="C285" t="s">
        <v>1613</v>
      </c>
    </row>
    <row r="286" spans="1:3" x14ac:dyDescent="0.25">
      <c r="A286" t="s">
        <v>137</v>
      </c>
      <c r="B286">
        <v>127.238636</v>
      </c>
      <c r="C286" t="s">
        <v>1613</v>
      </c>
    </row>
    <row r="287" spans="1:3" x14ac:dyDescent="0.25">
      <c r="A287" t="s">
        <v>137</v>
      </c>
      <c r="B287">
        <v>135.69893870000001</v>
      </c>
      <c r="C287" t="s">
        <v>1613</v>
      </c>
    </row>
    <row r="288" spans="1:3" x14ac:dyDescent="0.25">
      <c r="A288" t="s">
        <v>137</v>
      </c>
      <c r="B288">
        <v>147.25467750000001</v>
      </c>
      <c r="C288" t="s">
        <v>1613</v>
      </c>
    </row>
    <row r="289" spans="1:3" x14ac:dyDescent="0.25">
      <c r="A289" t="s">
        <v>137</v>
      </c>
      <c r="B289">
        <v>151.98795440000001</v>
      </c>
      <c r="C289" t="s">
        <v>1613</v>
      </c>
    </row>
    <row r="290" spans="1:3" x14ac:dyDescent="0.25">
      <c r="A290" t="s">
        <v>137</v>
      </c>
      <c r="B290">
        <v>154.36057740000001</v>
      </c>
      <c r="C290" t="s">
        <v>1613</v>
      </c>
    </row>
    <row r="291" spans="1:3" x14ac:dyDescent="0.25">
      <c r="A291" t="s">
        <v>140</v>
      </c>
      <c r="B291">
        <v>138.7142853</v>
      </c>
      <c r="C291" t="s">
        <v>1613</v>
      </c>
    </row>
    <row r="292" spans="1:3" x14ac:dyDescent="0.25">
      <c r="A292" t="s">
        <v>140</v>
      </c>
      <c r="B292">
        <v>142.0254152</v>
      </c>
      <c r="C292" t="s">
        <v>1613</v>
      </c>
    </row>
    <row r="293" spans="1:3" x14ac:dyDescent="0.25">
      <c r="A293" t="s">
        <v>140</v>
      </c>
      <c r="B293">
        <v>145.76530980000001</v>
      </c>
      <c r="C293" t="s">
        <v>1613</v>
      </c>
    </row>
    <row r="294" spans="1:3" x14ac:dyDescent="0.25">
      <c r="A294" t="s">
        <v>140</v>
      </c>
      <c r="B294">
        <v>150.89431819999999</v>
      </c>
      <c r="C294" t="s">
        <v>1613</v>
      </c>
    </row>
    <row r="295" spans="1:3" x14ac:dyDescent="0.25">
      <c r="A295" t="s">
        <v>140</v>
      </c>
      <c r="B295">
        <v>151.01140229999999</v>
      </c>
      <c r="C295" t="s">
        <v>1613</v>
      </c>
    </row>
    <row r="296" spans="1:3" x14ac:dyDescent="0.25">
      <c r="A296" t="s">
        <v>140</v>
      </c>
      <c r="B296">
        <v>157.14998790000001</v>
      </c>
      <c r="C296" t="s">
        <v>1613</v>
      </c>
    </row>
    <row r="297" spans="1:3" x14ac:dyDescent="0.25">
      <c r="A297" t="s">
        <v>141</v>
      </c>
      <c r="B297">
        <v>142.1288117</v>
      </c>
      <c r="C297" t="s">
        <v>1613</v>
      </c>
    </row>
    <row r="298" spans="1:3" x14ac:dyDescent="0.25">
      <c r="A298" t="s">
        <v>141</v>
      </c>
      <c r="B298">
        <v>144.4830274</v>
      </c>
      <c r="C298" t="s">
        <v>1613</v>
      </c>
    </row>
    <row r="299" spans="1:3" x14ac:dyDescent="0.25">
      <c r="A299" t="s">
        <v>141</v>
      </c>
      <c r="B299">
        <v>149.9217821</v>
      </c>
      <c r="C299" t="s">
        <v>1613</v>
      </c>
    </row>
    <row r="300" spans="1:3" x14ac:dyDescent="0.25">
      <c r="A300" t="s">
        <v>141</v>
      </c>
      <c r="B300">
        <v>153.20694829999999</v>
      </c>
      <c r="C300" t="s">
        <v>1613</v>
      </c>
    </row>
    <row r="301" spans="1:3" x14ac:dyDescent="0.25">
      <c r="A301" t="s">
        <v>141</v>
      </c>
      <c r="B301">
        <v>156.17601999999999</v>
      </c>
      <c r="C301" t="s">
        <v>1613</v>
      </c>
    </row>
    <row r="302" spans="1:3" x14ac:dyDescent="0.25">
      <c r="A302" t="s">
        <v>141</v>
      </c>
      <c r="B302">
        <v>161.9578487</v>
      </c>
      <c r="C302" t="s">
        <v>1613</v>
      </c>
    </row>
    <row r="303" spans="1:3" x14ac:dyDescent="0.25">
      <c r="A303" t="s">
        <v>144</v>
      </c>
      <c r="B303">
        <v>119.6107751</v>
      </c>
      <c r="C303" t="s">
        <v>1613</v>
      </c>
    </row>
    <row r="304" spans="1:3" x14ac:dyDescent="0.25">
      <c r="A304" t="s">
        <v>144</v>
      </c>
      <c r="B304">
        <v>125.2211379</v>
      </c>
      <c r="C304" t="s">
        <v>1613</v>
      </c>
    </row>
    <row r="305" spans="1:3" x14ac:dyDescent="0.25">
      <c r="A305" t="s">
        <v>144</v>
      </c>
      <c r="B305">
        <v>128.4429141</v>
      </c>
      <c r="C305" t="s">
        <v>1613</v>
      </c>
    </row>
    <row r="306" spans="1:3" x14ac:dyDescent="0.25">
      <c r="A306" t="s">
        <v>144</v>
      </c>
      <c r="B306">
        <v>128.89103410000001</v>
      </c>
      <c r="C306" t="s">
        <v>1613</v>
      </c>
    </row>
    <row r="307" spans="1:3" x14ac:dyDescent="0.25">
      <c r="A307" t="s">
        <v>144</v>
      </c>
      <c r="B307">
        <v>132.52362909999999</v>
      </c>
      <c r="C307" t="s">
        <v>1613</v>
      </c>
    </row>
    <row r="308" spans="1:3" x14ac:dyDescent="0.25">
      <c r="A308" t="s">
        <v>144</v>
      </c>
      <c r="B308">
        <v>133.17899790000001</v>
      </c>
      <c r="C308" t="s">
        <v>1613</v>
      </c>
    </row>
    <row r="309" spans="1:3" x14ac:dyDescent="0.25">
      <c r="A309" t="s">
        <v>147</v>
      </c>
      <c r="B309">
        <v>67.627174240000002</v>
      </c>
      <c r="C309" t="s">
        <v>1613</v>
      </c>
    </row>
    <row r="310" spans="1:3" x14ac:dyDescent="0.25">
      <c r="A310" t="s">
        <v>147</v>
      </c>
      <c r="B310">
        <v>112.2004238</v>
      </c>
      <c r="C310" t="s">
        <v>1613</v>
      </c>
    </row>
    <row r="311" spans="1:3" x14ac:dyDescent="0.25">
      <c r="A311" t="s">
        <v>147</v>
      </c>
      <c r="B311">
        <v>113.9608551</v>
      </c>
      <c r="C311" t="s">
        <v>1613</v>
      </c>
    </row>
    <row r="312" spans="1:3" x14ac:dyDescent="0.25">
      <c r="A312" t="s">
        <v>147</v>
      </c>
      <c r="B312">
        <v>114.2792269</v>
      </c>
      <c r="C312" t="s">
        <v>1613</v>
      </c>
    </row>
    <row r="313" spans="1:3" x14ac:dyDescent="0.25">
      <c r="A313" t="s">
        <v>147</v>
      </c>
      <c r="B313">
        <v>120.9678763</v>
      </c>
      <c r="C313" t="s">
        <v>1613</v>
      </c>
    </row>
    <row r="314" spans="1:3" x14ac:dyDescent="0.25">
      <c r="A314" t="s">
        <v>147</v>
      </c>
      <c r="B314">
        <v>129.8050351</v>
      </c>
      <c r="C314" t="s">
        <v>1613</v>
      </c>
    </row>
    <row r="315" spans="1:3" x14ac:dyDescent="0.25">
      <c r="A315" t="s">
        <v>150</v>
      </c>
      <c r="B315">
        <v>94.364673740000001</v>
      </c>
      <c r="C315" t="s">
        <v>1613</v>
      </c>
    </row>
    <row r="316" spans="1:3" x14ac:dyDescent="0.25">
      <c r="A316" t="s">
        <v>150</v>
      </c>
      <c r="B316">
        <v>111.63843420000001</v>
      </c>
      <c r="C316" t="s">
        <v>1613</v>
      </c>
    </row>
    <row r="317" spans="1:3" x14ac:dyDescent="0.25">
      <c r="A317" t="s">
        <v>150</v>
      </c>
      <c r="B317">
        <v>114.88841909999999</v>
      </c>
      <c r="C317" t="s">
        <v>1613</v>
      </c>
    </row>
    <row r="318" spans="1:3" x14ac:dyDescent="0.25">
      <c r="A318" t="s">
        <v>150</v>
      </c>
      <c r="B318">
        <v>118.25142200000001</v>
      </c>
      <c r="C318" t="s">
        <v>1613</v>
      </c>
    </row>
    <row r="319" spans="1:3" x14ac:dyDescent="0.25">
      <c r="A319" t="s">
        <v>150</v>
      </c>
      <c r="B319">
        <v>118.76842000000001</v>
      </c>
      <c r="C319" t="s">
        <v>1613</v>
      </c>
    </row>
    <row r="320" spans="1:3" x14ac:dyDescent="0.25">
      <c r="A320" t="s">
        <v>150</v>
      </c>
      <c r="B320">
        <v>136.33499140000001</v>
      </c>
      <c r="C320" t="s">
        <v>1613</v>
      </c>
    </row>
    <row r="321" spans="1:3" x14ac:dyDescent="0.25">
      <c r="A321" t="s">
        <v>153</v>
      </c>
      <c r="B321">
        <v>105.32907779999999</v>
      </c>
      <c r="C321" t="s">
        <v>1613</v>
      </c>
    </row>
    <row r="322" spans="1:3" x14ac:dyDescent="0.25">
      <c r="A322" t="s">
        <v>153</v>
      </c>
      <c r="B322">
        <v>111.61053320000001</v>
      </c>
      <c r="C322" t="s">
        <v>1613</v>
      </c>
    </row>
    <row r="323" spans="1:3" x14ac:dyDescent="0.25">
      <c r="A323" t="s">
        <v>153</v>
      </c>
      <c r="B323">
        <v>112.4050381</v>
      </c>
      <c r="C323" t="s">
        <v>1613</v>
      </c>
    </row>
    <row r="324" spans="1:3" x14ac:dyDescent="0.25">
      <c r="A324" t="s">
        <v>153</v>
      </c>
      <c r="B324">
        <v>114.4788748</v>
      </c>
      <c r="C324" t="s">
        <v>1613</v>
      </c>
    </row>
    <row r="325" spans="1:3" x14ac:dyDescent="0.25">
      <c r="A325" t="s">
        <v>153</v>
      </c>
      <c r="B325">
        <v>115.5823223</v>
      </c>
      <c r="C325" t="s">
        <v>1613</v>
      </c>
    </row>
    <row r="326" spans="1:3" x14ac:dyDescent="0.25">
      <c r="A326" t="s">
        <v>153</v>
      </c>
      <c r="B326">
        <v>140.11773489999999</v>
      </c>
      <c r="C326" t="s">
        <v>1613</v>
      </c>
    </row>
    <row r="327" spans="1:3" x14ac:dyDescent="0.25">
      <c r="A327" t="s">
        <v>156</v>
      </c>
      <c r="B327">
        <v>102.27768279999999</v>
      </c>
      <c r="C327" t="s">
        <v>1613</v>
      </c>
    </row>
    <row r="328" spans="1:3" x14ac:dyDescent="0.25">
      <c r="A328" t="s">
        <v>156</v>
      </c>
      <c r="B328">
        <v>103.34890230000001</v>
      </c>
      <c r="C328" t="s">
        <v>1613</v>
      </c>
    </row>
    <row r="329" spans="1:3" x14ac:dyDescent="0.25">
      <c r="A329" t="s">
        <v>156</v>
      </c>
      <c r="B329">
        <v>106.3908739</v>
      </c>
      <c r="C329" t="s">
        <v>1613</v>
      </c>
    </row>
    <row r="330" spans="1:3" x14ac:dyDescent="0.25">
      <c r="A330" t="s">
        <v>156</v>
      </c>
      <c r="B330">
        <v>106.7038189</v>
      </c>
      <c r="C330" t="s">
        <v>1613</v>
      </c>
    </row>
    <row r="331" spans="1:3" x14ac:dyDescent="0.25">
      <c r="A331" t="s">
        <v>156</v>
      </c>
      <c r="B331">
        <v>109.35951679999999</v>
      </c>
      <c r="C331" t="s">
        <v>1613</v>
      </c>
    </row>
    <row r="332" spans="1:3" x14ac:dyDescent="0.25">
      <c r="A332" t="s">
        <v>156</v>
      </c>
      <c r="B332">
        <v>111.8412677</v>
      </c>
      <c r="C332" t="s">
        <v>1613</v>
      </c>
    </row>
    <row r="333" spans="1:3" x14ac:dyDescent="0.25">
      <c r="A333" t="s">
        <v>159</v>
      </c>
      <c r="B333">
        <v>104.12388</v>
      </c>
      <c r="C333" t="s">
        <v>1613</v>
      </c>
    </row>
    <row r="334" spans="1:3" x14ac:dyDescent="0.25">
      <c r="A334" t="s">
        <v>159</v>
      </c>
      <c r="B334">
        <v>105.99762749999999</v>
      </c>
      <c r="C334" t="s">
        <v>1613</v>
      </c>
    </row>
    <row r="335" spans="1:3" x14ac:dyDescent="0.25">
      <c r="A335" t="s">
        <v>159</v>
      </c>
      <c r="B335">
        <v>106.5275743</v>
      </c>
      <c r="C335" t="s">
        <v>1613</v>
      </c>
    </row>
    <row r="336" spans="1:3" x14ac:dyDescent="0.25">
      <c r="A336" t="s">
        <v>159</v>
      </c>
      <c r="B336">
        <v>108.07186539999999</v>
      </c>
      <c r="C336" t="s">
        <v>1613</v>
      </c>
    </row>
    <row r="337" spans="1:3" x14ac:dyDescent="0.25">
      <c r="A337" t="s">
        <v>159</v>
      </c>
      <c r="B337">
        <v>108.4914184</v>
      </c>
      <c r="C337" t="s">
        <v>1613</v>
      </c>
    </row>
    <row r="338" spans="1:3" x14ac:dyDescent="0.25">
      <c r="A338" t="s">
        <v>159</v>
      </c>
      <c r="B338">
        <v>108.82970280000001</v>
      </c>
      <c r="C338" t="s">
        <v>1613</v>
      </c>
    </row>
    <row r="339" spans="1:3" x14ac:dyDescent="0.25">
      <c r="A339" t="s">
        <v>161</v>
      </c>
      <c r="B339">
        <v>110.6148754</v>
      </c>
      <c r="C339" t="s">
        <v>1613</v>
      </c>
    </row>
    <row r="340" spans="1:3" x14ac:dyDescent="0.25">
      <c r="A340" t="s">
        <v>161</v>
      </c>
      <c r="B340">
        <v>111.8355826</v>
      </c>
      <c r="C340" t="s">
        <v>1613</v>
      </c>
    </row>
    <row r="341" spans="1:3" x14ac:dyDescent="0.25">
      <c r="A341" t="s">
        <v>161</v>
      </c>
      <c r="B341">
        <v>131.35623219999999</v>
      </c>
      <c r="C341" t="s">
        <v>1613</v>
      </c>
    </row>
    <row r="342" spans="1:3" x14ac:dyDescent="0.25">
      <c r="A342" t="s">
        <v>161</v>
      </c>
      <c r="B342">
        <v>133.4461939</v>
      </c>
      <c r="C342" t="s">
        <v>1613</v>
      </c>
    </row>
    <row r="343" spans="1:3" x14ac:dyDescent="0.25">
      <c r="A343" t="s">
        <v>161</v>
      </c>
      <c r="B343">
        <v>136.4799098</v>
      </c>
      <c r="C343" t="s">
        <v>1613</v>
      </c>
    </row>
    <row r="344" spans="1:3" x14ac:dyDescent="0.25">
      <c r="A344" t="s">
        <v>161</v>
      </c>
      <c r="B344">
        <v>138.19232210000001</v>
      </c>
      <c r="C344" t="s">
        <v>1613</v>
      </c>
    </row>
    <row r="345" spans="1:3" x14ac:dyDescent="0.25">
      <c r="A345" t="s">
        <v>164</v>
      </c>
      <c r="B345">
        <v>77.097463820000002</v>
      </c>
      <c r="C345" t="s">
        <v>1613</v>
      </c>
    </row>
    <row r="346" spans="1:3" x14ac:dyDescent="0.25">
      <c r="A346" t="s">
        <v>164</v>
      </c>
      <c r="B346">
        <v>140.72713239999999</v>
      </c>
      <c r="C346" t="s">
        <v>1613</v>
      </c>
    </row>
    <row r="347" spans="1:3" x14ac:dyDescent="0.25">
      <c r="A347" t="s">
        <v>164</v>
      </c>
      <c r="B347">
        <v>141.006889</v>
      </c>
      <c r="C347" t="s">
        <v>1613</v>
      </c>
    </row>
    <row r="348" spans="1:3" x14ac:dyDescent="0.25">
      <c r="A348" t="s">
        <v>164</v>
      </c>
      <c r="B348">
        <v>148.8933802</v>
      </c>
      <c r="C348" t="s">
        <v>1613</v>
      </c>
    </row>
    <row r="349" spans="1:3" x14ac:dyDescent="0.25">
      <c r="A349" t="s">
        <v>164</v>
      </c>
      <c r="B349">
        <v>149.85906489999999</v>
      </c>
      <c r="C349" t="s">
        <v>1613</v>
      </c>
    </row>
    <row r="350" spans="1:3" x14ac:dyDescent="0.25">
      <c r="A350" t="s">
        <v>164</v>
      </c>
      <c r="B350">
        <v>159.98504990000001</v>
      </c>
      <c r="C350" t="s">
        <v>1613</v>
      </c>
    </row>
    <row r="351" spans="1:3" x14ac:dyDescent="0.25">
      <c r="A351" t="s">
        <v>167</v>
      </c>
      <c r="B351">
        <v>98.656042810000002</v>
      </c>
      <c r="C351" t="s">
        <v>1613</v>
      </c>
    </row>
    <row r="352" spans="1:3" x14ac:dyDescent="0.25">
      <c r="A352" t="s">
        <v>167</v>
      </c>
      <c r="B352">
        <v>117.62642700000001</v>
      </c>
      <c r="C352" t="s">
        <v>1613</v>
      </c>
    </row>
    <row r="353" spans="1:3" x14ac:dyDescent="0.25">
      <c r="A353" t="s">
        <v>167</v>
      </c>
      <c r="B353">
        <v>120.9777098</v>
      </c>
      <c r="C353" t="s">
        <v>1613</v>
      </c>
    </row>
    <row r="354" spans="1:3" x14ac:dyDescent="0.25">
      <c r="A354" t="s">
        <v>167</v>
      </c>
      <c r="B354">
        <v>122.2103913</v>
      </c>
      <c r="C354" t="s">
        <v>1613</v>
      </c>
    </row>
    <row r="355" spans="1:3" x14ac:dyDescent="0.25">
      <c r="A355" t="s">
        <v>167</v>
      </c>
      <c r="B355">
        <v>122.730906</v>
      </c>
      <c r="C355" t="s">
        <v>1613</v>
      </c>
    </row>
    <row r="356" spans="1:3" x14ac:dyDescent="0.25">
      <c r="A356" t="s">
        <v>167</v>
      </c>
      <c r="B356">
        <v>124.17596159999999</v>
      </c>
      <c r="C356" t="s">
        <v>1613</v>
      </c>
    </row>
    <row r="357" spans="1:3" x14ac:dyDescent="0.25">
      <c r="A357" t="s">
        <v>170</v>
      </c>
      <c r="B357">
        <v>107.52918339999999</v>
      </c>
      <c r="C357" t="s">
        <v>1613</v>
      </c>
    </row>
    <row r="358" spans="1:3" x14ac:dyDescent="0.25">
      <c r="A358" t="s">
        <v>170</v>
      </c>
      <c r="B358">
        <v>107.619505</v>
      </c>
      <c r="C358" t="s">
        <v>1613</v>
      </c>
    </row>
    <row r="359" spans="1:3" x14ac:dyDescent="0.25">
      <c r="A359" t="s">
        <v>170</v>
      </c>
      <c r="B359">
        <v>108.6379594</v>
      </c>
      <c r="C359" t="s">
        <v>1613</v>
      </c>
    </row>
    <row r="360" spans="1:3" x14ac:dyDescent="0.25">
      <c r="A360" t="s">
        <v>170</v>
      </c>
      <c r="B360">
        <v>111.3749426</v>
      </c>
      <c r="C360" t="s">
        <v>1613</v>
      </c>
    </row>
    <row r="361" spans="1:3" x14ac:dyDescent="0.25">
      <c r="A361" t="s">
        <v>170</v>
      </c>
      <c r="B361">
        <v>112.5001486</v>
      </c>
      <c r="C361" t="s">
        <v>1613</v>
      </c>
    </row>
    <row r="362" spans="1:3" x14ac:dyDescent="0.25">
      <c r="A362" t="s">
        <v>170</v>
      </c>
      <c r="B362">
        <v>114.17384699999999</v>
      </c>
      <c r="C362" t="s">
        <v>1613</v>
      </c>
    </row>
    <row r="363" spans="1:3" x14ac:dyDescent="0.25">
      <c r="A363" t="s">
        <v>172</v>
      </c>
      <c r="B363">
        <v>119.5076146</v>
      </c>
      <c r="C363" t="s">
        <v>1613</v>
      </c>
    </row>
    <row r="364" spans="1:3" x14ac:dyDescent="0.25">
      <c r="A364" t="s">
        <v>172</v>
      </c>
      <c r="B364">
        <v>128.0348103</v>
      </c>
      <c r="C364" t="s">
        <v>1613</v>
      </c>
    </row>
    <row r="365" spans="1:3" x14ac:dyDescent="0.25">
      <c r="A365" t="s">
        <v>172</v>
      </c>
      <c r="B365">
        <v>130.99892249999999</v>
      </c>
      <c r="C365" t="s">
        <v>1613</v>
      </c>
    </row>
    <row r="366" spans="1:3" x14ac:dyDescent="0.25">
      <c r="A366" t="s">
        <v>172</v>
      </c>
      <c r="B366">
        <v>131.2379013</v>
      </c>
      <c r="C366" t="s">
        <v>1613</v>
      </c>
    </row>
    <row r="367" spans="1:3" x14ac:dyDescent="0.25">
      <c r="A367" t="s">
        <v>172</v>
      </c>
      <c r="B367">
        <v>132.18518420000001</v>
      </c>
      <c r="C367" t="s">
        <v>1613</v>
      </c>
    </row>
    <row r="368" spans="1:3" x14ac:dyDescent="0.25">
      <c r="A368" t="s">
        <v>172</v>
      </c>
      <c r="B368">
        <v>132.18549830000001</v>
      </c>
      <c r="C368" t="s">
        <v>1613</v>
      </c>
    </row>
    <row r="369" spans="1:3" x14ac:dyDescent="0.25">
      <c r="A369" t="s">
        <v>175</v>
      </c>
      <c r="B369">
        <v>117.9084174</v>
      </c>
      <c r="C369" t="s">
        <v>1613</v>
      </c>
    </row>
    <row r="370" spans="1:3" x14ac:dyDescent="0.25">
      <c r="A370" t="s">
        <v>175</v>
      </c>
      <c r="B370">
        <v>118.3754105</v>
      </c>
      <c r="C370" t="s">
        <v>1613</v>
      </c>
    </row>
    <row r="371" spans="1:3" x14ac:dyDescent="0.25">
      <c r="A371" t="s">
        <v>175</v>
      </c>
      <c r="B371">
        <v>119.12373650000001</v>
      </c>
      <c r="C371" t="s">
        <v>1613</v>
      </c>
    </row>
    <row r="372" spans="1:3" x14ac:dyDescent="0.25">
      <c r="A372" t="s">
        <v>175</v>
      </c>
      <c r="B372">
        <v>119.13873220000001</v>
      </c>
      <c r="C372" t="s">
        <v>1613</v>
      </c>
    </row>
    <row r="373" spans="1:3" x14ac:dyDescent="0.25">
      <c r="A373" t="s">
        <v>175</v>
      </c>
      <c r="B373">
        <v>119.4998331</v>
      </c>
      <c r="C373" t="s">
        <v>1613</v>
      </c>
    </row>
    <row r="374" spans="1:3" x14ac:dyDescent="0.25">
      <c r="A374" t="s">
        <v>175</v>
      </c>
      <c r="B374">
        <v>120.46614099999999</v>
      </c>
      <c r="C374" t="s">
        <v>1613</v>
      </c>
    </row>
    <row r="375" spans="1:3" x14ac:dyDescent="0.25">
      <c r="A375" t="s">
        <v>178</v>
      </c>
      <c r="B375">
        <v>113.5405272</v>
      </c>
      <c r="C375" t="s">
        <v>1613</v>
      </c>
    </row>
    <row r="376" spans="1:3" x14ac:dyDescent="0.25">
      <c r="A376" t="s">
        <v>178</v>
      </c>
      <c r="B376">
        <v>138.70281589999999</v>
      </c>
      <c r="C376" t="s">
        <v>1613</v>
      </c>
    </row>
    <row r="377" spans="1:3" x14ac:dyDescent="0.25">
      <c r="A377" t="s">
        <v>178</v>
      </c>
      <c r="B377">
        <v>141.7129941</v>
      </c>
      <c r="C377" t="s">
        <v>1613</v>
      </c>
    </row>
    <row r="378" spans="1:3" x14ac:dyDescent="0.25">
      <c r="A378" t="s">
        <v>178</v>
      </c>
      <c r="B378">
        <v>150.66131150000001</v>
      </c>
      <c r="C378" t="s">
        <v>1613</v>
      </c>
    </row>
    <row r="379" spans="1:3" x14ac:dyDescent="0.25">
      <c r="A379" t="s">
        <v>178</v>
      </c>
      <c r="B379">
        <v>156.44200570000001</v>
      </c>
      <c r="C379" t="s">
        <v>1613</v>
      </c>
    </row>
    <row r="380" spans="1:3" x14ac:dyDescent="0.25">
      <c r="A380" t="s">
        <v>178</v>
      </c>
      <c r="B380">
        <v>165.78182519999999</v>
      </c>
      <c r="C380" t="s">
        <v>1613</v>
      </c>
    </row>
    <row r="381" spans="1:3" x14ac:dyDescent="0.25">
      <c r="A381" t="s">
        <v>181</v>
      </c>
      <c r="B381">
        <v>120.3543884</v>
      </c>
      <c r="C381" t="s">
        <v>1613</v>
      </c>
    </row>
    <row r="382" spans="1:3" x14ac:dyDescent="0.25">
      <c r="A382" t="s">
        <v>181</v>
      </c>
      <c r="B382">
        <v>122.34796129999999</v>
      </c>
      <c r="C382" t="s">
        <v>1613</v>
      </c>
    </row>
    <row r="383" spans="1:3" x14ac:dyDescent="0.25">
      <c r="A383" t="s">
        <v>181</v>
      </c>
      <c r="B383">
        <v>129.1917311</v>
      </c>
      <c r="C383" t="s">
        <v>1613</v>
      </c>
    </row>
    <row r="384" spans="1:3" x14ac:dyDescent="0.25">
      <c r="A384" t="s">
        <v>181</v>
      </c>
      <c r="B384">
        <v>136.90062090000001</v>
      </c>
      <c r="C384" t="s">
        <v>1613</v>
      </c>
    </row>
    <row r="385" spans="1:3" x14ac:dyDescent="0.25">
      <c r="A385" t="s">
        <v>181</v>
      </c>
      <c r="B385">
        <v>139.53737699999999</v>
      </c>
      <c r="C385" t="s">
        <v>1613</v>
      </c>
    </row>
    <row r="386" spans="1:3" x14ac:dyDescent="0.25">
      <c r="A386" t="s">
        <v>181</v>
      </c>
      <c r="B386">
        <v>153.18154939999999</v>
      </c>
      <c r="C386" t="s">
        <v>1613</v>
      </c>
    </row>
    <row r="387" spans="1:3" x14ac:dyDescent="0.25">
      <c r="A387" t="s">
        <v>184</v>
      </c>
      <c r="B387">
        <v>115.95650190000001</v>
      </c>
      <c r="C387" t="s">
        <v>1613</v>
      </c>
    </row>
    <row r="388" spans="1:3" x14ac:dyDescent="0.25">
      <c r="A388" t="s">
        <v>184</v>
      </c>
      <c r="B388">
        <v>128.489576</v>
      </c>
      <c r="C388" t="s">
        <v>1613</v>
      </c>
    </row>
    <row r="389" spans="1:3" x14ac:dyDescent="0.25">
      <c r="A389" t="s">
        <v>184</v>
      </c>
      <c r="B389">
        <v>132.00235929999999</v>
      </c>
      <c r="C389" t="s">
        <v>1613</v>
      </c>
    </row>
    <row r="390" spans="1:3" x14ac:dyDescent="0.25">
      <c r="A390" t="s">
        <v>184</v>
      </c>
      <c r="B390">
        <v>141.0503827</v>
      </c>
      <c r="C390" t="s">
        <v>1613</v>
      </c>
    </row>
    <row r="391" spans="1:3" x14ac:dyDescent="0.25">
      <c r="A391" t="s">
        <v>184</v>
      </c>
      <c r="B391">
        <v>141.89267029999999</v>
      </c>
      <c r="C391" t="s">
        <v>1613</v>
      </c>
    </row>
    <row r="392" spans="1:3" x14ac:dyDescent="0.25">
      <c r="A392" t="s">
        <v>184</v>
      </c>
      <c r="B392">
        <v>149.93641819999999</v>
      </c>
      <c r="C392" t="s">
        <v>1613</v>
      </c>
    </row>
    <row r="393" spans="1:3" x14ac:dyDescent="0.25">
      <c r="A393" t="s">
        <v>187</v>
      </c>
      <c r="B393">
        <v>154.6639893</v>
      </c>
      <c r="C393" t="s">
        <v>1613</v>
      </c>
    </row>
    <row r="394" spans="1:3" x14ac:dyDescent="0.25">
      <c r="A394" t="s">
        <v>187</v>
      </c>
      <c r="B394">
        <v>155.52118400000001</v>
      </c>
      <c r="C394" t="s">
        <v>1613</v>
      </c>
    </row>
    <row r="395" spans="1:3" x14ac:dyDescent="0.25">
      <c r="A395" t="s">
        <v>187</v>
      </c>
      <c r="B395">
        <v>157.9972788</v>
      </c>
      <c r="C395" t="s">
        <v>1613</v>
      </c>
    </row>
    <row r="396" spans="1:3" x14ac:dyDescent="0.25">
      <c r="A396" t="s">
        <v>187</v>
      </c>
      <c r="B396">
        <v>190.54786709999999</v>
      </c>
      <c r="C396" t="s">
        <v>1613</v>
      </c>
    </row>
    <row r="397" spans="1:3" x14ac:dyDescent="0.25">
      <c r="A397" t="s">
        <v>187</v>
      </c>
      <c r="B397">
        <v>204.11583669999999</v>
      </c>
      <c r="C397" t="s">
        <v>1613</v>
      </c>
    </row>
    <row r="398" spans="1:3" x14ac:dyDescent="0.25">
      <c r="A398" t="s">
        <v>187</v>
      </c>
      <c r="B398">
        <v>214.3122922</v>
      </c>
      <c r="C398" t="s">
        <v>1613</v>
      </c>
    </row>
    <row r="399" spans="1:3" x14ac:dyDescent="0.25">
      <c r="A399" t="s">
        <v>190</v>
      </c>
      <c r="B399">
        <v>119.90111570000001</v>
      </c>
      <c r="C399" t="s">
        <v>1613</v>
      </c>
    </row>
    <row r="400" spans="1:3" x14ac:dyDescent="0.25">
      <c r="A400" t="s">
        <v>190</v>
      </c>
      <c r="B400">
        <v>128.04090980000001</v>
      </c>
      <c r="C400" t="s">
        <v>1613</v>
      </c>
    </row>
    <row r="401" spans="1:3" x14ac:dyDescent="0.25">
      <c r="A401" t="s">
        <v>190</v>
      </c>
      <c r="B401">
        <v>128.55139370000001</v>
      </c>
      <c r="C401" t="s">
        <v>1613</v>
      </c>
    </row>
    <row r="402" spans="1:3" x14ac:dyDescent="0.25">
      <c r="A402" t="s">
        <v>190</v>
      </c>
      <c r="B402">
        <v>128.77603239999999</v>
      </c>
      <c r="C402" t="s">
        <v>1613</v>
      </c>
    </row>
    <row r="403" spans="1:3" x14ac:dyDescent="0.25">
      <c r="A403" t="s">
        <v>190</v>
      </c>
      <c r="B403">
        <v>134.92607839999999</v>
      </c>
      <c r="C403" t="s">
        <v>1613</v>
      </c>
    </row>
    <row r="404" spans="1:3" x14ac:dyDescent="0.25">
      <c r="A404" t="s">
        <v>190</v>
      </c>
      <c r="B404">
        <v>141.2400859</v>
      </c>
      <c r="C404" t="s">
        <v>1613</v>
      </c>
    </row>
    <row r="405" spans="1:3" x14ac:dyDescent="0.25">
      <c r="A405" t="s">
        <v>193</v>
      </c>
      <c r="B405">
        <v>95.7287678</v>
      </c>
      <c r="C405" t="s">
        <v>1613</v>
      </c>
    </row>
    <row r="406" spans="1:3" x14ac:dyDescent="0.25">
      <c r="A406" t="s">
        <v>193</v>
      </c>
      <c r="B406">
        <v>100.3732949</v>
      </c>
      <c r="C406" t="s">
        <v>1613</v>
      </c>
    </row>
    <row r="407" spans="1:3" x14ac:dyDescent="0.25">
      <c r="A407" t="s">
        <v>193</v>
      </c>
      <c r="B407">
        <v>103.4654317</v>
      </c>
      <c r="C407" t="s">
        <v>1613</v>
      </c>
    </row>
    <row r="408" spans="1:3" x14ac:dyDescent="0.25">
      <c r="A408" t="s">
        <v>193</v>
      </c>
      <c r="B408">
        <v>112.53957870000001</v>
      </c>
      <c r="C408" t="s">
        <v>1613</v>
      </c>
    </row>
    <row r="409" spans="1:3" x14ac:dyDescent="0.25">
      <c r="A409" t="s">
        <v>193</v>
      </c>
      <c r="B409">
        <v>113.9527848</v>
      </c>
      <c r="C409" t="s">
        <v>1613</v>
      </c>
    </row>
    <row r="410" spans="1:3" x14ac:dyDescent="0.25">
      <c r="A410" t="s">
        <v>193</v>
      </c>
      <c r="B410">
        <v>114.8109331</v>
      </c>
      <c r="C410" t="s">
        <v>1613</v>
      </c>
    </row>
    <row r="411" spans="1:3" x14ac:dyDescent="0.25">
      <c r="A411" t="s">
        <v>196</v>
      </c>
      <c r="B411">
        <v>96.315576419999999</v>
      </c>
      <c r="C411" t="s">
        <v>1613</v>
      </c>
    </row>
    <row r="412" spans="1:3" x14ac:dyDescent="0.25">
      <c r="A412" t="s">
        <v>196</v>
      </c>
      <c r="B412">
        <v>101.2365229</v>
      </c>
      <c r="C412" t="s">
        <v>1613</v>
      </c>
    </row>
    <row r="413" spans="1:3" x14ac:dyDescent="0.25">
      <c r="A413" t="s">
        <v>196</v>
      </c>
      <c r="B413">
        <v>108.507856</v>
      </c>
      <c r="C413" t="s">
        <v>1613</v>
      </c>
    </row>
    <row r="414" spans="1:3" x14ac:dyDescent="0.25">
      <c r="A414" t="s">
        <v>196</v>
      </c>
      <c r="B414">
        <v>113.0942374</v>
      </c>
      <c r="C414" t="s">
        <v>1613</v>
      </c>
    </row>
    <row r="415" spans="1:3" x14ac:dyDescent="0.25">
      <c r="A415" t="s">
        <v>196</v>
      </c>
      <c r="B415">
        <v>120.9713332</v>
      </c>
      <c r="C415" t="s">
        <v>1613</v>
      </c>
    </row>
    <row r="416" spans="1:3" x14ac:dyDescent="0.25">
      <c r="A416" t="s">
        <v>196</v>
      </c>
      <c r="B416">
        <v>121.6781534</v>
      </c>
      <c r="C416" t="s">
        <v>1613</v>
      </c>
    </row>
    <row r="417" spans="1:3" x14ac:dyDescent="0.25">
      <c r="A417" t="s">
        <v>198</v>
      </c>
      <c r="B417">
        <v>88.163263069999999</v>
      </c>
      <c r="C417" t="s">
        <v>1613</v>
      </c>
    </row>
    <row r="418" spans="1:3" x14ac:dyDescent="0.25">
      <c r="A418" t="s">
        <v>198</v>
      </c>
      <c r="B418">
        <v>100.0188577</v>
      </c>
      <c r="C418" t="s">
        <v>1613</v>
      </c>
    </row>
    <row r="419" spans="1:3" x14ac:dyDescent="0.25">
      <c r="A419" t="s">
        <v>198</v>
      </c>
      <c r="B419">
        <v>102.7111081</v>
      </c>
      <c r="C419" t="s">
        <v>1613</v>
      </c>
    </row>
    <row r="420" spans="1:3" x14ac:dyDescent="0.25">
      <c r="A420" t="s">
        <v>198</v>
      </c>
      <c r="B420">
        <v>104.5844972</v>
      </c>
      <c r="C420" t="s">
        <v>1613</v>
      </c>
    </row>
    <row r="421" spans="1:3" x14ac:dyDescent="0.25">
      <c r="A421" t="s">
        <v>198</v>
      </c>
      <c r="B421">
        <v>107.1879939</v>
      </c>
      <c r="C421" t="s">
        <v>1613</v>
      </c>
    </row>
    <row r="422" spans="1:3" x14ac:dyDescent="0.25">
      <c r="A422" t="s">
        <v>198</v>
      </c>
      <c r="B422">
        <v>110.42125969999999</v>
      </c>
      <c r="C422" t="s">
        <v>1613</v>
      </c>
    </row>
    <row r="423" spans="1:3" x14ac:dyDescent="0.25">
      <c r="A423" t="s">
        <v>201</v>
      </c>
      <c r="B423">
        <v>93.319147409999999</v>
      </c>
      <c r="C423" t="s">
        <v>1613</v>
      </c>
    </row>
    <row r="424" spans="1:3" x14ac:dyDescent="0.25">
      <c r="A424" t="s">
        <v>201</v>
      </c>
      <c r="B424">
        <v>95.217377330000005</v>
      </c>
      <c r="C424" t="s">
        <v>1613</v>
      </c>
    </row>
    <row r="425" spans="1:3" x14ac:dyDescent="0.25">
      <c r="A425" t="s">
        <v>201</v>
      </c>
      <c r="B425">
        <v>96.242864639999993</v>
      </c>
      <c r="C425" t="s">
        <v>1613</v>
      </c>
    </row>
    <row r="426" spans="1:3" x14ac:dyDescent="0.25">
      <c r="A426" t="s">
        <v>201</v>
      </c>
      <c r="B426">
        <v>96.689791700000001</v>
      </c>
      <c r="C426" t="s">
        <v>1613</v>
      </c>
    </row>
    <row r="427" spans="1:3" x14ac:dyDescent="0.25">
      <c r="A427" t="s">
        <v>201</v>
      </c>
      <c r="B427">
        <v>98.417312409999994</v>
      </c>
      <c r="C427" t="s">
        <v>1613</v>
      </c>
    </row>
    <row r="428" spans="1:3" x14ac:dyDescent="0.25">
      <c r="A428" t="s">
        <v>201</v>
      </c>
      <c r="B428">
        <v>106.1486814</v>
      </c>
      <c r="C428" t="s">
        <v>1613</v>
      </c>
    </row>
    <row r="429" spans="1:3" x14ac:dyDescent="0.25">
      <c r="A429" t="s">
        <v>207</v>
      </c>
      <c r="B429">
        <v>95.271299740000003</v>
      </c>
      <c r="C429" t="s">
        <v>1613</v>
      </c>
    </row>
    <row r="430" spans="1:3" x14ac:dyDescent="0.25">
      <c r="A430" t="s">
        <v>207</v>
      </c>
      <c r="B430">
        <v>96.365913489999997</v>
      </c>
      <c r="C430" t="s">
        <v>1613</v>
      </c>
    </row>
    <row r="431" spans="1:3" x14ac:dyDescent="0.25">
      <c r="A431" t="s">
        <v>207</v>
      </c>
      <c r="B431">
        <v>97.640300019999998</v>
      </c>
      <c r="C431" t="s">
        <v>1613</v>
      </c>
    </row>
    <row r="432" spans="1:3" x14ac:dyDescent="0.25">
      <c r="A432" t="s">
        <v>207</v>
      </c>
      <c r="B432">
        <v>98.620132319999996</v>
      </c>
      <c r="C432" t="s">
        <v>1613</v>
      </c>
    </row>
    <row r="433" spans="1:3" x14ac:dyDescent="0.25">
      <c r="A433" t="s">
        <v>207</v>
      </c>
      <c r="B433">
        <v>98.791330250000001</v>
      </c>
      <c r="C433" t="s">
        <v>1613</v>
      </c>
    </row>
    <row r="434" spans="1:3" x14ac:dyDescent="0.25">
      <c r="A434" t="s">
        <v>207</v>
      </c>
      <c r="B434">
        <v>104.3244581</v>
      </c>
      <c r="C434" t="s">
        <v>1613</v>
      </c>
    </row>
    <row r="435" spans="1:3" x14ac:dyDescent="0.25">
      <c r="A435" t="s">
        <v>204</v>
      </c>
      <c r="B435">
        <v>131.29349999999999</v>
      </c>
      <c r="C435" t="s">
        <v>1613</v>
      </c>
    </row>
    <row r="436" spans="1:3" x14ac:dyDescent="0.25">
      <c r="A436" t="s">
        <v>204</v>
      </c>
      <c r="B436">
        <v>131.64168889999999</v>
      </c>
      <c r="C436" t="s">
        <v>1613</v>
      </c>
    </row>
    <row r="437" spans="1:3" x14ac:dyDescent="0.25">
      <c r="A437" t="s">
        <v>204</v>
      </c>
      <c r="B437">
        <v>131.9836904</v>
      </c>
      <c r="C437" t="s">
        <v>1613</v>
      </c>
    </row>
    <row r="438" spans="1:3" x14ac:dyDescent="0.25">
      <c r="A438" t="s">
        <v>204</v>
      </c>
      <c r="B438">
        <v>133.32472319999999</v>
      </c>
      <c r="C438" t="s">
        <v>1613</v>
      </c>
    </row>
    <row r="439" spans="1:3" x14ac:dyDescent="0.25">
      <c r="A439" t="s">
        <v>204</v>
      </c>
      <c r="B439">
        <v>147.17491519999999</v>
      </c>
      <c r="C439" t="s">
        <v>1613</v>
      </c>
    </row>
    <row r="440" spans="1:3" x14ac:dyDescent="0.25">
      <c r="A440" t="s">
        <v>209</v>
      </c>
      <c r="B440">
        <v>212.2864539</v>
      </c>
      <c r="C440" t="s">
        <v>1613</v>
      </c>
    </row>
    <row r="441" spans="1:3" x14ac:dyDescent="0.25">
      <c r="A441" t="s">
        <v>209</v>
      </c>
      <c r="B441">
        <v>215.5894083</v>
      </c>
      <c r="C441" t="s">
        <v>1613</v>
      </c>
    </row>
    <row r="442" spans="1:3" x14ac:dyDescent="0.25">
      <c r="A442" t="s">
        <v>209</v>
      </c>
      <c r="B442">
        <v>220.26044769999999</v>
      </c>
      <c r="C442" t="s">
        <v>1613</v>
      </c>
    </row>
    <row r="443" spans="1:3" x14ac:dyDescent="0.25">
      <c r="A443" t="s">
        <v>209</v>
      </c>
      <c r="B443" t="s">
        <v>16</v>
      </c>
      <c r="C443" t="s">
        <v>1613</v>
      </c>
    </row>
    <row r="444" spans="1:3" x14ac:dyDescent="0.25">
      <c r="A444" t="s">
        <v>209</v>
      </c>
      <c r="B444" t="s">
        <v>16</v>
      </c>
      <c r="C444" t="s">
        <v>1613</v>
      </c>
    </row>
    <row r="445" spans="1:3" x14ac:dyDescent="0.25">
      <c r="A445" t="s">
        <v>209</v>
      </c>
      <c r="B445" t="s">
        <v>16</v>
      </c>
      <c r="C445" t="s">
        <v>1613</v>
      </c>
    </row>
    <row r="446" spans="1:3" x14ac:dyDescent="0.25">
      <c r="A446" t="s">
        <v>212</v>
      </c>
      <c r="B446">
        <v>129.0204277</v>
      </c>
      <c r="C446" t="s">
        <v>1613</v>
      </c>
    </row>
    <row r="447" spans="1:3" x14ac:dyDescent="0.25">
      <c r="A447" t="s">
        <v>212</v>
      </c>
      <c r="B447">
        <v>129.06191369999999</v>
      </c>
      <c r="C447" t="s">
        <v>1613</v>
      </c>
    </row>
    <row r="448" spans="1:3" x14ac:dyDescent="0.25">
      <c r="A448" t="s">
        <v>212</v>
      </c>
      <c r="B448">
        <v>130.2010147</v>
      </c>
      <c r="C448" t="s">
        <v>1613</v>
      </c>
    </row>
    <row r="449" spans="1:3" x14ac:dyDescent="0.25">
      <c r="A449" t="s">
        <v>212</v>
      </c>
      <c r="B449">
        <v>132.41663629999999</v>
      </c>
      <c r="C449" t="s">
        <v>1613</v>
      </c>
    </row>
    <row r="450" spans="1:3" x14ac:dyDescent="0.25">
      <c r="A450" t="s">
        <v>212</v>
      </c>
      <c r="B450">
        <v>133.17041990000001</v>
      </c>
      <c r="C450" t="s">
        <v>1613</v>
      </c>
    </row>
    <row r="451" spans="1:3" x14ac:dyDescent="0.25">
      <c r="A451" t="s">
        <v>212</v>
      </c>
      <c r="B451">
        <v>134.25452469999999</v>
      </c>
      <c r="C451" t="s">
        <v>1613</v>
      </c>
    </row>
    <row r="452" spans="1:3" x14ac:dyDescent="0.25">
      <c r="A452" t="s">
        <v>214</v>
      </c>
      <c r="B452">
        <v>117.9309998</v>
      </c>
      <c r="C452" t="s">
        <v>1613</v>
      </c>
    </row>
    <row r="453" spans="1:3" x14ac:dyDescent="0.25">
      <c r="A453" t="s">
        <v>214</v>
      </c>
      <c r="B453">
        <v>120.7263545</v>
      </c>
      <c r="C453" t="s">
        <v>1613</v>
      </c>
    </row>
    <row r="454" spans="1:3" x14ac:dyDescent="0.25">
      <c r="A454" t="s">
        <v>214</v>
      </c>
      <c r="B454">
        <v>143.9160449</v>
      </c>
      <c r="C454" t="s">
        <v>1613</v>
      </c>
    </row>
    <row r="455" spans="1:3" x14ac:dyDescent="0.25">
      <c r="A455" t="s">
        <v>214</v>
      </c>
      <c r="B455">
        <v>146.3677284</v>
      </c>
      <c r="C455" t="s">
        <v>1613</v>
      </c>
    </row>
    <row r="456" spans="1:3" x14ac:dyDescent="0.25">
      <c r="A456" t="s">
        <v>214</v>
      </c>
      <c r="B456">
        <v>149.17590630000001</v>
      </c>
      <c r="C456" t="s">
        <v>1613</v>
      </c>
    </row>
    <row r="457" spans="1:3" x14ac:dyDescent="0.25">
      <c r="A457" t="s">
        <v>214</v>
      </c>
      <c r="B457">
        <v>151.46292099999999</v>
      </c>
      <c r="C457" t="s">
        <v>1613</v>
      </c>
    </row>
    <row r="458" spans="1:3" x14ac:dyDescent="0.25">
      <c r="A458" t="s">
        <v>217</v>
      </c>
      <c r="B458">
        <v>118.6607447</v>
      </c>
      <c r="C458" t="s">
        <v>1613</v>
      </c>
    </row>
    <row r="459" spans="1:3" x14ac:dyDescent="0.25">
      <c r="A459" t="s">
        <v>217</v>
      </c>
      <c r="B459">
        <v>124.9865174</v>
      </c>
      <c r="C459" t="s">
        <v>1613</v>
      </c>
    </row>
    <row r="460" spans="1:3" x14ac:dyDescent="0.25">
      <c r="A460" t="s">
        <v>217</v>
      </c>
      <c r="B460">
        <v>128.2818268</v>
      </c>
      <c r="C460" t="s">
        <v>1613</v>
      </c>
    </row>
    <row r="461" spans="1:3" x14ac:dyDescent="0.25">
      <c r="A461" t="s">
        <v>217</v>
      </c>
      <c r="B461">
        <v>130.3948283</v>
      </c>
      <c r="C461" t="s">
        <v>1613</v>
      </c>
    </row>
    <row r="462" spans="1:3" x14ac:dyDescent="0.25">
      <c r="A462" t="s">
        <v>217</v>
      </c>
      <c r="B462">
        <v>132.5637394</v>
      </c>
      <c r="C462" t="s">
        <v>1613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7"/>
  <sheetViews>
    <sheetView workbookViewId="0">
      <selection activeCell="G21" sqref="G21"/>
    </sheetView>
  </sheetViews>
  <sheetFormatPr defaultRowHeight="15" x14ac:dyDescent="0.25"/>
  <sheetData>
    <row r="1" spans="1:14" ht="15.75" x14ac:dyDescent="0.25">
      <c r="A1" s="5" t="s">
        <v>220</v>
      </c>
      <c r="B1" s="5" t="s">
        <v>221</v>
      </c>
      <c r="C1" s="5" t="s">
        <v>222</v>
      </c>
      <c r="D1" s="5" t="s">
        <v>223</v>
      </c>
      <c r="E1" s="5" t="s">
        <v>224</v>
      </c>
      <c r="F1" s="5" t="s">
        <v>225</v>
      </c>
      <c r="G1" s="5" t="s">
        <v>226</v>
      </c>
      <c r="H1" s="5" t="s">
        <v>227</v>
      </c>
      <c r="I1" s="5" t="s">
        <v>228</v>
      </c>
      <c r="J1" s="5" t="s">
        <v>229</v>
      </c>
      <c r="K1" s="5" t="s">
        <v>230</v>
      </c>
      <c r="L1" s="5" t="s">
        <v>231</v>
      </c>
      <c r="M1" s="5" t="s">
        <v>232</v>
      </c>
      <c r="N1" s="5" t="s">
        <v>233</v>
      </c>
    </row>
    <row r="2" spans="1:14" x14ac:dyDescent="0.25">
      <c r="A2" t="s">
        <v>234</v>
      </c>
      <c r="B2">
        <v>25</v>
      </c>
      <c r="C2">
        <v>2</v>
      </c>
      <c r="D2">
        <v>0.47052946751290697</v>
      </c>
      <c r="E2">
        <v>2</v>
      </c>
      <c r="F2">
        <v>3</v>
      </c>
      <c r="G2">
        <v>5</v>
      </c>
      <c r="H2">
        <v>0.33478107449015598</v>
      </c>
      <c r="I2">
        <v>4</v>
      </c>
      <c r="J2">
        <v>5</v>
      </c>
      <c r="K2">
        <v>2.56</v>
      </c>
      <c r="L2">
        <v>0.25170709459637203</v>
      </c>
      <c r="M2">
        <v>2.08</v>
      </c>
      <c r="N2">
        <v>3.08</v>
      </c>
    </row>
    <row r="3" spans="1:14" x14ac:dyDescent="0.25">
      <c r="A3" t="s">
        <v>235</v>
      </c>
      <c r="B3">
        <v>25</v>
      </c>
      <c r="C3">
        <v>3</v>
      </c>
      <c r="D3">
        <v>4.2390325476096502E-2</v>
      </c>
      <c r="E3">
        <v>3</v>
      </c>
      <c r="F3">
        <v>3</v>
      </c>
      <c r="G3">
        <v>4</v>
      </c>
      <c r="H3">
        <v>3.7392242751429099E-2</v>
      </c>
      <c r="I3">
        <v>4</v>
      </c>
      <c r="J3">
        <v>4</v>
      </c>
      <c r="K3">
        <v>3.12</v>
      </c>
      <c r="L3">
        <v>0.117324961583889</v>
      </c>
      <c r="M3">
        <v>2.88</v>
      </c>
      <c r="N3">
        <v>3.36</v>
      </c>
    </row>
    <row r="4" spans="1:14" x14ac:dyDescent="0.25">
      <c r="A4" t="s">
        <v>236</v>
      </c>
      <c r="B4">
        <v>20</v>
      </c>
      <c r="C4">
        <v>3</v>
      </c>
      <c r="D4">
        <v>0.44025739364292998</v>
      </c>
      <c r="E4">
        <v>2</v>
      </c>
      <c r="F4">
        <v>3</v>
      </c>
      <c r="G4">
        <v>8</v>
      </c>
      <c r="H4">
        <v>1.2505623297597199</v>
      </c>
      <c r="I4">
        <v>4</v>
      </c>
      <c r="J4">
        <v>8</v>
      </c>
      <c r="K4">
        <v>3</v>
      </c>
      <c r="L4">
        <v>0.38485706579990098</v>
      </c>
      <c r="M4">
        <v>2.2999999999999998</v>
      </c>
      <c r="N4">
        <v>3.8</v>
      </c>
    </row>
    <row r="5" spans="1:14" x14ac:dyDescent="0.25">
      <c r="A5" t="s">
        <v>237</v>
      </c>
      <c r="B5">
        <v>45</v>
      </c>
      <c r="C5">
        <v>3</v>
      </c>
      <c r="D5">
        <v>0.50659101200608003</v>
      </c>
      <c r="E5">
        <v>3</v>
      </c>
      <c r="F5">
        <v>4</v>
      </c>
      <c r="G5">
        <v>36</v>
      </c>
      <c r="H5">
        <v>5.4542246760361497</v>
      </c>
      <c r="I5">
        <v>20</v>
      </c>
      <c r="J5">
        <v>36</v>
      </c>
      <c r="K5">
        <v>5.9555555555555602</v>
      </c>
      <c r="L5">
        <v>1.1098476887567099</v>
      </c>
      <c r="M5">
        <v>4.0444444444444398</v>
      </c>
      <c r="N5">
        <v>8.31111111111111</v>
      </c>
    </row>
    <row r="6" spans="1:14" x14ac:dyDescent="0.25">
      <c r="A6" t="s">
        <v>238</v>
      </c>
      <c r="B6">
        <v>63</v>
      </c>
      <c r="C6">
        <v>3</v>
      </c>
      <c r="D6">
        <v>0.45239304365407201</v>
      </c>
      <c r="E6">
        <v>2</v>
      </c>
      <c r="F6">
        <v>3</v>
      </c>
      <c r="G6">
        <v>36</v>
      </c>
      <c r="H6">
        <v>10.6811378804246</v>
      </c>
      <c r="I6">
        <v>8</v>
      </c>
      <c r="J6">
        <v>36</v>
      </c>
      <c r="K6">
        <v>3.4761904761904798</v>
      </c>
      <c r="L6">
        <v>0.621253775420055</v>
      </c>
      <c r="M6">
        <v>2.4920634920634899</v>
      </c>
      <c r="N6">
        <v>4.8571428571428603</v>
      </c>
    </row>
    <row r="7" spans="1:14" x14ac:dyDescent="0.25">
      <c r="A7" t="s">
        <v>239</v>
      </c>
      <c r="B7">
        <v>52</v>
      </c>
      <c r="C7">
        <v>3.5</v>
      </c>
      <c r="D7">
        <v>0.566694762897479</v>
      </c>
      <c r="E7">
        <v>3</v>
      </c>
      <c r="F7">
        <v>5</v>
      </c>
      <c r="G7">
        <v>10</v>
      </c>
      <c r="H7">
        <v>1.1757419941992799</v>
      </c>
      <c r="I7">
        <v>7</v>
      </c>
      <c r="J7">
        <v>10</v>
      </c>
      <c r="K7">
        <v>3.9807692307692299</v>
      </c>
      <c r="L7">
        <v>0.30861995646289803</v>
      </c>
      <c r="M7">
        <v>3.3846153846153801</v>
      </c>
      <c r="N7">
        <v>4.5961538461538503</v>
      </c>
    </row>
    <row r="8" spans="1:14" x14ac:dyDescent="0.25">
      <c r="A8" t="s">
        <v>240</v>
      </c>
      <c r="B8">
        <v>5</v>
      </c>
      <c r="C8">
        <v>4</v>
      </c>
      <c r="D8">
        <v>2.3164064591276698</v>
      </c>
      <c r="E8">
        <v>2</v>
      </c>
      <c r="F8">
        <v>11</v>
      </c>
      <c r="G8">
        <v>11</v>
      </c>
      <c r="H8">
        <v>2.1090870026621702</v>
      </c>
      <c r="I8">
        <v>4</v>
      </c>
      <c r="J8">
        <v>11</v>
      </c>
      <c r="K8">
        <v>5.8</v>
      </c>
      <c r="L8">
        <v>1.4309816478374699</v>
      </c>
      <c r="M8">
        <v>3.2</v>
      </c>
      <c r="N8">
        <v>8.6</v>
      </c>
    </row>
    <row r="9" spans="1:14" x14ac:dyDescent="0.25">
      <c r="A9" t="s">
        <v>241</v>
      </c>
      <c r="B9">
        <v>41</v>
      </c>
      <c r="C9">
        <v>4</v>
      </c>
      <c r="D9">
        <v>0.34967508814144399</v>
      </c>
      <c r="E9">
        <v>3</v>
      </c>
      <c r="F9">
        <v>5</v>
      </c>
      <c r="G9">
        <v>11</v>
      </c>
      <c r="H9">
        <v>1.0235572905082999</v>
      </c>
      <c r="I9">
        <v>8</v>
      </c>
      <c r="J9">
        <v>11</v>
      </c>
      <c r="K9">
        <v>4.3170731707317103</v>
      </c>
      <c r="L9">
        <v>0.38104386738510598</v>
      </c>
      <c r="M9">
        <v>3.5853658536585402</v>
      </c>
      <c r="N9">
        <v>5.0731707317073198</v>
      </c>
    </row>
    <row r="10" spans="1:14" x14ac:dyDescent="0.25">
      <c r="A10" t="s">
        <v>242</v>
      </c>
      <c r="B10">
        <v>42</v>
      </c>
      <c r="C10">
        <v>4</v>
      </c>
      <c r="D10">
        <v>0.451958852308944</v>
      </c>
      <c r="E10">
        <v>3</v>
      </c>
      <c r="F10">
        <v>5</v>
      </c>
      <c r="G10">
        <v>23</v>
      </c>
      <c r="H10">
        <v>4.6629364447340196</v>
      </c>
      <c r="I10">
        <v>10</v>
      </c>
      <c r="J10">
        <v>23</v>
      </c>
      <c r="K10">
        <v>5.0952380952380896</v>
      </c>
      <c r="L10">
        <v>0.63756460557154004</v>
      </c>
      <c r="M10">
        <v>3.9523809523809499</v>
      </c>
      <c r="N10">
        <v>6.4523809523809499</v>
      </c>
    </row>
    <row r="11" spans="1:14" x14ac:dyDescent="0.25">
      <c r="A11" t="s">
        <v>243</v>
      </c>
      <c r="B11">
        <v>5</v>
      </c>
      <c r="C11">
        <v>5</v>
      </c>
      <c r="D11">
        <v>3.0241260628228401</v>
      </c>
      <c r="E11">
        <v>2</v>
      </c>
      <c r="F11">
        <v>11</v>
      </c>
      <c r="G11">
        <v>11</v>
      </c>
      <c r="H11">
        <v>1.71657237018141</v>
      </c>
      <c r="I11">
        <v>5</v>
      </c>
      <c r="J11">
        <v>11</v>
      </c>
      <c r="K11">
        <v>6.2</v>
      </c>
      <c r="L11">
        <v>1.6318635158166299</v>
      </c>
      <c r="M11">
        <v>3</v>
      </c>
      <c r="N11">
        <v>9.4</v>
      </c>
    </row>
    <row r="12" spans="1:14" x14ac:dyDescent="0.25">
      <c r="A12" t="s">
        <v>244</v>
      </c>
      <c r="B12">
        <v>19</v>
      </c>
      <c r="C12">
        <v>5</v>
      </c>
      <c r="D12">
        <v>1.39986726257716</v>
      </c>
      <c r="E12">
        <v>3</v>
      </c>
      <c r="F12">
        <v>10</v>
      </c>
      <c r="G12">
        <v>16</v>
      </c>
      <c r="H12">
        <v>1.4192149862222101</v>
      </c>
      <c r="I12">
        <v>12</v>
      </c>
      <c r="J12">
        <v>16</v>
      </c>
      <c r="K12">
        <v>6.5789473684210504</v>
      </c>
      <c r="L12">
        <v>0.98650248163750398</v>
      </c>
      <c r="M12">
        <v>4.7894736842105301</v>
      </c>
      <c r="N12">
        <v>8.6315789473684195</v>
      </c>
    </row>
    <row r="13" spans="1:14" x14ac:dyDescent="0.25">
      <c r="A13" t="s">
        <v>245</v>
      </c>
      <c r="B13">
        <v>63</v>
      </c>
      <c r="C13">
        <v>6</v>
      </c>
      <c r="D13">
        <v>0.64470250048484601</v>
      </c>
      <c r="E13">
        <v>6</v>
      </c>
      <c r="F13">
        <v>8</v>
      </c>
      <c r="G13">
        <v>20</v>
      </c>
      <c r="H13">
        <v>1.0837889184901199</v>
      </c>
      <c r="I13">
        <v>17</v>
      </c>
      <c r="J13">
        <v>20</v>
      </c>
      <c r="K13">
        <v>7.9047619047619104</v>
      </c>
      <c r="L13">
        <v>0.58657465413074605</v>
      </c>
      <c r="M13">
        <v>6.8095238095238102</v>
      </c>
      <c r="N13">
        <v>9.0793650793650809</v>
      </c>
    </row>
    <row r="14" spans="1:14" x14ac:dyDescent="0.25">
      <c r="A14" t="s">
        <v>246</v>
      </c>
      <c r="B14">
        <v>5</v>
      </c>
      <c r="C14">
        <v>6</v>
      </c>
      <c r="D14">
        <v>4.63191466386691</v>
      </c>
      <c r="E14">
        <v>5</v>
      </c>
      <c r="F14">
        <v>21</v>
      </c>
      <c r="G14">
        <v>21</v>
      </c>
      <c r="H14">
        <v>4.5729966750325701</v>
      </c>
      <c r="I14">
        <v>6</v>
      </c>
      <c r="J14">
        <v>21</v>
      </c>
      <c r="K14">
        <v>10.4</v>
      </c>
      <c r="L14">
        <v>2.77095320670837</v>
      </c>
      <c r="M14">
        <v>5.6</v>
      </c>
      <c r="N14">
        <v>16.600000000000001</v>
      </c>
    </row>
    <row r="15" spans="1:14" x14ac:dyDescent="0.25">
      <c r="A15" t="s">
        <v>247</v>
      </c>
      <c r="B15">
        <v>78</v>
      </c>
      <c r="C15">
        <v>6</v>
      </c>
      <c r="D15">
        <v>0.51040302568153195</v>
      </c>
      <c r="E15">
        <v>5</v>
      </c>
      <c r="F15">
        <v>6.5</v>
      </c>
      <c r="G15">
        <v>42</v>
      </c>
      <c r="H15">
        <v>8.2406825927807397</v>
      </c>
      <c r="I15">
        <v>18</v>
      </c>
      <c r="J15">
        <v>42</v>
      </c>
      <c r="K15">
        <v>7.5128205128205101</v>
      </c>
      <c r="L15">
        <v>0.781131794004987</v>
      </c>
      <c r="M15">
        <v>6.1153846153846096</v>
      </c>
      <c r="N15">
        <v>9.1666666666666696</v>
      </c>
    </row>
    <row r="16" spans="1:14" x14ac:dyDescent="0.25">
      <c r="A16" t="s">
        <v>248</v>
      </c>
      <c r="B16">
        <v>5</v>
      </c>
      <c r="C16">
        <v>7</v>
      </c>
      <c r="D16">
        <v>1.3361991254338901</v>
      </c>
      <c r="E16">
        <v>3</v>
      </c>
      <c r="F16">
        <v>9</v>
      </c>
      <c r="G16">
        <v>9</v>
      </c>
      <c r="H16">
        <v>0.98651321371387801</v>
      </c>
      <c r="I16">
        <v>7</v>
      </c>
      <c r="J16">
        <v>9</v>
      </c>
      <c r="K16">
        <v>6.2</v>
      </c>
      <c r="L16">
        <v>0.91089606364495601</v>
      </c>
      <c r="M16">
        <v>4.5999999999999996</v>
      </c>
      <c r="N16">
        <v>7.8</v>
      </c>
    </row>
    <row r="17" spans="1:14" x14ac:dyDescent="0.25">
      <c r="A17" t="s">
        <v>249</v>
      </c>
      <c r="B17">
        <v>10</v>
      </c>
      <c r="C17">
        <v>7</v>
      </c>
      <c r="D17">
        <v>1.6631901815962</v>
      </c>
      <c r="E17">
        <v>4</v>
      </c>
      <c r="F17">
        <v>12.5</v>
      </c>
      <c r="G17">
        <v>18</v>
      </c>
      <c r="H17">
        <v>3.5033816917840701</v>
      </c>
      <c r="I17">
        <v>7</v>
      </c>
      <c r="J17">
        <v>18</v>
      </c>
      <c r="K17">
        <v>7.6</v>
      </c>
      <c r="L17">
        <v>1.7841696473522499</v>
      </c>
      <c r="M17">
        <v>4.4000000000000004</v>
      </c>
      <c r="N17">
        <v>11.3</v>
      </c>
    </row>
    <row r="18" spans="1:14" x14ac:dyDescent="0.25">
      <c r="A18" t="s">
        <v>250</v>
      </c>
      <c r="B18">
        <v>5</v>
      </c>
      <c r="C18">
        <v>7</v>
      </c>
      <c r="D18">
        <v>6.0402804776620203</v>
      </c>
      <c r="E18">
        <v>3</v>
      </c>
      <c r="F18">
        <v>26</v>
      </c>
      <c r="G18">
        <v>26</v>
      </c>
      <c r="H18">
        <v>6.0893739282034396</v>
      </c>
      <c r="I18">
        <v>7</v>
      </c>
      <c r="J18">
        <v>26</v>
      </c>
      <c r="K18">
        <v>11.4</v>
      </c>
      <c r="L18">
        <v>3.7799982084976702</v>
      </c>
      <c r="M18">
        <v>4.5999999999999996</v>
      </c>
      <c r="N18">
        <v>19.399999999999999</v>
      </c>
    </row>
    <row r="19" spans="1:14" x14ac:dyDescent="0.25">
      <c r="A19" t="s">
        <v>251</v>
      </c>
      <c r="B19">
        <v>25</v>
      </c>
      <c r="C19">
        <v>7</v>
      </c>
      <c r="D19">
        <v>1.38131760063766</v>
      </c>
      <c r="E19">
        <v>6</v>
      </c>
      <c r="F19">
        <v>10</v>
      </c>
      <c r="G19">
        <v>35</v>
      </c>
      <c r="H19">
        <v>7.9646999569689001</v>
      </c>
      <c r="I19">
        <v>15</v>
      </c>
      <c r="J19">
        <v>35</v>
      </c>
      <c r="K19">
        <v>9.8000000000000007</v>
      </c>
      <c r="L19">
        <v>1.32006408136192</v>
      </c>
      <c r="M19">
        <v>7.52</v>
      </c>
      <c r="N19">
        <v>12.6</v>
      </c>
    </row>
    <row r="20" spans="1:14" x14ac:dyDescent="0.25">
      <c r="A20" t="s">
        <v>252</v>
      </c>
      <c r="B20">
        <v>89</v>
      </c>
      <c r="C20">
        <v>7</v>
      </c>
      <c r="D20">
        <v>0.61794674189413901</v>
      </c>
      <c r="E20">
        <v>6</v>
      </c>
      <c r="F20">
        <v>8</v>
      </c>
      <c r="G20">
        <v>44</v>
      </c>
      <c r="H20">
        <v>1.9659228864020899</v>
      </c>
      <c r="I20">
        <v>37</v>
      </c>
      <c r="J20">
        <v>44</v>
      </c>
      <c r="K20">
        <v>11.258426966292101</v>
      </c>
      <c r="L20">
        <v>1.1588787381932799</v>
      </c>
      <c r="M20">
        <v>9.0898876404494402</v>
      </c>
      <c r="N20">
        <v>13.6179775280899</v>
      </c>
    </row>
    <row r="21" spans="1:14" x14ac:dyDescent="0.25">
      <c r="A21" t="s">
        <v>253</v>
      </c>
      <c r="B21">
        <v>34</v>
      </c>
      <c r="C21">
        <v>7.5</v>
      </c>
      <c r="D21">
        <v>1.1710869542717299</v>
      </c>
      <c r="E21">
        <v>4</v>
      </c>
      <c r="F21">
        <v>10</v>
      </c>
      <c r="G21">
        <v>29</v>
      </c>
      <c r="H21">
        <v>4.9869831000359301</v>
      </c>
      <c r="I21">
        <v>14</v>
      </c>
      <c r="J21">
        <v>29</v>
      </c>
      <c r="K21">
        <v>7.9705882352941204</v>
      </c>
      <c r="L21">
        <v>1.0246620782207601</v>
      </c>
      <c r="M21">
        <v>6.1176470588235299</v>
      </c>
      <c r="N21">
        <v>10.088235294117601</v>
      </c>
    </row>
    <row r="22" spans="1:14" x14ac:dyDescent="0.25">
      <c r="A22" t="s">
        <v>254</v>
      </c>
      <c r="B22">
        <v>5</v>
      </c>
      <c r="C22">
        <v>8</v>
      </c>
      <c r="D22">
        <v>1.2309069108516399</v>
      </c>
      <c r="E22">
        <v>4</v>
      </c>
      <c r="F22">
        <v>9</v>
      </c>
      <c r="G22">
        <v>9</v>
      </c>
      <c r="H22">
        <v>0.31249672865574502</v>
      </c>
      <c r="I22">
        <v>8</v>
      </c>
      <c r="J22">
        <v>9</v>
      </c>
      <c r="K22">
        <v>7.4</v>
      </c>
      <c r="L22">
        <v>0.82672392589362298</v>
      </c>
      <c r="M22">
        <v>5.6</v>
      </c>
      <c r="N22">
        <v>8.8000000000000007</v>
      </c>
    </row>
    <row r="23" spans="1:14" x14ac:dyDescent="0.25">
      <c r="A23" t="s">
        <v>255</v>
      </c>
      <c r="B23">
        <v>5</v>
      </c>
      <c r="C23">
        <v>8</v>
      </c>
      <c r="D23">
        <v>2.7031686410711102</v>
      </c>
      <c r="E23">
        <v>3</v>
      </c>
      <c r="F23">
        <v>12</v>
      </c>
      <c r="G23">
        <v>12</v>
      </c>
      <c r="H23">
        <v>1.41146743994802</v>
      </c>
      <c r="I23">
        <v>8</v>
      </c>
      <c r="J23">
        <v>12</v>
      </c>
      <c r="K23">
        <v>7.4</v>
      </c>
      <c r="L23">
        <v>1.5318443488523601</v>
      </c>
      <c r="M23">
        <v>4.4000000000000004</v>
      </c>
      <c r="N23">
        <v>10.4</v>
      </c>
    </row>
    <row r="24" spans="1:14" x14ac:dyDescent="0.25">
      <c r="A24" t="s">
        <v>256</v>
      </c>
      <c r="B24">
        <v>5</v>
      </c>
      <c r="C24">
        <v>8</v>
      </c>
      <c r="D24">
        <v>2.9878195086955399</v>
      </c>
      <c r="E24">
        <v>3</v>
      </c>
      <c r="F24">
        <v>12</v>
      </c>
      <c r="G24">
        <v>12</v>
      </c>
      <c r="H24">
        <v>1.2390426799252201</v>
      </c>
      <c r="I24">
        <v>8</v>
      </c>
      <c r="J24">
        <v>12</v>
      </c>
      <c r="K24">
        <v>8</v>
      </c>
      <c r="L24">
        <v>1.64347257361053</v>
      </c>
      <c r="M24">
        <v>4.8</v>
      </c>
      <c r="N24">
        <v>11.2</v>
      </c>
    </row>
    <row r="25" spans="1:14" x14ac:dyDescent="0.25">
      <c r="A25" t="s">
        <v>257</v>
      </c>
      <c r="B25">
        <v>5</v>
      </c>
      <c r="C25">
        <v>8</v>
      </c>
      <c r="D25">
        <v>7.9053218657673998</v>
      </c>
      <c r="E25">
        <v>5</v>
      </c>
      <c r="F25">
        <v>31</v>
      </c>
      <c r="G25">
        <v>31</v>
      </c>
      <c r="H25">
        <v>6.7520111489433701</v>
      </c>
      <c r="I25">
        <v>8</v>
      </c>
      <c r="J25">
        <v>31</v>
      </c>
      <c r="K25">
        <v>14.6</v>
      </c>
      <c r="L25">
        <v>4.5848840739758296</v>
      </c>
      <c r="M25">
        <v>6.4</v>
      </c>
      <c r="N25">
        <v>24.4</v>
      </c>
    </row>
    <row r="26" spans="1:14" x14ac:dyDescent="0.25">
      <c r="A26" t="s">
        <v>258</v>
      </c>
      <c r="B26">
        <v>80</v>
      </c>
      <c r="C26">
        <v>8</v>
      </c>
      <c r="D26">
        <v>0.94489040596670704</v>
      </c>
      <c r="E26">
        <v>6</v>
      </c>
      <c r="F26">
        <v>9</v>
      </c>
      <c r="G26">
        <v>44</v>
      </c>
      <c r="H26">
        <v>1.6394369415590599</v>
      </c>
      <c r="I26">
        <v>38</v>
      </c>
      <c r="J26">
        <v>44</v>
      </c>
      <c r="K26">
        <v>11.375</v>
      </c>
      <c r="L26">
        <v>1.14397360793926</v>
      </c>
      <c r="M26">
        <v>9.2621874999999996</v>
      </c>
      <c r="N26">
        <v>13.775</v>
      </c>
    </row>
    <row r="27" spans="1:14" x14ac:dyDescent="0.25">
      <c r="A27" t="s">
        <v>259</v>
      </c>
      <c r="B27">
        <v>24</v>
      </c>
      <c r="C27">
        <v>8.5</v>
      </c>
      <c r="D27">
        <v>1.3460731364932901</v>
      </c>
      <c r="E27">
        <v>6</v>
      </c>
      <c r="F27">
        <v>11</v>
      </c>
      <c r="G27">
        <v>23</v>
      </c>
      <c r="H27">
        <v>3.6264814595938102</v>
      </c>
      <c r="I27">
        <v>12</v>
      </c>
      <c r="J27">
        <v>23</v>
      </c>
      <c r="K27">
        <v>9.0416666666666696</v>
      </c>
      <c r="L27">
        <v>0.91536373122796</v>
      </c>
      <c r="M27">
        <v>7.375</v>
      </c>
      <c r="N27">
        <v>10.9583333333333</v>
      </c>
    </row>
    <row r="28" spans="1:14" x14ac:dyDescent="0.25">
      <c r="A28" t="s">
        <v>260</v>
      </c>
      <c r="B28">
        <v>94</v>
      </c>
      <c r="C28">
        <v>8.5</v>
      </c>
      <c r="D28">
        <v>0.69828260744485504</v>
      </c>
      <c r="E28">
        <v>7</v>
      </c>
      <c r="F28">
        <v>10</v>
      </c>
      <c r="G28">
        <v>35</v>
      </c>
      <c r="H28">
        <v>2.0978199934390198</v>
      </c>
      <c r="I28">
        <v>29</v>
      </c>
      <c r="J28">
        <v>35</v>
      </c>
      <c r="K28">
        <v>10.340425531914899</v>
      </c>
      <c r="L28">
        <v>0.78587647637714098</v>
      </c>
      <c r="M28">
        <v>8.8723404255319096</v>
      </c>
      <c r="N28">
        <v>11.936170212765999</v>
      </c>
    </row>
    <row r="29" spans="1:14" x14ac:dyDescent="0.25">
      <c r="A29" t="s">
        <v>261</v>
      </c>
      <c r="B29">
        <v>5</v>
      </c>
      <c r="C29">
        <v>9</v>
      </c>
      <c r="D29">
        <v>3.10088141446181</v>
      </c>
      <c r="E29">
        <v>7</v>
      </c>
      <c r="F29">
        <v>15</v>
      </c>
      <c r="G29">
        <v>15</v>
      </c>
      <c r="H29">
        <v>1.63361741867154</v>
      </c>
      <c r="I29">
        <v>9</v>
      </c>
      <c r="J29">
        <v>15</v>
      </c>
      <c r="K29">
        <v>10.8</v>
      </c>
      <c r="L29">
        <v>1.5657691890298899</v>
      </c>
      <c r="M29">
        <v>7.8</v>
      </c>
      <c r="N29">
        <v>13.8</v>
      </c>
    </row>
    <row r="30" spans="1:14" x14ac:dyDescent="0.25">
      <c r="A30" t="s">
        <v>262</v>
      </c>
      <c r="B30">
        <v>5</v>
      </c>
      <c r="C30">
        <v>9</v>
      </c>
      <c r="D30">
        <v>3.42546892756851</v>
      </c>
      <c r="E30">
        <v>5</v>
      </c>
      <c r="F30">
        <v>16</v>
      </c>
      <c r="G30">
        <v>16</v>
      </c>
      <c r="H30">
        <v>2.24202482312992</v>
      </c>
      <c r="I30">
        <v>9</v>
      </c>
      <c r="J30">
        <v>16</v>
      </c>
      <c r="K30">
        <v>9.6</v>
      </c>
      <c r="L30">
        <v>1.9276506969160501</v>
      </c>
      <c r="M30">
        <v>5.8</v>
      </c>
      <c r="N30">
        <v>13.4</v>
      </c>
    </row>
    <row r="31" spans="1:14" x14ac:dyDescent="0.25">
      <c r="A31" t="s">
        <v>263</v>
      </c>
      <c r="B31">
        <v>5</v>
      </c>
      <c r="C31">
        <v>9</v>
      </c>
      <c r="D31">
        <v>2.9696522815756299</v>
      </c>
      <c r="E31">
        <v>2</v>
      </c>
      <c r="F31">
        <v>17</v>
      </c>
      <c r="G31">
        <v>17</v>
      </c>
      <c r="H31">
        <v>3.1218823832683902</v>
      </c>
      <c r="I31">
        <v>9</v>
      </c>
      <c r="J31">
        <v>17</v>
      </c>
      <c r="K31">
        <v>9.1999999999999993</v>
      </c>
      <c r="L31">
        <v>2.21047933496087</v>
      </c>
      <c r="M31">
        <v>4.8</v>
      </c>
      <c r="N31">
        <v>13.409999999999901</v>
      </c>
    </row>
    <row r="32" spans="1:14" x14ac:dyDescent="0.25">
      <c r="A32" t="s">
        <v>264</v>
      </c>
      <c r="B32">
        <v>30</v>
      </c>
      <c r="C32">
        <v>9</v>
      </c>
      <c r="D32">
        <v>0.97161483162727802</v>
      </c>
      <c r="E32">
        <v>7.5</v>
      </c>
      <c r="F32">
        <v>11</v>
      </c>
      <c r="G32">
        <v>18</v>
      </c>
      <c r="H32">
        <v>1.53610227557285</v>
      </c>
      <c r="I32">
        <v>14</v>
      </c>
      <c r="J32">
        <v>18</v>
      </c>
      <c r="K32">
        <v>9.6999999999999993</v>
      </c>
      <c r="L32">
        <v>0.62068066356733798</v>
      </c>
      <c r="M32">
        <v>8.5</v>
      </c>
      <c r="N32">
        <v>10.9333333333333</v>
      </c>
    </row>
    <row r="33" spans="1:14" x14ac:dyDescent="0.25">
      <c r="A33" t="s">
        <v>265</v>
      </c>
      <c r="B33">
        <v>25</v>
      </c>
      <c r="C33">
        <v>9</v>
      </c>
      <c r="D33">
        <v>2.4277320977228598</v>
      </c>
      <c r="E33">
        <v>6</v>
      </c>
      <c r="F33">
        <v>14</v>
      </c>
      <c r="G33">
        <v>23</v>
      </c>
      <c r="H33">
        <v>2.3809512075776098</v>
      </c>
      <c r="I33">
        <v>17</v>
      </c>
      <c r="J33">
        <v>23</v>
      </c>
      <c r="K33">
        <v>10.039999999999999</v>
      </c>
      <c r="L33">
        <v>1.16309411705524</v>
      </c>
      <c r="M33">
        <v>7.84</v>
      </c>
      <c r="N33">
        <v>12.36</v>
      </c>
    </row>
    <row r="34" spans="1:14" x14ac:dyDescent="0.25">
      <c r="A34" t="s">
        <v>266</v>
      </c>
      <c r="B34">
        <v>24</v>
      </c>
      <c r="C34">
        <v>9</v>
      </c>
      <c r="D34">
        <v>1.5472562296478301</v>
      </c>
      <c r="E34">
        <v>6.5</v>
      </c>
      <c r="F34">
        <v>12</v>
      </c>
      <c r="G34">
        <v>31</v>
      </c>
      <c r="H34">
        <v>2.2295585668782798</v>
      </c>
      <c r="I34">
        <v>22</v>
      </c>
      <c r="J34">
        <v>31</v>
      </c>
      <c r="K34">
        <v>11.7916666666667</v>
      </c>
      <c r="L34">
        <v>1.65996837634212</v>
      </c>
      <c r="M34">
        <v>8.7083333333333304</v>
      </c>
      <c r="N34">
        <v>15.25</v>
      </c>
    </row>
    <row r="35" spans="1:14" x14ac:dyDescent="0.25">
      <c r="A35" t="s">
        <v>267</v>
      </c>
      <c r="B35">
        <v>130</v>
      </c>
      <c r="C35">
        <v>9</v>
      </c>
      <c r="D35">
        <v>0.971819012583785</v>
      </c>
      <c r="E35">
        <v>8</v>
      </c>
      <c r="F35">
        <v>11</v>
      </c>
      <c r="G35">
        <v>31</v>
      </c>
      <c r="H35">
        <v>1.38156311171917</v>
      </c>
      <c r="I35">
        <v>27</v>
      </c>
      <c r="J35">
        <v>31</v>
      </c>
      <c r="K35">
        <v>10.5461538461538</v>
      </c>
      <c r="L35">
        <v>0.52933917991509805</v>
      </c>
      <c r="M35">
        <v>9.5384615384615401</v>
      </c>
      <c r="N35">
        <v>11.615384615384601</v>
      </c>
    </row>
    <row r="36" spans="1:14" x14ac:dyDescent="0.25">
      <c r="A36" t="s">
        <v>268</v>
      </c>
      <c r="B36">
        <v>124</v>
      </c>
      <c r="C36">
        <v>9.5</v>
      </c>
      <c r="D36">
        <v>0.79687480882889905</v>
      </c>
      <c r="E36">
        <v>8</v>
      </c>
      <c r="F36">
        <v>11</v>
      </c>
      <c r="G36">
        <v>27</v>
      </c>
      <c r="H36">
        <v>2.2816328418136198</v>
      </c>
      <c r="I36">
        <v>21</v>
      </c>
      <c r="J36">
        <v>27</v>
      </c>
      <c r="K36">
        <v>10.1048387096774</v>
      </c>
      <c r="L36">
        <v>0.42969920225827701</v>
      </c>
      <c r="M36">
        <v>9.2661290322580605</v>
      </c>
      <c r="N36">
        <v>10.943548387096801</v>
      </c>
    </row>
    <row r="37" spans="1:14" x14ac:dyDescent="0.25">
      <c r="A37" t="s">
        <v>269</v>
      </c>
      <c r="B37">
        <v>15</v>
      </c>
      <c r="C37">
        <v>10</v>
      </c>
      <c r="D37">
        <v>1.9070597467535599</v>
      </c>
      <c r="E37">
        <v>6</v>
      </c>
      <c r="F37">
        <v>11</v>
      </c>
      <c r="G37">
        <v>20</v>
      </c>
      <c r="H37">
        <v>3.00770540265813</v>
      </c>
      <c r="I37">
        <v>12</v>
      </c>
      <c r="J37">
        <v>20</v>
      </c>
      <c r="K37">
        <v>9.1999999999999993</v>
      </c>
      <c r="L37">
        <v>1.1303770210267901</v>
      </c>
      <c r="M37">
        <v>7.06666666666667</v>
      </c>
      <c r="N37">
        <v>11.466666666666701</v>
      </c>
    </row>
    <row r="38" spans="1:14" x14ac:dyDescent="0.25">
      <c r="A38" t="s">
        <v>270</v>
      </c>
      <c r="B38">
        <v>5</v>
      </c>
      <c r="C38">
        <v>10</v>
      </c>
      <c r="D38">
        <v>6.7182224175182803</v>
      </c>
      <c r="E38">
        <v>8</v>
      </c>
      <c r="F38">
        <v>25</v>
      </c>
      <c r="G38">
        <v>25</v>
      </c>
      <c r="H38">
        <v>3.94425801731209</v>
      </c>
      <c r="I38">
        <v>10</v>
      </c>
      <c r="J38">
        <v>25</v>
      </c>
      <c r="K38">
        <v>15.4</v>
      </c>
      <c r="L38">
        <v>3.3440310182091699</v>
      </c>
      <c r="M38">
        <v>9.1999999999999993</v>
      </c>
      <c r="N38">
        <v>21.8</v>
      </c>
    </row>
    <row r="39" spans="1:14" x14ac:dyDescent="0.25">
      <c r="A39" t="s">
        <v>271</v>
      </c>
      <c r="B39">
        <v>5</v>
      </c>
      <c r="C39">
        <v>11</v>
      </c>
      <c r="D39">
        <v>4.2204015376399804</v>
      </c>
      <c r="E39">
        <v>2</v>
      </c>
      <c r="F39">
        <v>16</v>
      </c>
      <c r="G39">
        <v>16</v>
      </c>
      <c r="H39">
        <v>2.0055419541493</v>
      </c>
      <c r="I39">
        <v>11</v>
      </c>
      <c r="J39">
        <v>16</v>
      </c>
      <c r="K39">
        <v>9.1999999999999993</v>
      </c>
      <c r="L39">
        <v>2.41172965765116</v>
      </c>
      <c r="M39">
        <v>4.5999999999999996</v>
      </c>
      <c r="N39">
        <v>13.8</v>
      </c>
    </row>
    <row r="40" spans="1:14" x14ac:dyDescent="0.25">
      <c r="A40" t="s">
        <v>272</v>
      </c>
      <c r="B40">
        <v>5</v>
      </c>
      <c r="C40">
        <v>11</v>
      </c>
      <c r="D40">
        <v>2.41000783687053</v>
      </c>
      <c r="E40">
        <v>9</v>
      </c>
      <c r="F40">
        <v>21</v>
      </c>
      <c r="G40">
        <v>21</v>
      </c>
      <c r="H40">
        <v>4.0076882559045997</v>
      </c>
      <c r="I40">
        <v>11</v>
      </c>
      <c r="J40">
        <v>21</v>
      </c>
      <c r="K40">
        <v>13</v>
      </c>
      <c r="L40">
        <v>1.8644075498536199</v>
      </c>
      <c r="M40">
        <v>10.199999999999999</v>
      </c>
      <c r="N40">
        <v>17</v>
      </c>
    </row>
    <row r="41" spans="1:14" x14ac:dyDescent="0.25">
      <c r="A41" t="s">
        <v>273</v>
      </c>
      <c r="B41">
        <v>24</v>
      </c>
      <c r="C41">
        <v>11</v>
      </c>
      <c r="D41">
        <v>2.4082094229452902</v>
      </c>
      <c r="E41">
        <v>6.5</v>
      </c>
      <c r="F41">
        <v>16</v>
      </c>
      <c r="G41">
        <v>23</v>
      </c>
      <c r="H41">
        <v>2.5345527388</v>
      </c>
      <c r="I41">
        <v>16</v>
      </c>
      <c r="J41">
        <v>23</v>
      </c>
      <c r="K41">
        <v>10.625</v>
      </c>
      <c r="L41">
        <v>1.25795218109614</v>
      </c>
      <c r="M41">
        <v>8.1666666666666696</v>
      </c>
      <c r="N41">
        <v>13.125</v>
      </c>
    </row>
    <row r="42" spans="1:14" x14ac:dyDescent="0.25">
      <c r="A42" t="s">
        <v>274</v>
      </c>
      <c r="B42">
        <v>85</v>
      </c>
      <c r="C42">
        <v>11</v>
      </c>
      <c r="D42">
        <v>0.75333861039123096</v>
      </c>
      <c r="E42">
        <v>10</v>
      </c>
      <c r="F42">
        <v>13</v>
      </c>
      <c r="G42">
        <v>34</v>
      </c>
      <c r="H42">
        <v>5.5217014287868604</v>
      </c>
      <c r="I42">
        <v>20</v>
      </c>
      <c r="J42">
        <v>34</v>
      </c>
      <c r="K42">
        <v>11.6823529411765</v>
      </c>
      <c r="L42">
        <v>0.60925750706972703</v>
      </c>
      <c r="M42">
        <v>10.5058823529412</v>
      </c>
      <c r="N42">
        <v>12.894117647058801</v>
      </c>
    </row>
    <row r="43" spans="1:14" x14ac:dyDescent="0.25">
      <c r="A43" t="s">
        <v>275</v>
      </c>
      <c r="B43">
        <v>5</v>
      </c>
      <c r="C43">
        <v>11</v>
      </c>
      <c r="D43">
        <v>8.7420960149310591</v>
      </c>
      <c r="E43">
        <v>4</v>
      </c>
      <c r="F43">
        <v>38</v>
      </c>
      <c r="G43">
        <v>38</v>
      </c>
      <c r="H43">
        <v>9.4561089333623904</v>
      </c>
      <c r="I43">
        <v>11</v>
      </c>
      <c r="J43">
        <v>38</v>
      </c>
      <c r="K43">
        <v>15.8</v>
      </c>
      <c r="L43">
        <v>5.6153186320932802</v>
      </c>
      <c r="M43">
        <v>5.8</v>
      </c>
      <c r="N43">
        <v>27.8</v>
      </c>
    </row>
    <row r="44" spans="1:14" x14ac:dyDescent="0.25">
      <c r="A44" t="s">
        <v>276</v>
      </c>
      <c r="B44">
        <v>65</v>
      </c>
      <c r="C44">
        <v>11</v>
      </c>
      <c r="D44">
        <v>1.35684490742689</v>
      </c>
      <c r="E44">
        <v>9</v>
      </c>
      <c r="F44">
        <v>14</v>
      </c>
      <c r="G44">
        <v>39</v>
      </c>
      <c r="H44">
        <v>2.5866057861509</v>
      </c>
      <c r="I44">
        <v>30</v>
      </c>
      <c r="J44">
        <v>39</v>
      </c>
      <c r="K44">
        <v>12.461538461538501</v>
      </c>
      <c r="L44">
        <v>0.99905061500749903</v>
      </c>
      <c r="M44">
        <v>10.569230769230799</v>
      </c>
      <c r="N44">
        <v>14.507692307692301</v>
      </c>
    </row>
    <row r="45" spans="1:14" x14ac:dyDescent="0.25">
      <c r="A45" t="s">
        <v>277</v>
      </c>
      <c r="B45">
        <v>5</v>
      </c>
      <c r="C45">
        <v>11</v>
      </c>
      <c r="D45">
        <v>12.3326772390584</v>
      </c>
      <c r="E45">
        <v>4</v>
      </c>
      <c r="F45">
        <v>54</v>
      </c>
      <c r="G45">
        <v>54</v>
      </c>
      <c r="H45">
        <v>14.563959236789501</v>
      </c>
      <c r="I45">
        <v>11</v>
      </c>
      <c r="J45">
        <v>54</v>
      </c>
      <c r="K45">
        <v>21.2</v>
      </c>
      <c r="L45">
        <v>8.2093232550820296</v>
      </c>
      <c r="M45">
        <v>7.4</v>
      </c>
      <c r="N45">
        <v>38.799999999999997</v>
      </c>
    </row>
    <row r="46" spans="1:14" x14ac:dyDescent="0.25">
      <c r="A46" t="s">
        <v>278</v>
      </c>
      <c r="B46">
        <v>24</v>
      </c>
      <c r="C46">
        <v>11.5</v>
      </c>
      <c r="D46">
        <v>1.5978899532603199</v>
      </c>
      <c r="E46">
        <v>8</v>
      </c>
      <c r="F46">
        <v>14</v>
      </c>
      <c r="G46">
        <v>22</v>
      </c>
      <c r="H46">
        <v>1.80404723292985</v>
      </c>
      <c r="I46">
        <v>16</v>
      </c>
      <c r="J46">
        <v>22</v>
      </c>
      <c r="K46">
        <v>11.0416666666667</v>
      </c>
      <c r="L46">
        <v>1.11455612374602</v>
      </c>
      <c r="M46">
        <v>8.8333333333333304</v>
      </c>
      <c r="N46">
        <v>13.25</v>
      </c>
    </row>
    <row r="47" spans="1:14" x14ac:dyDescent="0.25">
      <c r="A47" t="s">
        <v>279</v>
      </c>
      <c r="B47">
        <v>5</v>
      </c>
      <c r="C47">
        <v>12</v>
      </c>
      <c r="D47">
        <v>0.67337440797028403</v>
      </c>
      <c r="E47">
        <v>11</v>
      </c>
      <c r="F47">
        <v>14</v>
      </c>
      <c r="G47">
        <v>14</v>
      </c>
      <c r="H47">
        <v>0.63018526113067297</v>
      </c>
      <c r="I47">
        <v>12</v>
      </c>
      <c r="J47">
        <v>14</v>
      </c>
      <c r="K47">
        <v>12.4</v>
      </c>
      <c r="L47">
        <v>0.45974941756645599</v>
      </c>
      <c r="M47">
        <v>11.6</v>
      </c>
      <c r="N47">
        <v>13.4</v>
      </c>
    </row>
    <row r="48" spans="1:14" x14ac:dyDescent="0.25">
      <c r="A48" t="s">
        <v>280</v>
      </c>
      <c r="B48">
        <v>5</v>
      </c>
      <c r="C48">
        <v>12</v>
      </c>
      <c r="D48">
        <v>3.5608475962276702</v>
      </c>
      <c r="E48">
        <v>4</v>
      </c>
      <c r="F48">
        <v>15</v>
      </c>
      <c r="G48">
        <v>15</v>
      </c>
      <c r="H48">
        <v>1.7032242621829701</v>
      </c>
      <c r="I48">
        <v>12</v>
      </c>
      <c r="J48">
        <v>15</v>
      </c>
      <c r="K48">
        <v>9.6</v>
      </c>
      <c r="L48">
        <v>1.9565403559897401</v>
      </c>
      <c r="M48">
        <v>5.8</v>
      </c>
      <c r="N48">
        <v>13.2</v>
      </c>
    </row>
    <row r="49" spans="1:14" x14ac:dyDescent="0.25">
      <c r="A49" t="s">
        <v>281</v>
      </c>
      <c r="B49">
        <v>45</v>
      </c>
      <c r="C49">
        <v>12</v>
      </c>
      <c r="D49">
        <v>0.77344588165765404</v>
      </c>
      <c r="E49">
        <v>10</v>
      </c>
      <c r="F49">
        <v>13</v>
      </c>
      <c r="G49">
        <v>20</v>
      </c>
      <c r="H49">
        <v>1.0258299774885999</v>
      </c>
      <c r="I49">
        <v>17</v>
      </c>
      <c r="J49">
        <v>20</v>
      </c>
      <c r="K49">
        <v>10.911111111111101</v>
      </c>
      <c r="L49">
        <v>0.700764065292519</v>
      </c>
      <c r="M49">
        <v>9.5111111111111093</v>
      </c>
      <c r="N49">
        <v>12.266666666666699</v>
      </c>
    </row>
    <row r="50" spans="1:14" x14ac:dyDescent="0.25">
      <c r="A50" t="s">
        <v>282</v>
      </c>
      <c r="B50">
        <v>19</v>
      </c>
      <c r="C50">
        <v>12</v>
      </c>
      <c r="D50">
        <v>2.0709315936956001</v>
      </c>
      <c r="E50">
        <v>9</v>
      </c>
      <c r="F50">
        <v>15</v>
      </c>
      <c r="G50">
        <v>21</v>
      </c>
      <c r="H50">
        <v>1.0340989778882901</v>
      </c>
      <c r="I50">
        <v>19</v>
      </c>
      <c r="J50">
        <v>21</v>
      </c>
      <c r="K50">
        <v>11.894736842105299</v>
      </c>
      <c r="L50">
        <v>1.28542909644713</v>
      </c>
      <c r="M50">
        <v>9.3157894736842106</v>
      </c>
      <c r="N50">
        <v>14.3684210526316</v>
      </c>
    </row>
    <row r="51" spans="1:14" x14ac:dyDescent="0.25">
      <c r="A51" t="s">
        <v>283</v>
      </c>
      <c r="B51">
        <v>65</v>
      </c>
      <c r="C51">
        <v>12</v>
      </c>
      <c r="D51">
        <v>0.53893840599881704</v>
      </c>
      <c r="E51">
        <v>12</v>
      </c>
      <c r="F51">
        <v>13</v>
      </c>
      <c r="G51">
        <v>22</v>
      </c>
      <c r="H51">
        <v>1.14359609180957</v>
      </c>
      <c r="I51">
        <v>18</v>
      </c>
      <c r="J51">
        <v>22</v>
      </c>
      <c r="K51">
        <v>12.5230769230769</v>
      </c>
      <c r="L51">
        <v>0.484474651137492</v>
      </c>
      <c r="M51">
        <v>11.569230769230799</v>
      </c>
      <c r="N51">
        <v>13.461538461538501</v>
      </c>
    </row>
    <row r="52" spans="1:14" x14ac:dyDescent="0.25">
      <c r="A52" t="s">
        <v>284</v>
      </c>
      <c r="B52">
        <v>5</v>
      </c>
      <c r="C52">
        <v>12</v>
      </c>
      <c r="D52">
        <v>3.9033231422923902</v>
      </c>
      <c r="E52">
        <v>7</v>
      </c>
      <c r="F52">
        <v>23</v>
      </c>
      <c r="G52">
        <v>23</v>
      </c>
      <c r="H52">
        <v>4.5826669957219597</v>
      </c>
      <c r="I52">
        <v>12</v>
      </c>
      <c r="J52">
        <v>23</v>
      </c>
      <c r="K52">
        <v>12.6</v>
      </c>
      <c r="L52">
        <v>2.6216640743336801</v>
      </c>
      <c r="M52">
        <v>8</v>
      </c>
      <c r="N52">
        <v>18</v>
      </c>
    </row>
    <row r="53" spans="1:14" x14ac:dyDescent="0.25">
      <c r="A53" t="s">
        <v>285</v>
      </c>
      <c r="B53">
        <v>5</v>
      </c>
      <c r="C53">
        <v>12</v>
      </c>
      <c r="D53">
        <v>3.7190382472553898</v>
      </c>
      <c r="E53">
        <v>12</v>
      </c>
      <c r="F53">
        <v>28</v>
      </c>
      <c r="G53">
        <v>28</v>
      </c>
      <c r="H53">
        <v>7.1629051697650699</v>
      </c>
      <c r="I53">
        <v>12</v>
      </c>
      <c r="J53">
        <v>28</v>
      </c>
      <c r="K53">
        <v>15.4</v>
      </c>
      <c r="L53">
        <v>2.8125231581360399</v>
      </c>
      <c r="M53">
        <v>12</v>
      </c>
      <c r="N53">
        <v>21.8</v>
      </c>
    </row>
    <row r="54" spans="1:14" x14ac:dyDescent="0.25">
      <c r="A54" t="s">
        <v>286</v>
      </c>
      <c r="B54">
        <v>25</v>
      </c>
      <c r="C54">
        <v>12</v>
      </c>
      <c r="D54">
        <v>1.44241407572049</v>
      </c>
      <c r="E54">
        <v>10</v>
      </c>
      <c r="F54">
        <v>15</v>
      </c>
      <c r="G54">
        <v>35</v>
      </c>
      <c r="H54">
        <v>4.98786794859961</v>
      </c>
      <c r="I54">
        <v>20</v>
      </c>
      <c r="J54">
        <v>35</v>
      </c>
      <c r="K54">
        <v>13.24</v>
      </c>
      <c r="L54">
        <v>1.4251454044912</v>
      </c>
      <c r="M54">
        <v>10.64</v>
      </c>
      <c r="N54">
        <v>16.2</v>
      </c>
    </row>
    <row r="55" spans="1:14" x14ac:dyDescent="0.25">
      <c r="A55" t="s">
        <v>287</v>
      </c>
      <c r="B55">
        <v>5</v>
      </c>
      <c r="C55">
        <v>12</v>
      </c>
      <c r="D55">
        <v>8.2374919348875704</v>
      </c>
      <c r="E55">
        <v>3</v>
      </c>
      <c r="F55">
        <v>41</v>
      </c>
      <c r="G55">
        <v>41</v>
      </c>
      <c r="H55">
        <v>11.6097830585359</v>
      </c>
      <c r="I55">
        <v>12</v>
      </c>
      <c r="J55">
        <v>41</v>
      </c>
      <c r="K55">
        <v>16.2</v>
      </c>
      <c r="L55">
        <v>5.9656509789594896</v>
      </c>
      <c r="M55">
        <v>6.4</v>
      </c>
      <c r="N55">
        <v>29.4</v>
      </c>
    </row>
    <row r="56" spans="1:14" x14ac:dyDescent="0.25">
      <c r="A56" t="s">
        <v>288</v>
      </c>
      <c r="B56">
        <v>5</v>
      </c>
      <c r="C56">
        <v>12</v>
      </c>
      <c r="D56">
        <v>12.1881361670406</v>
      </c>
      <c r="E56">
        <v>7</v>
      </c>
      <c r="F56">
        <v>47</v>
      </c>
      <c r="G56">
        <v>47</v>
      </c>
      <c r="H56">
        <v>10.132005218759801</v>
      </c>
      <c r="I56">
        <v>12</v>
      </c>
      <c r="J56">
        <v>47</v>
      </c>
      <c r="K56">
        <v>22</v>
      </c>
      <c r="L56">
        <v>6.97286835941392</v>
      </c>
      <c r="M56">
        <v>9.1999999999999993</v>
      </c>
      <c r="N56">
        <v>37</v>
      </c>
    </row>
    <row r="57" spans="1:14" x14ac:dyDescent="0.25">
      <c r="A57" t="s">
        <v>289</v>
      </c>
      <c r="B57">
        <v>24</v>
      </c>
      <c r="C57">
        <v>12.5</v>
      </c>
      <c r="D57">
        <v>3.0487914147099402</v>
      </c>
      <c r="E57">
        <v>10</v>
      </c>
      <c r="F57">
        <v>22</v>
      </c>
      <c r="G57">
        <v>41</v>
      </c>
      <c r="H57">
        <v>2.7337743784436999</v>
      </c>
      <c r="I57">
        <v>30</v>
      </c>
      <c r="J57">
        <v>41</v>
      </c>
      <c r="K57">
        <v>16.875</v>
      </c>
      <c r="L57">
        <v>2.22650046133373</v>
      </c>
      <c r="M57">
        <v>12.7083333333333</v>
      </c>
      <c r="N57">
        <v>21.375</v>
      </c>
    </row>
    <row r="58" spans="1:14" x14ac:dyDescent="0.25">
      <c r="A58" t="s">
        <v>290</v>
      </c>
      <c r="B58">
        <v>5</v>
      </c>
      <c r="C58">
        <v>13</v>
      </c>
      <c r="D58">
        <v>2.8138685995706298</v>
      </c>
      <c r="E58">
        <v>4</v>
      </c>
      <c r="F58">
        <v>15</v>
      </c>
      <c r="G58">
        <v>15</v>
      </c>
      <c r="H58">
        <v>0.84682486455885497</v>
      </c>
      <c r="I58">
        <v>13</v>
      </c>
      <c r="J58">
        <v>15</v>
      </c>
      <c r="K58">
        <v>11</v>
      </c>
      <c r="L58">
        <v>1.8092526700056</v>
      </c>
      <c r="M58">
        <v>7</v>
      </c>
      <c r="N58">
        <v>14.2</v>
      </c>
    </row>
    <row r="59" spans="1:14" x14ac:dyDescent="0.25">
      <c r="A59" t="s">
        <v>291</v>
      </c>
      <c r="B59">
        <v>5</v>
      </c>
      <c r="C59">
        <v>13</v>
      </c>
      <c r="D59">
        <v>2.3241246407055201</v>
      </c>
      <c r="E59">
        <v>6</v>
      </c>
      <c r="F59">
        <v>18</v>
      </c>
      <c r="G59">
        <v>18</v>
      </c>
      <c r="H59">
        <v>2.0690135987293998</v>
      </c>
      <c r="I59">
        <v>13</v>
      </c>
      <c r="J59">
        <v>18</v>
      </c>
      <c r="K59">
        <v>12.4</v>
      </c>
      <c r="L59">
        <v>1.7567410333642901</v>
      </c>
      <c r="M59">
        <v>8.8000000000000007</v>
      </c>
      <c r="N59">
        <v>15.6</v>
      </c>
    </row>
    <row r="60" spans="1:14" x14ac:dyDescent="0.25">
      <c r="A60" t="s">
        <v>292</v>
      </c>
      <c r="B60">
        <v>20</v>
      </c>
      <c r="C60">
        <v>13</v>
      </c>
      <c r="D60">
        <v>1.1741245395372</v>
      </c>
      <c r="E60">
        <v>11</v>
      </c>
      <c r="F60">
        <v>16</v>
      </c>
      <c r="G60">
        <v>20</v>
      </c>
      <c r="H60">
        <v>1.16326062321724</v>
      </c>
      <c r="I60">
        <v>17</v>
      </c>
      <c r="J60">
        <v>20</v>
      </c>
      <c r="K60">
        <v>13.35</v>
      </c>
      <c r="L60">
        <v>0.78800778321133402</v>
      </c>
      <c r="M60">
        <v>11.8</v>
      </c>
      <c r="N60">
        <v>14.85</v>
      </c>
    </row>
    <row r="61" spans="1:14" x14ac:dyDescent="0.25">
      <c r="A61" t="s">
        <v>293</v>
      </c>
      <c r="B61">
        <v>5</v>
      </c>
      <c r="C61">
        <v>13</v>
      </c>
      <c r="D61">
        <v>3.55564297556672</v>
      </c>
      <c r="E61">
        <v>8</v>
      </c>
      <c r="F61">
        <v>20</v>
      </c>
      <c r="G61">
        <v>20</v>
      </c>
      <c r="H61">
        <v>2.0392644507150099</v>
      </c>
      <c r="I61">
        <v>13</v>
      </c>
      <c r="J61">
        <v>20</v>
      </c>
      <c r="K61">
        <v>13.8</v>
      </c>
      <c r="L61">
        <v>2.0400126286747602</v>
      </c>
      <c r="M61">
        <v>9.8000000000000007</v>
      </c>
      <c r="N61">
        <v>17.8</v>
      </c>
    </row>
    <row r="62" spans="1:14" x14ac:dyDescent="0.25">
      <c r="A62" t="s">
        <v>294</v>
      </c>
      <c r="B62">
        <v>5</v>
      </c>
      <c r="C62">
        <v>13</v>
      </c>
      <c r="D62">
        <v>2.61312109175676</v>
      </c>
      <c r="E62">
        <v>11</v>
      </c>
      <c r="F62">
        <v>21</v>
      </c>
      <c r="G62">
        <v>21</v>
      </c>
      <c r="H62">
        <v>2.8228650510978501</v>
      </c>
      <c r="I62">
        <v>13</v>
      </c>
      <c r="J62">
        <v>21</v>
      </c>
      <c r="K62">
        <v>14.4</v>
      </c>
      <c r="L62">
        <v>1.6754057086057801</v>
      </c>
      <c r="M62">
        <v>11.4</v>
      </c>
      <c r="N62">
        <v>18</v>
      </c>
    </row>
    <row r="63" spans="1:14" x14ac:dyDescent="0.25">
      <c r="A63" t="s">
        <v>295</v>
      </c>
      <c r="B63">
        <v>23</v>
      </c>
      <c r="C63">
        <v>13</v>
      </c>
      <c r="D63">
        <v>1.67236321409913</v>
      </c>
      <c r="E63">
        <v>9</v>
      </c>
      <c r="F63">
        <v>15</v>
      </c>
      <c r="G63">
        <v>22</v>
      </c>
      <c r="H63">
        <v>1.73542682952295</v>
      </c>
      <c r="I63">
        <v>17</v>
      </c>
      <c r="J63">
        <v>22</v>
      </c>
      <c r="K63">
        <v>11.869565217391299</v>
      </c>
      <c r="L63">
        <v>1.05680403904274</v>
      </c>
      <c r="M63">
        <v>9.8260869565217401</v>
      </c>
      <c r="N63">
        <v>13.913043478260899</v>
      </c>
    </row>
    <row r="64" spans="1:14" x14ac:dyDescent="0.25">
      <c r="A64" t="s">
        <v>296</v>
      </c>
      <c r="B64">
        <v>5</v>
      </c>
      <c r="C64">
        <v>13</v>
      </c>
      <c r="D64">
        <v>3.9903381209907498</v>
      </c>
      <c r="E64">
        <v>6</v>
      </c>
      <c r="F64">
        <v>22</v>
      </c>
      <c r="G64">
        <v>22</v>
      </c>
      <c r="H64">
        <v>2.81368461667476</v>
      </c>
      <c r="I64">
        <v>13</v>
      </c>
      <c r="J64">
        <v>22</v>
      </c>
      <c r="K64">
        <v>13.8</v>
      </c>
      <c r="L64">
        <v>2.5253449200250899</v>
      </c>
      <c r="M64">
        <v>9</v>
      </c>
      <c r="N64">
        <v>18.8</v>
      </c>
    </row>
    <row r="65" spans="1:14" x14ac:dyDescent="0.25">
      <c r="A65" t="s">
        <v>297</v>
      </c>
      <c r="B65">
        <v>5</v>
      </c>
      <c r="C65">
        <v>13</v>
      </c>
      <c r="D65">
        <v>3.49813431050974</v>
      </c>
      <c r="E65">
        <v>4</v>
      </c>
      <c r="F65">
        <v>23</v>
      </c>
      <c r="G65">
        <v>23</v>
      </c>
      <c r="H65">
        <v>4.7359162155004402</v>
      </c>
      <c r="I65">
        <v>13</v>
      </c>
      <c r="J65">
        <v>23</v>
      </c>
      <c r="K65">
        <v>12.6</v>
      </c>
      <c r="L65">
        <v>2.74113213766495</v>
      </c>
      <c r="M65">
        <v>7.6</v>
      </c>
      <c r="N65">
        <v>18.399999999999999</v>
      </c>
    </row>
    <row r="66" spans="1:14" x14ac:dyDescent="0.25">
      <c r="A66" t="s">
        <v>298</v>
      </c>
      <c r="B66">
        <v>5</v>
      </c>
      <c r="C66">
        <v>13</v>
      </c>
      <c r="D66">
        <v>2.7237705212784098</v>
      </c>
      <c r="E66">
        <v>8</v>
      </c>
      <c r="F66">
        <v>23</v>
      </c>
      <c r="G66">
        <v>23</v>
      </c>
      <c r="H66">
        <v>4.7226457604078096</v>
      </c>
      <c r="I66">
        <v>13</v>
      </c>
      <c r="J66">
        <v>23</v>
      </c>
      <c r="K66">
        <v>13.8</v>
      </c>
      <c r="L66">
        <v>2.2143326020467802</v>
      </c>
      <c r="M66">
        <v>10</v>
      </c>
      <c r="N66">
        <v>18.8</v>
      </c>
    </row>
    <row r="67" spans="1:14" x14ac:dyDescent="0.25">
      <c r="A67" t="s">
        <v>299</v>
      </c>
      <c r="B67">
        <v>45</v>
      </c>
      <c r="C67">
        <v>13</v>
      </c>
      <c r="D67">
        <v>1.0880545833172299</v>
      </c>
      <c r="E67">
        <v>12</v>
      </c>
      <c r="F67">
        <v>15</v>
      </c>
      <c r="G67">
        <v>29</v>
      </c>
      <c r="H67">
        <v>2.3269249768707199</v>
      </c>
      <c r="I67">
        <v>22</v>
      </c>
      <c r="J67">
        <v>29</v>
      </c>
      <c r="K67">
        <v>13.2</v>
      </c>
      <c r="L67">
        <v>0.92015816406866802</v>
      </c>
      <c r="M67">
        <v>11.4</v>
      </c>
      <c r="N67">
        <v>15</v>
      </c>
    </row>
    <row r="68" spans="1:14" x14ac:dyDescent="0.25">
      <c r="A68" t="s">
        <v>300</v>
      </c>
      <c r="B68">
        <v>5</v>
      </c>
      <c r="C68">
        <v>13</v>
      </c>
      <c r="D68">
        <v>7.6650829649577803</v>
      </c>
      <c r="E68">
        <v>12</v>
      </c>
      <c r="F68">
        <v>29</v>
      </c>
      <c r="G68">
        <v>29</v>
      </c>
      <c r="H68">
        <v>4.3603431939787596</v>
      </c>
      <c r="I68">
        <v>13</v>
      </c>
      <c r="J68">
        <v>29</v>
      </c>
      <c r="K68">
        <v>19</v>
      </c>
      <c r="L68">
        <v>3.6702637771173001</v>
      </c>
      <c r="M68">
        <v>12.2</v>
      </c>
      <c r="N68">
        <v>25.8</v>
      </c>
    </row>
    <row r="69" spans="1:14" x14ac:dyDescent="0.25">
      <c r="A69" t="s">
        <v>301</v>
      </c>
      <c r="B69">
        <v>5</v>
      </c>
      <c r="C69">
        <v>13</v>
      </c>
      <c r="D69">
        <v>4.1971562529957396</v>
      </c>
      <c r="E69">
        <v>12</v>
      </c>
      <c r="F69">
        <v>31</v>
      </c>
      <c r="G69">
        <v>31</v>
      </c>
      <c r="H69">
        <v>8.4016048161258201</v>
      </c>
      <c r="I69">
        <v>13</v>
      </c>
      <c r="J69">
        <v>31</v>
      </c>
      <c r="K69">
        <v>16.399999999999999</v>
      </c>
      <c r="L69">
        <v>3.2526685934625901</v>
      </c>
      <c r="M69">
        <v>12.4</v>
      </c>
      <c r="N69">
        <v>23.8</v>
      </c>
    </row>
    <row r="70" spans="1:14" x14ac:dyDescent="0.25">
      <c r="A70" t="s">
        <v>302</v>
      </c>
      <c r="B70">
        <v>69</v>
      </c>
      <c r="C70">
        <v>13</v>
      </c>
      <c r="D70">
        <v>1.17470414700183</v>
      </c>
      <c r="E70">
        <v>11</v>
      </c>
      <c r="F70">
        <v>15</v>
      </c>
      <c r="G70">
        <v>31</v>
      </c>
      <c r="H70">
        <v>1.2346492400170099</v>
      </c>
      <c r="I70">
        <v>26</v>
      </c>
      <c r="J70">
        <v>31</v>
      </c>
      <c r="K70">
        <v>13.086956521739101</v>
      </c>
      <c r="L70">
        <v>0.89669987486425795</v>
      </c>
      <c r="M70">
        <v>11.3623188405797</v>
      </c>
      <c r="N70">
        <v>14.855072463768099</v>
      </c>
    </row>
    <row r="71" spans="1:14" x14ac:dyDescent="0.25">
      <c r="A71" t="s">
        <v>303</v>
      </c>
      <c r="B71">
        <v>106</v>
      </c>
      <c r="C71">
        <v>13</v>
      </c>
      <c r="D71">
        <v>0.63036063126796305</v>
      </c>
      <c r="E71">
        <v>11.5</v>
      </c>
      <c r="F71">
        <v>14</v>
      </c>
      <c r="G71">
        <v>34</v>
      </c>
      <c r="H71">
        <v>4.8312852660272698</v>
      </c>
      <c r="I71">
        <v>24</v>
      </c>
      <c r="J71">
        <v>34</v>
      </c>
      <c r="K71">
        <v>12.707547169811299</v>
      </c>
      <c r="L71">
        <v>0.58318496515028195</v>
      </c>
      <c r="M71">
        <v>11.594339622641501</v>
      </c>
      <c r="N71">
        <v>13.849056603773599</v>
      </c>
    </row>
    <row r="72" spans="1:14" x14ac:dyDescent="0.25">
      <c r="A72" t="s">
        <v>304</v>
      </c>
      <c r="B72">
        <v>5</v>
      </c>
      <c r="C72">
        <v>13</v>
      </c>
      <c r="D72">
        <v>5.3039541808913899</v>
      </c>
      <c r="E72">
        <v>10</v>
      </c>
      <c r="F72">
        <v>35</v>
      </c>
      <c r="G72">
        <v>35</v>
      </c>
      <c r="H72">
        <v>9.9408542398680098</v>
      </c>
      <c r="I72">
        <v>13</v>
      </c>
      <c r="J72">
        <v>35</v>
      </c>
      <c r="K72">
        <v>16.600000000000001</v>
      </c>
      <c r="L72">
        <v>4.1337817105796804</v>
      </c>
      <c r="M72">
        <v>11</v>
      </c>
      <c r="N72">
        <v>26</v>
      </c>
    </row>
    <row r="73" spans="1:14" x14ac:dyDescent="0.25">
      <c r="A73" t="s">
        <v>305</v>
      </c>
      <c r="B73">
        <v>5</v>
      </c>
      <c r="C73">
        <v>13</v>
      </c>
      <c r="D73">
        <v>6.0494632026737802</v>
      </c>
      <c r="E73">
        <v>7</v>
      </c>
      <c r="F73">
        <v>38</v>
      </c>
      <c r="G73">
        <v>38</v>
      </c>
      <c r="H73">
        <v>11.054192952368</v>
      </c>
      <c r="I73">
        <v>13</v>
      </c>
      <c r="J73">
        <v>38</v>
      </c>
      <c r="K73">
        <v>17.2</v>
      </c>
      <c r="L73">
        <v>4.8188844569195597</v>
      </c>
      <c r="M73">
        <v>9.8000000000000007</v>
      </c>
      <c r="N73">
        <v>28</v>
      </c>
    </row>
    <row r="74" spans="1:14" x14ac:dyDescent="0.25">
      <c r="A74" t="s">
        <v>306</v>
      </c>
      <c r="B74">
        <v>5</v>
      </c>
      <c r="C74">
        <v>13</v>
      </c>
      <c r="D74">
        <v>12.598590097596</v>
      </c>
      <c r="E74">
        <v>9</v>
      </c>
      <c r="F74">
        <v>43</v>
      </c>
      <c r="G74">
        <v>43</v>
      </c>
      <c r="H74">
        <v>8.1263359451593793</v>
      </c>
      <c r="I74">
        <v>13</v>
      </c>
      <c r="J74">
        <v>43</v>
      </c>
      <c r="K74">
        <v>22.8</v>
      </c>
      <c r="L74">
        <v>6.4994809662682398</v>
      </c>
      <c r="M74">
        <v>10.6</v>
      </c>
      <c r="N74">
        <v>35.6</v>
      </c>
    </row>
    <row r="75" spans="1:14" x14ac:dyDescent="0.25">
      <c r="A75" t="s">
        <v>307</v>
      </c>
      <c r="B75">
        <v>43</v>
      </c>
      <c r="C75">
        <v>13</v>
      </c>
      <c r="D75">
        <v>2.0658829171138202</v>
      </c>
      <c r="E75">
        <v>8</v>
      </c>
      <c r="F75">
        <v>17</v>
      </c>
      <c r="G75">
        <v>47</v>
      </c>
      <c r="H75">
        <v>4.7272976947035401</v>
      </c>
      <c r="I75">
        <v>29</v>
      </c>
      <c r="J75">
        <v>47</v>
      </c>
      <c r="K75">
        <v>13.790697674418601</v>
      </c>
      <c r="L75">
        <v>1.60097029543917</v>
      </c>
      <c r="M75">
        <v>10.8133720930233</v>
      </c>
      <c r="N75">
        <v>17.069767441860499</v>
      </c>
    </row>
    <row r="76" spans="1:14" x14ac:dyDescent="0.25">
      <c r="A76" t="s">
        <v>308</v>
      </c>
      <c r="B76">
        <v>2536</v>
      </c>
      <c r="C76">
        <v>13</v>
      </c>
      <c r="D76">
        <v>4.7641415495837697E-2</v>
      </c>
      <c r="E76">
        <v>13</v>
      </c>
      <c r="F76">
        <v>13</v>
      </c>
      <c r="G76">
        <v>50</v>
      </c>
      <c r="H76">
        <v>0.92121813610318604</v>
      </c>
      <c r="I76">
        <v>47</v>
      </c>
      <c r="J76">
        <v>50</v>
      </c>
      <c r="K76">
        <v>13.9302050473186</v>
      </c>
      <c r="L76">
        <v>0.112090302332745</v>
      </c>
      <c r="M76">
        <v>13.7105678233438</v>
      </c>
      <c r="N76">
        <v>14.1541798107256</v>
      </c>
    </row>
    <row r="77" spans="1:14" x14ac:dyDescent="0.25">
      <c r="A77" t="s">
        <v>309</v>
      </c>
      <c r="B77">
        <v>5</v>
      </c>
      <c r="C77">
        <v>14</v>
      </c>
      <c r="D77">
        <v>2.37111407743213</v>
      </c>
      <c r="E77">
        <v>5</v>
      </c>
      <c r="F77">
        <v>15</v>
      </c>
      <c r="G77">
        <v>15</v>
      </c>
      <c r="H77">
        <v>0.62656783250089698</v>
      </c>
      <c r="I77">
        <v>14</v>
      </c>
      <c r="J77">
        <v>15</v>
      </c>
      <c r="K77">
        <v>11.8</v>
      </c>
      <c r="L77">
        <v>1.64120509230733</v>
      </c>
      <c r="M77">
        <v>8.1999999999999993</v>
      </c>
      <c r="N77">
        <v>14.4</v>
      </c>
    </row>
    <row r="78" spans="1:14" x14ac:dyDescent="0.25">
      <c r="A78" t="s">
        <v>310</v>
      </c>
      <c r="B78">
        <v>5</v>
      </c>
      <c r="C78">
        <v>14</v>
      </c>
      <c r="D78">
        <v>4.6006006121591598</v>
      </c>
      <c r="E78">
        <v>4</v>
      </c>
      <c r="F78">
        <v>16</v>
      </c>
      <c r="G78">
        <v>16</v>
      </c>
      <c r="H78">
        <v>1.2414319575919299</v>
      </c>
      <c r="I78">
        <v>14</v>
      </c>
      <c r="J78">
        <v>16</v>
      </c>
      <c r="K78">
        <v>10.8</v>
      </c>
      <c r="L78">
        <v>2.3312729546234801</v>
      </c>
      <c r="M78">
        <v>6.4</v>
      </c>
      <c r="N78">
        <v>15.2</v>
      </c>
    </row>
    <row r="79" spans="1:14" x14ac:dyDescent="0.25">
      <c r="A79" t="s">
        <v>311</v>
      </c>
      <c r="B79">
        <v>5</v>
      </c>
      <c r="C79">
        <v>14</v>
      </c>
      <c r="D79">
        <v>3.6838779751362001</v>
      </c>
      <c r="E79">
        <v>5</v>
      </c>
      <c r="F79">
        <v>20</v>
      </c>
      <c r="G79">
        <v>20</v>
      </c>
      <c r="H79">
        <v>2.3427152668393498</v>
      </c>
      <c r="I79">
        <v>14</v>
      </c>
      <c r="J79">
        <v>20</v>
      </c>
      <c r="K79">
        <v>12.8</v>
      </c>
      <c r="L79">
        <v>2.3771244911625198</v>
      </c>
      <c r="M79">
        <v>8</v>
      </c>
      <c r="N79">
        <v>17.2</v>
      </c>
    </row>
    <row r="80" spans="1:14" x14ac:dyDescent="0.25">
      <c r="A80" t="s">
        <v>312</v>
      </c>
      <c r="B80">
        <v>5</v>
      </c>
      <c r="C80">
        <v>14</v>
      </c>
      <c r="D80">
        <v>3.2325042101050401</v>
      </c>
      <c r="E80">
        <v>7</v>
      </c>
      <c r="F80">
        <v>20</v>
      </c>
      <c r="G80">
        <v>20</v>
      </c>
      <c r="H80">
        <v>2.6437274688388301</v>
      </c>
      <c r="I80">
        <v>14</v>
      </c>
      <c r="J80">
        <v>20</v>
      </c>
      <c r="K80">
        <v>13</v>
      </c>
      <c r="L80">
        <v>2.0588308371601598</v>
      </c>
      <c r="M80">
        <v>9</v>
      </c>
      <c r="N80">
        <v>16.8</v>
      </c>
    </row>
    <row r="81" spans="1:14" x14ac:dyDescent="0.25">
      <c r="A81" t="s">
        <v>313</v>
      </c>
      <c r="B81">
        <v>5</v>
      </c>
      <c r="C81">
        <v>14</v>
      </c>
      <c r="D81">
        <v>2.1965005739760599</v>
      </c>
      <c r="E81">
        <v>12</v>
      </c>
      <c r="F81">
        <v>22</v>
      </c>
      <c r="G81">
        <v>22</v>
      </c>
      <c r="H81">
        <v>3.10336953169374</v>
      </c>
      <c r="I81">
        <v>14</v>
      </c>
      <c r="J81">
        <v>22</v>
      </c>
      <c r="K81">
        <v>15.4</v>
      </c>
      <c r="L81">
        <v>1.5869595778312</v>
      </c>
      <c r="M81">
        <v>12.8</v>
      </c>
      <c r="N81">
        <v>18.8</v>
      </c>
    </row>
    <row r="82" spans="1:14" x14ac:dyDescent="0.25">
      <c r="A82" t="s">
        <v>314</v>
      </c>
      <c r="B82">
        <v>5</v>
      </c>
      <c r="C82">
        <v>14</v>
      </c>
      <c r="D82">
        <v>3.48456382614896</v>
      </c>
      <c r="E82">
        <v>5</v>
      </c>
      <c r="F82">
        <v>22</v>
      </c>
      <c r="G82">
        <v>22</v>
      </c>
      <c r="H82">
        <v>2.52145509053351</v>
      </c>
      <c r="I82">
        <v>14</v>
      </c>
      <c r="J82">
        <v>22</v>
      </c>
      <c r="K82">
        <v>14.4</v>
      </c>
      <c r="L82">
        <v>2.5143129893831602</v>
      </c>
      <c r="M82">
        <v>9.4</v>
      </c>
      <c r="N82">
        <v>18.8</v>
      </c>
    </row>
    <row r="83" spans="1:14" x14ac:dyDescent="0.25">
      <c r="A83" t="s">
        <v>315</v>
      </c>
      <c r="B83">
        <v>5</v>
      </c>
      <c r="C83">
        <v>14</v>
      </c>
      <c r="D83">
        <v>2.1479551045385299</v>
      </c>
      <c r="E83">
        <v>13</v>
      </c>
      <c r="F83">
        <v>22</v>
      </c>
      <c r="G83">
        <v>22</v>
      </c>
      <c r="H83">
        <v>2.7943771925760901</v>
      </c>
      <c r="I83">
        <v>14</v>
      </c>
      <c r="J83">
        <v>22</v>
      </c>
      <c r="K83">
        <v>16</v>
      </c>
      <c r="L83">
        <v>1.47017300970595</v>
      </c>
      <c r="M83">
        <v>13.6</v>
      </c>
      <c r="N83">
        <v>19.2</v>
      </c>
    </row>
    <row r="84" spans="1:14" x14ac:dyDescent="0.25">
      <c r="A84" t="s">
        <v>316</v>
      </c>
      <c r="B84">
        <v>25</v>
      </c>
      <c r="C84">
        <v>14</v>
      </c>
      <c r="D84">
        <v>0.75813863337699805</v>
      </c>
      <c r="E84">
        <v>13</v>
      </c>
      <c r="F84">
        <v>16</v>
      </c>
      <c r="G84">
        <v>23</v>
      </c>
      <c r="H84">
        <v>1.1778622567811501</v>
      </c>
      <c r="I84">
        <v>19</v>
      </c>
      <c r="J84">
        <v>23</v>
      </c>
      <c r="K84">
        <v>14.16</v>
      </c>
      <c r="L84">
        <v>0.84790684504005898</v>
      </c>
      <c r="M84">
        <v>12.52</v>
      </c>
      <c r="N84">
        <v>15.8</v>
      </c>
    </row>
    <row r="85" spans="1:14" x14ac:dyDescent="0.25">
      <c r="A85" t="s">
        <v>317</v>
      </c>
      <c r="B85">
        <v>5</v>
      </c>
      <c r="C85">
        <v>14</v>
      </c>
      <c r="D85">
        <v>3.1046426961289901</v>
      </c>
      <c r="E85">
        <v>12</v>
      </c>
      <c r="F85">
        <v>24</v>
      </c>
      <c r="G85">
        <v>24</v>
      </c>
      <c r="H85">
        <v>3.2018940289361901</v>
      </c>
      <c r="I85">
        <v>14</v>
      </c>
      <c r="J85">
        <v>24</v>
      </c>
      <c r="K85">
        <v>16.600000000000001</v>
      </c>
      <c r="L85">
        <v>1.9738412102578899</v>
      </c>
      <c r="M85">
        <v>13.2</v>
      </c>
      <c r="N85">
        <v>20.6</v>
      </c>
    </row>
    <row r="86" spans="1:14" x14ac:dyDescent="0.25">
      <c r="A86" t="s">
        <v>318</v>
      </c>
      <c r="B86">
        <v>5</v>
      </c>
      <c r="C86">
        <v>14</v>
      </c>
      <c r="D86">
        <v>5.1648606533532799</v>
      </c>
      <c r="E86">
        <v>8</v>
      </c>
      <c r="F86">
        <v>28</v>
      </c>
      <c r="G86">
        <v>28</v>
      </c>
      <c r="H86">
        <v>4.0857871366056999</v>
      </c>
      <c r="I86">
        <v>14</v>
      </c>
      <c r="J86">
        <v>28</v>
      </c>
      <c r="K86">
        <v>17.399999999999999</v>
      </c>
      <c r="L86">
        <v>3.2215189153584398</v>
      </c>
      <c r="M86">
        <v>11.6</v>
      </c>
      <c r="N86">
        <v>24.2</v>
      </c>
    </row>
    <row r="87" spans="1:14" x14ac:dyDescent="0.25">
      <c r="A87" t="s">
        <v>319</v>
      </c>
      <c r="B87">
        <v>5</v>
      </c>
      <c r="C87">
        <v>14</v>
      </c>
      <c r="D87">
        <v>6.9645336866833603</v>
      </c>
      <c r="E87">
        <v>8</v>
      </c>
      <c r="F87">
        <v>28</v>
      </c>
      <c r="G87">
        <v>28</v>
      </c>
      <c r="H87">
        <v>3.78597997940301</v>
      </c>
      <c r="I87">
        <v>14</v>
      </c>
      <c r="J87">
        <v>28</v>
      </c>
      <c r="K87">
        <v>17.2</v>
      </c>
      <c r="L87">
        <v>3.6756997339898998</v>
      </c>
      <c r="M87">
        <v>10</v>
      </c>
      <c r="N87">
        <v>24.4</v>
      </c>
    </row>
    <row r="88" spans="1:14" x14ac:dyDescent="0.25">
      <c r="A88" t="s">
        <v>320</v>
      </c>
      <c r="B88">
        <v>5</v>
      </c>
      <c r="C88">
        <v>14</v>
      </c>
      <c r="D88">
        <v>6.9351376376684399</v>
      </c>
      <c r="E88">
        <v>9</v>
      </c>
      <c r="F88">
        <v>29</v>
      </c>
      <c r="G88">
        <v>29</v>
      </c>
      <c r="H88">
        <v>4.0726349695939597</v>
      </c>
      <c r="I88">
        <v>14</v>
      </c>
      <c r="J88">
        <v>29</v>
      </c>
      <c r="K88">
        <v>18.2</v>
      </c>
      <c r="L88">
        <v>3.6845533288749301</v>
      </c>
      <c r="M88">
        <v>11.2</v>
      </c>
      <c r="N88">
        <v>25.2</v>
      </c>
    </row>
    <row r="89" spans="1:14" x14ac:dyDescent="0.25">
      <c r="A89" t="s">
        <v>321</v>
      </c>
      <c r="B89">
        <v>5</v>
      </c>
      <c r="C89">
        <v>14</v>
      </c>
      <c r="D89">
        <v>3.9050581734378502</v>
      </c>
      <c r="E89">
        <v>13</v>
      </c>
      <c r="F89">
        <v>29</v>
      </c>
      <c r="G89">
        <v>29</v>
      </c>
      <c r="H89">
        <v>5.7156132464923104</v>
      </c>
      <c r="I89">
        <v>14</v>
      </c>
      <c r="J89">
        <v>29</v>
      </c>
      <c r="K89">
        <v>17.399999999999999</v>
      </c>
      <c r="L89">
        <v>2.7239510662530502</v>
      </c>
      <c r="M89">
        <v>13.2</v>
      </c>
      <c r="N89">
        <v>23.6</v>
      </c>
    </row>
    <row r="90" spans="1:14" x14ac:dyDescent="0.25">
      <c r="A90" t="s">
        <v>322</v>
      </c>
      <c r="B90">
        <v>25</v>
      </c>
      <c r="C90">
        <v>14</v>
      </c>
      <c r="D90">
        <v>3.9659932110651699</v>
      </c>
      <c r="E90">
        <v>6</v>
      </c>
      <c r="F90">
        <v>22</v>
      </c>
      <c r="G90">
        <v>35</v>
      </c>
      <c r="H90">
        <v>1.33726458775284</v>
      </c>
      <c r="I90">
        <v>32</v>
      </c>
      <c r="J90">
        <v>35</v>
      </c>
      <c r="K90">
        <v>16.72</v>
      </c>
      <c r="L90">
        <v>2.05795417566546</v>
      </c>
      <c r="M90">
        <v>12.76</v>
      </c>
      <c r="N90">
        <v>20.8</v>
      </c>
    </row>
    <row r="91" spans="1:14" x14ac:dyDescent="0.25">
      <c r="A91" t="s">
        <v>323</v>
      </c>
      <c r="B91">
        <v>5</v>
      </c>
      <c r="C91">
        <v>14</v>
      </c>
      <c r="D91">
        <v>6.5095957811313703</v>
      </c>
      <c r="E91">
        <v>12</v>
      </c>
      <c r="F91">
        <v>37</v>
      </c>
      <c r="G91">
        <v>37</v>
      </c>
      <c r="H91">
        <v>7.6255167195754101</v>
      </c>
      <c r="I91">
        <v>14</v>
      </c>
      <c r="J91">
        <v>37</v>
      </c>
      <c r="K91">
        <v>20.2</v>
      </c>
      <c r="L91">
        <v>4.1998064938587998</v>
      </c>
      <c r="M91">
        <v>13.2</v>
      </c>
      <c r="N91">
        <v>29.4</v>
      </c>
    </row>
    <row r="92" spans="1:14" x14ac:dyDescent="0.25">
      <c r="A92" t="s">
        <v>324</v>
      </c>
      <c r="B92">
        <v>85</v>
      </c>
      <c r="C92">
        <v>14</v>
      </c>
      <c r="D92">
        <v>2.4649742391757301</v>
      </c>
      <c r="E92">
        <v>11</v>
      </c>
      <c r="F92">
        <v>19</v>
      </c>
      <c r="G92">
        <v>40</v>
      </c>
      <c r="H92">
        <v>0.58355446496565999</v>
      </c>
      <c r="I92">
        <v>40</v>
      </c>
      <c r="J92">
        <v>40</v>
      </c>
      <c r="K92">
        <v>17.117647058823501</v>
      </c>
      <c r="L92">
        <v>1.2090982359715501</v>
      </c>
      <c r="M92">
        <v>14.823529411764699</v>
      </c>
      <c r="N92">
        <v>19.529411764705898</v>
      </c>
    </row>
    <row r="93" spans="1:14" x14ac:dyDescent="0.25">
      <c r="A93" t="s">
        <v>325</v>
      </c>
      <c r="B93">
        <v>85</v>
      </c>
      <c r="C93">
        <v>14</v>
      </c>
      <c r="D93">
        <v>2.4214504624778601</v>
      </c>
      <c r="E93">
        <v>11</v>
      </c>
      <c r="F93">
        <v>22</v>
      </c>
      <c r="G93">
        <v>43</v>
      </c>
      <c r="H93">
        <v>1.6310014888361299</v>
      </c>
      <c r="I93">
        <v>36</v>
      </c>
      <c r="J93">
        <v>43</v>
      </c>
      <c r="K93">
        <v>18.2470588235294</v>
      </c>
      <c r="L93">
        <v>1.1836090352549899</v>
      </c>
      <c r="M93">
        <v>16.023529411764699</v>
      </c>
      <c r="N93">
        <v>20.6235294117647</v>
      </c>
    </row>
    <row r="94" spans="1:14" x14ac:dyDescent="0.25">
      <c r="A94" t="s">
        <v>326</v>
      </c>
      <c r="B94">
        <v>5</v>
      </c>
      <c r="C94">
        <v>14</v>
      </c>
      <c r="D94">
        <v>8.2310399556723794</v>
      </c>
      <c r="E94">
        <v>3</v>
      </c>
      <c r="F94">
        <v>45</v>
      </c>
      <c r="G94">
        <v>45</v>
      </c>
      <c r="H94">
        <v>13.510788414461899</v>
      </c>
      <c r="I94">
        <v>14</v>
      </c>
      <c r="J94">
        <v>45</v>
      </c>
      <c r="K94">
        <v>18</v>
      </c>
      <c r="L94">
        <v>6.4314297507524598</v>
      </c>
      <c r="M94">
        <v>8</v>
      </c>
      <c r="N94">
        <v>32.6</v>
      </c>
    </row>
    <row r="95" spans="1:14" x14ac:dyDescent="0.25">
      <c r="A95" t="s">
        <v>327</v>
      </c>
      <c r="B95">
        <v>2052</v>
      </c>
      <c r="C95">
        <v>14</v>
      </c>
      <c r="D95">
        <v>0.13418747381113</v>
      </c>
      <c r="E95">
        <v>14</v>
      </c>
      <c r="F95">
        <v>14</v>
      </c>
      <c r="G95">
        <v>47</v>
      </c>
      <c r="H95">
        <v>1.3662513034806001</v>
      </c>
      <c r="I95">
        <v>41</v>
      </c>
      <c r="J95">
        <v>47</v>
      </c>
      <c r="K95">
        <v>14.8640350877193</v>
      </c>
      <c r="L95">
        <v>0.17213089292721001</v>
      </c>
      <c r="M95">
        <v>14.5282651072125</v>
      </c>
      <c r="N95">
        <v>15.205177875243701</v>
      </c>
    </row>
    <row r="96" spans="1:14" x14ac:dyDescent="0.25">
      <c r="A96" t="s">
        <v>328</v>
      </c>
      <c r="B96">
        <v>24</v>
      </c>
      <c r="C96">
        <v>14.5</v>
      </c>
      <c r="D96">
        <v>1.3364199112995601</v>
      </c>
      <c r="E96">
        <v>13</v>
      </c>
      <c r="F96">
        <v>17.5</v>
      </c>
      <c r="G96">
        <v>35</v>
      </c>
      <c r="H96">
        <v>3.8984580487053799</v>
      </c>
      <c r="I96">
        <v>19</v>
      </c>
      <c r="J96">
        <v>35</v>
      </c>
      <c r="K96">
        <v>15.875</v>
      </c>
      <c r="L96">
        <v>1.39929323603737</v>
      </c>
      <c r="M96">
        <v>13.2916666666667</v>
      </c>
      <c r="N96">
        <v>18.7916666666667</v>
      </c>
    </row>
    <row r="97" spans="1:14" x14ac:dyDescent="0.25">
      <c r="A97" t="s">
        <v>329</v>
      </c>
      <c r="B97">
        <v>25</v>
      </c>
      <c r="C97">
        <v>15</v>
      </c>
      <c r="D97">
        <v>1.5419407894403101</v>
      </c>
      <c r="E97">
        <v>13</v>
      </c>
      <c r="F97">
        <v>20</v>
      </c>
      <c r="G97">
        <v>25</v>
      </c>
      <c r="H97">
        <v>0.67513846075758399</v>
      </c>
      <c r="I97">
        <v>23</v>
      </c>
      <c r="J97">
        <v>25</v>
      </c>
      <c r="K97">
        <v>15.16</v>
      </c>
      <c r="L97">
        <v>1.2978918751066899</v>
      </c>
      <c r="M97">
        <v>12.64</v>
      </c>
      <c r="N97">
        <v>17.64</v>
      </c>
    </row>
    <row r="98" spans="1:14" x14ac:dyDescent="0.25">
      <c r="A98" t="s">
        <v>330</v>
      </c>
      <c r="B98">
        <v>5</v>
      </c>
      <c r="C98">
        <v>15</v>
      </c>
      <c r="D98">
        <v>3.8449985749547602</v>
      </c>
      <c r="E98">
        <v>12</v>
      </c>
      <c r="F98">
        <v>25</v>
      </c>
      <c r="G98">
        <v>25</v>
      </c>
      <c r="H98">
        <v>2.98966952226918</v>
      </c>
      <c r="I98">
        <v>15</v>
      </c>
      <c r="J98">
        <v>25</v>
      </c>
      <c r="K98">
        <v>17.2</v>
      </c>
      <c r="L98">
        <v>2.25027361294873</v>
      </c>
      <c r="M98">
        <v>13</v>
      </c>
      <c r="N98">
        <v>21.8</v>
      </c>
    </row>
    <row r="99" spans="1:14" x14ac:dyDescent="0.25">
      <c r="A99" t="s">
        <v>331</v>
      </c>
      <c r="B99">
        <v>5</v>
      </c>
      <c r="C99">
        <v>15</v>
      </c>
      <c r="D99">
        <v>4.4203289380759996</v>
      </c>
      <c r="E99">
        <v>13</v>
      </c>
      <c r="F99">
        <v>28</v>
      </c>
      <c r="G99">
        <v>28</v>
      </c>
      <c r="H99">
        <v>3.8493117670705801</v>
      </c>
      <c r="I99">
        <v>15</v>
      </c>
      <c r="J99">
        <v>28</v>
      </c>
      <c r="K99">
        <v>18.8</v>
      </c>
      <c r="L99">
        <v>2.6087489550953502</v>
      </c>
      <c r="M99">
        <v>14.2</v>
      </c>
      <c r="N99">
        <v>24.4</v>
      </c>
    </row>
    <row r="100" spans="1:14" x14ac:dyDescent="0.25">
      <c r="A100" t="s">
        <v>332</v>
      </c>
      <c r="B100">
        <v>5</v>
      </c>
      <c r="C100">
        <v>15</v>
      </c>
      <c r="D100">
        <v>7.32422517864154</v>
      </c>
      <c r="E100">
        <v>7</v>
      </c>
      <c r="F100">
        <v>28</v>
      </c>
      <c r="G100">
        <v>28</v>
      </c>
      <c r="H100">
        <v>3.63958166489908</v>
      </c>
      <c r="I100">
        <v>15</v>
      </c>
      <c r="J100">
        <v>28</v>
      </c>
      <c r="K100">
        <v>17.399999999999999</v>
      </c>
      <c r="L100">
        <v>3.8975602797151701</v>
      </c>
      <c r="M100">
        <v>9.8000000000000007</v>
      </c>
      <c r="N100">
        <v>25</v>
      </c>
    </row>
    <row r="101" spans="1:14" x14ac:dyDescent="0.25">
      <c r="A101" t="s">
        <v>333</v>
      </c>
      <c r="B101">
        <v>5</v>
      </c>
      <c r="C101">
        <v>15</v>
      </c>
      <c r="D101">
        <v>4.0400064251423604</v>
      </c>
      <c r="E101">
        <v>13</v>
      </c>
      <c r="F101">
        <v>32</v>
      </c>
      <c r="G101">
        <v>32</v>
      </c>
      <c r="H101">
        <v>6.92930794819108</v>
      </c>
      <c r="I101">
        <v>15</v>
      </c>
      <c r="J101">
        <v>32</v>
      </c>
      <c r="K101">
        <v>18.600000000000001</v>
      </c>
      <c r="L101">
        <v>3.0632437963465402</v>
      </c>
      <c r="M101">
        <v>14.2</v>
      </c>
      <c r="N101">
        <v>25.4</v>
      </c>
    </row>
    <row r="102" spans="1:14" x14ac:dyDescent="0.25">
      <c r="A102" t="s">
        <v>334</v>
      </c>
      <c r="B102">
        <v>10</v>
      </c>
      <c r="C102">
        <v>15</v>
      </c>
      <c r="D102">
        <v>5.4384935688782301</v>
      </c>
      <c r="E102">
        <v>9</v>
      </c>
      <c r="F102">
        <v>27.5</v>
      </c>
      <c r="G102">
        <v>32</v>
      </c>
      <c r="H102">
        <v>2.22963124429771</v>
      </c>
      <c r="I102">
        <v>26</v>
      </c>
      <c r="J102">
        <v>32</v>
      </c>
      <c r="K102">
        <v>17.600000000000001</v>
      </c>
      <c r="L102">
        <v>3.0385057096037702</v>
      </c>
      <c r="M102">
        <v>11.7</v>
      </c>
      <c r="N102">
        <v>23.5</v>
      </c>
    </row>
    <row r="103" spans="1:14" x14ac:dyDescent="0.25">
      <c r="A103" t="s">
        <v>335</v>
      </c>
      <c r="B103">
        <v>10</v>
      </c>
      <c r="C103">
        <v>15</v>
      </c>
      <c r="D103">
        <v>3.15206624766406</v>
      </c>
      <c r="E103">
        <v>8</v>
      </c>
      <c r="F103">
        <v>26</v>
      </c>
      <c r="G103">
        <v>35</v>
      </c>
      <c r="H103">
        <v>5.5718232995571704</v>
      </c>
      <c r="I103">
        <v>17</v>
      </c>
      <c r="J103">
        <v>35</v>
      </c>
      <c r="K103">
        <v>16.600000000000001</v>
      </c>
      <c r="L103">
        <v>3.2174288060984702</v>
      </c>
      <c r="M103">
        <v>10.7</v>
      </c>
      <c r="N103">
        <v>23.4</v>
      </c>
    </row>
    <row r="104" spans="1:14" x14ac:dyDescent="0.25">
      <c r="A104" t="s">
        <v>336</v>
      </c>
      <c r="B104">
        <v>5</v>
      </c>
      <c r="C104">
        <v>15</v>
      </c>
      <c r="D104">
        <v>5.5117427081430499</v>
      </c>
      <c r="E104">
        <v>10</v>
      </c>
      <c r="F104">
        <v>37</v>
      </c>
      <c r="G104">
        <v>37</v>
      </c>
      <c r="H104">
        <v>10.0298326877558</v>
      </c>
      <c r="I104">
        <v>15</v>
      </c>
      <c r="J104">
        <v>37</v>
      </c>
      <c r="K104">
        <v>18.2</v>
      </c>
      <c r="L104">
        <v>4.34956761458462</v>
      </c>
      <c r="M104">
        <v>12</v>
      </c>
      <c r="N104">
        <v>28</v>
      </c>
    </row>
    <row r="105" spans="1:14" x14ac:dyDescent="0.25">
      <c r="A105" t="s">
        <v>337</v>
      </c>
      <c r="B105">
        <v>5</v>
      </c>
      <c r="C105">
        <v>15</v>
      </c>
      <c r="D105">
        <v>5.7962280783276299</v>
      </c>
      <c r="E105">
        <v>10</v>
      </c>
      <c r="F105">
        <v>40</v>
      </c>
      <c r="G105">
        <v>40</v>
      </c>
      <c r="H105">
        <v>11.0784000200706</v>
      </c>
      <c r="I105">
        <v>15</v>
      </c>
      <c r="J105">
        <v>40</v>
      </c>
      <c r="K105">
        <v>19.2</v>
      </c>
      <c r="L105">
        <v>4.6880529711668197</v>
      </c>
      <c r="M105">
        <v>12.2</v>
      </c>
      <c r="N105">
        <v>29.8</v>
      </c>
    </row>
    <row r="106" spans="1:14" x14ac:dyDescent="0.25">
      <c r="A106" t="s">
        <v>338</v>
      </c>
      <c r="B106">
        <v>25</v>
      </c>
      <c r="C106">
        <v>15</v>
      </c>
      <c r="D106">
        <v>2.5694200808655601</v>
      </c>
      <c r="E106">
        <v>14</v>
      </c>
      <c r="F106">
        <v>23</v>
      </c>
      <c r="G106">
        <v>41</v>
      </c>
      <c r="H106">
        <v>2.5761530033034998</v>
      </c>
      <c r="I106">
        <v>31</v>
      </c>
      <c r="J106">
        <v>41</v>
      </c>
      <c r="K106">
        <v>18.88</v>
      </c>
      <c r="L106">
        <v>2.0208974348492399</v>
      </c>
      <c r="M106">
        <v>15.08</v>
      </c>
      <c r="N106">
        <v>23</v>
      </c>
    </row>
    <row r="107" spans="1:14" x14ac:dyDescent="0.25">
      <c r="A107" t="s">
        <v>339</v>
      </c>
      <c r="B107">
        <v>10</v>
      </c>
      <c r="C107">
        <v>15.5</v>
      </c>
      <c r="D107">
        <v>2.0222304218579801</v>
      </c>
      <c r="E107">
        <v>12</v>
      </c>
      <c r="F107">
        <v>21</v>
      </c>
      <c r="G107">
        <v>24</v>
      </c>
      <c r="H107">
        <v>1.5788105726408199</v>
      </c>
      <c r="I107">
        <v>16</v>
      </c>
      <c r="J107">
        <v>24</v>
      </c>
      <c r="K107">
        <v>15.9</v>
      </c>
      <c r="L107">
        <v>1.5445042048903199</v>
      </c>
      <c r="M107">
        <v>13</v>
      </c>
      <c r="N107">
        <v>19.100000000000001</v>
      </c>
    </row>
    <row r="108" spans="1:14" x14ac:dyDescent="0.25">
      <c r="A108" t="s">
        <v>340</v>
      </c>
      <c r="B108">
        <v>5</v>
      </c>
      <c r="C108">
        <v>16</v>
      </c>
      <c r="D108">
        <v>2.5534784932012902</v>
      </c>
      <c r="E108">
        <v>14</v>
      </c>
      <c r="F108">
        <v>22</v>
      </c>
      <c r="G108">
        <v>22</v>
      </c>
      <c r="H108">
        <v>1.5628090053486099</v>
      </c>
      <c r="I108">
        <v>16</v>
      </c>
      <c r="J108">
        <v>22</v>
      </c>
      <c r="K108">
        <v>17.8</v>
      </c>
      <c r="L108">
        <v>1.3906653209897399</v>
      </c>
      <c r="M108">
        <v>15.2</v>
      </c>
      <c r="N108">
        <v>20.6</v>
      </c>
    </row>
    <row r="109" spans="1:14" x14ac:dyDescent="0.25">
      <c r="A109" t="s">
        <v>341</v>
      </c>
      <c r="B109">
        <v>5</v>
      </c>
      <c r="C109">
        <v>16</v>
      </c>
      <c r="D109">
        <v>5.0873655145652599</v>
      </c>
      <c r="E109">
        <v>4</v>
      </c>
      <c r="F109">
        <v>22</v>
      </c>
      <c r="G109">
        <v>22</v>
      </c>
      <c r="H109">
        <v>2.7937330750179798</v>
      </c>
      <c r="I109">
        <v>16</v>
      </c>
      <c r="J109">
        <v>22</v>
      </c>
      <c r="K109">
        <v>13.2</v>
      </c>
      <c r="L109">
        <v>2.9966320645639901</v>
      </c>
      <c r="M109">
        <v>7.2</v>
      </c>
      <c r="N109">
        <v>18.8</v>
      </c>
    </row>
    <row r="110" spans="1:14" x14ac:dyDescent="0.25">
      <c r="A110" t="s">
        <v>342</v>
      </c>
      <c r="B110">
        <v>5</v>
      </c>
      <c r="C110">
        <v>16</v>
      </c>
      <c r="D110">
        <v>2.9634721741114198</v>
      </c>
      <c r="E110">
        <v>10</v>
      </c>
      <c r="F110">
        <v>22</v>
      </c>
      <c r="G110">
        <v>22</v>
      </c>
      <c r="H110">
        <v>1.9670731271787401</v>
      </c>
      <c r="I110">
        <v>16</v>
      </c>
      <c r="J110">
        <v>22</v>
      </c>
      <c r="K110">
        <v>16</v>
      </c>
      <c r="L110">
        <v>1.88938046889863</v>
      </c>
      <c r="M110">
        <v>12.4</v>
      </c>
      <c r="N110">
        <v>19.600000000000001</v>
      </c>
    </row>
    <row r="111" spans="1:14" x14ac:dyDescent="0.25">
      <c r="A111" t="s">
        <v>343</v>
      </c>
      <c r="B111">
        <v>5</v>
      </c>
      <c r="C111">
        <v>16</v>
      </c>
      <c r="D111">
        <v>3.67309413465708</v>
      </c>
      <c r="E111">
        <v>10</v>
      </c>
      <c r="F111">
        <v>23</v>
      </c>
      <c r="G111">
        <v>23</v>
      </c>
      <c r="H111">
        <v>2.0374759485265299</v>
      </c>
      <c r="I111">
        <v>16</v>
      </c>
      <c r="J111">
        <v>23</v>
      </c>
      <c r="K111">
        <v>16.600000000000001</v>
      </c>
      <c r="L111">
        <v>2.1587116662504502</v>
      </c>
      <c r="M111">
        <v>12.4</v>
      </c>
      <c r="N111">
        <v>20.8</v>
      </c>
    </row>
    <row r="112" spans="1:14" x14ac:dyDescent="0.25">
      <c r="A112" t="s">
        <v>344</v>
      </c>
      <c r="B112">
        <v>5</v>
      </c>
      <c r="C112">
        <v>16</v>
      </c>
      <c r="D112">
        <v>6.7140871759801204</v>
      </c>
      <c r="E112">
        <v>4</v>
      </c>
      <c r="F112">
        <v>23</v>
      </c>
      <c r="G112">
        <v>23</v>
      </c>
      <c r="H112">
        <v>2.41363425419663</v>
      </c>
      <c r="I112">
        <v>16</v>
      </c>
      <c r="J112">
        <v>23</v>
      </c>
      <c r="K112">
        <v>14.2</v>
      </c>
      <c r="L112">
        <v>3.5469537072902702</v>
      </c>
      <c r="M112">
        <v>7.2</v>
      </c>
      <c r="N112">
        <v>21.2</v>
      </c>
    </row>
    <row r="113" spans="1:14" x14ac:dyDescent="0.25">
      <c r="A113" t="s">
        <v>345</v>
      </c>
      <c r="B113">
        <v>5</v>
      </c>
      <c r="C113">
        <v>16</v>
      </c>
      <c r="D113">
        <v>3.70228168687485</v>
      </c>
      <c r="E113">
        <v>13</v>
      </c>
      <c r="F113">
        <v>25</v>
      </c>
      <c r="G113">
        <v>25</v>
      </c>
      <c r="H113">
        <v>2.5771930529945202</v>
      </c>
      <c r="I113">
        <v>16</v>
      </c>
      <c r="J113">
        <v>25</v>
      </c>
      <c r="K113">
        <v>18</v>
      </c>
      <c r="L113">
        <v>2.0996942384998598</v>
      </c>
      <c r="M113">
        <v>14</v>
      </c>
      <c r="N113">
        <v>22.2</v>
      </c>
    </row>
    <row r="114" spans="1:14" x14ac:dyDescent="0.25">
      <c r="A114" t="s">
        <v>346</v>
      </c>
      <c r="B114">
        <v>5</v>
      </c>
      <c r="C114">
        <v>16</v>
      </c>
      <c r="D114">
        <v>6.6459279710104902</v>
      </c>
      <c r="E114">
        <v>3</v>
      </c>
      <c r="F114">
        <v>26</v>
      </c>
      <c r="G114">
        <v>26</v>
      </c>
      <c r="H114">
        <v>4.0546200801554102</v>
      </c>
      <c r="I114">
        <v>16</v>
      </c>
      <c r="J114">
        <v>26</v>
      </c>
      <c r="K114">
        <v>13.8</v>
      </c>
      <c r="L114">
        <v>3.8713319861172701</v>
      </c>
      <c r="M114">
        <v>6.4</v>
      </c>
      <c r="N114">
        <v>21.2</v>
      </c>
    </row>
    <row r="115" spans="1:14" x14ac:dyDescent="0.25">
      <c r="A115" t="s">
        <v>347</v>
      </c>
      <c r="B115">
        <v>25</v>
      </c>
      <c r="C115">
        <v>16</v>
      </c>
      <c r="D115">
        <v>0.90341608136096796</v>
      </c>
      <c r="E115">
        <v>15</v>
      </c>
      <c r="F115">
        <v>19</v>
      </c>
      <c r="G115">
        <v>26</v>
      </c>
      <c r="H115">
        <v>1.68100969044141</v>
      </c>
      <c r="I115">
        <v>22</v>
      </c>
      <c r="J115">
        <v>26</v>
      </c>
      <c r="K115">
        <v>16.2</v>
      </c>
      <c r="L115">
        <v>0.94517334179959001</v>
      </c>
      <c r="M115">
        <v>14.32</v>
      </c>
      <c r="N115">
        <v>18.04</v>
      </c>
    </row>
    <row r="116" spans="1:14" x14ac:dyDescent="0.25">
      <c r="A116" t="s">
        <v>348</v>
      </c>
      <c r="B116">
        <v>10</v>
      </c>
      <c r="C116">
        <v>16</v>
      </c>
      <c r="D116">
        <v>2.38574781080517</v>
      </c>
      <c r="E116">
        <v>10</v>
      </c>
      <c r="F116">
        <v>23</v>
      </c>
      <c r="G116">
        <v>27</v>
      </c>
      <c r="H116">
        <v>2.53142224250657</v>
      </c>
      <c r="I116">
        <v>19</v>
      </c>
      <c r="J116">
        <v>27</v>
      </c>
      <c r="K116">
        <v>16.399999999999999</v>
      </c>
      <c r="L116">
        <v>2.15259468548726</v>
      </c>
      <c r="M116">
        <v>12.2</v>
      </c>
      <c r="N116">
        <v>20.6</v>
      </c>
    </row>
    <row r="117" spans="1:14" x14ac:dyDescent="0.25">
      <c r="A117" t="s">
        <v>349</v>
      </c>
      <c r="B117">
        <v>5</v>
      </c>
      <c r="C117">
        <v>16</v>
      </c>
      <c r="D117">
        <v>6.7568551426785799</v>
      </c>
      <c r="E117">
        <v>9</v>
      </c>
      <c r="F117">
        <v>29</v>
      </c>
      <c r="G117">
        <v>29</v>
      </c>
      <c r="H117">
        <v>3.7979810921116499</v>
      </c>
      <c r="I117">
        <v>16</v>
      </c>
      <c r="J117">
        <v>29</v>
      </c>
      <c r="K117">
        <v>17.600000000000001</v>
      </c>
      <c r="L117">
        <v>3.6579035066833598</v>
      </c>
      <c r="M117">
        <v>10.4</v>
      </c>
      <c r="N117">
        <v>24.8</v>
      </c>
    </row>
    <row r="118" spans="1:14" x14ac:dyDescent="0.25">
      <c r="A118" t="s">
        <v>350</v>
      </c>
      <c r="B118">
        <v>5</v>
      </c>
      <c r="C118">
        <v>16</v>
      </c>
      <c r="D118">
        <v>5.40595294029825</v>
      </c>
      <c r="E118">
        <v>9</v>
      </c>
      <c r="F118">
        <v>30</v>
      </c>
      <c r="G118">
        <v>30</v>
      </c>
      <c r="H118">
        <v>4.0874055497849504</v>
      </c>
      <c r="I118">
        <v>16</v>
      </c>
      <c r="J118">
        <v>30</v>
      </c>
      <c r="K118">
        <v>19</v>
      </c>
      <c r="L118">
        <v>3.3824216783306298</v>
      </c>
      <c r="M118">
        <v>12.8</v>
      </c>
      <c r="N118">
        <v>26</v>
      </c>
    </row>
    <row r="119" spans="1:14" x14ac:dyDescent="0.25">
      <c r="A119" t="s">
        <v>351</v>
      </c>
      <c r="B119">
        <v>5</v>
      </c>
      <c r="C119">
        <v>16</v>
      </c>
      <c r="D119">
        <v>7.6079730129211498</v>
      </c>
      <c r="E119">
        <v>9</v>
      </c>
      <c r="F119">
        <v>32</v>
      </c>
      <c r="G119">
        <v>32</v>
      </c>
      <c r="H119">
        <v>4.50853753794655</v>
      </c>
      <c r="I119">
        <v>16</v>
      </c>
      <c r="J119">
        <v>32</v>
      </c>
      <c r="K119">
        <v>19.600000000000001</v>
      </c>
      <c r="L119">
        <v>4.1531215409922</v>
      </c>
      <c r="M119">
        <v>11.6</v>
      </c>
      <c r="N119">
        <v>27.6</v>
      </c>
    </row>
    <row r="120" spans="1:14" x14ac:dyDescent="0.25">
      <c r="A120" t="s">
        <v>352</v>
      </c>
      <c r="B120">
        <v>25</v>
      </c>
      <c r="C120">
        <v>16</v>
      </c>
      <c r="D120">
        <v>1.4293405967277899</v>
      </c>
      <c r="E120">
        <v>13</v>
      </c>
      <c r="F120">
        <v>19</v>
      </c>
      <c r="G120">
        <v>33</v>
      </c>
      <c r="H120">
        <v>2.8892694539965902</v>
      </c>
      <c r="I120">
        <v>24</v>
      </c>
      <c r="J120">
        <v>33</v>
      </c>
      <c r="K120">
        <v>16.36</v>
      </c>
      <c r="L120">
        <v>1.4436788773373701</v>
      </c>
      <c r="M120">
        <v>13.6</v>
      </c>
      <c r="N120">
        <v>19.2</v>
      </c>
    </row>
    <row r="121" spans="1:14" x14ac:dyDescent="0.25">
      <c r="A121" t="s">
        <v>353</v>
      </c>
      <c r="B121">
        <v>5</v>
      </c>
      <c r="C121">
        <v>16</v>
      </c>
      <c r="D121">
        <v>4.8167557290748499</v>
      </c>
      <c r="E121">
        <v>11</v>
      </c>
      <c r="F121">
        <v>34</v>
      </c>
      <c r="G121">
        <v>34</v>
      </c>
      <c r="H121">
        <v>7.0798627420059903</v>
      </c>
      <c r="I121">
        <v>16</v>
      </c>
      <c r="J121">
        <v>34</v>
      </c>
      <c r="K121">
        <v>19.2</v>
      </c>
      <c r="L121">
        <v>3.56747583010451</v>
      </c>
      <c r="M121">
        <v>13.6</v>
      </c>
      <c r="N121">
        <v>26.8</v>
      </c>
    </row>
    <row r="122" spans="1:14" x14ac:dyDescent="0.25">
      <c r="A122" t="s">
        <v>354</v>
      </c>
      <c r="B122">
        <v>85</v>
      </c>
      <c r="C122">
        <v>16</v>
      </c>
      <c r="D122">
        <v>1.22513568870782</v>
      </c>
      <c r="E122">
        <v>12</v>
      </c>
      <c r="F122">
        <v>16</v>
      </c>
      <c r="G122">
        <v>38</v>
      </c>
      <c r="H122">
        <v>3.5690763820100702</v>
      </c>
      <c r="I122">
        <v>30</v>
      </c>
      <c r="J122">
        <v>38</v>
      </c>
      <c r="K122">
        <v>15.6235294117647</v>
      </c>
      <c r="L122">
        <v>0.82938718716895798</v>
      </c>
      <c r="M122">
        <v>13.999705882352901</v>
      </c>
      <c r="N122">
        <v>17.270588235294099</v>
      </c>
    </row>
    <row r="123" spans="1:14" x14ac:dyDescent="0.25">
      <c r="A123" t="s">
        <v>355</v>
      </c>
      <c r="B123">
        <v>5</v>
      </c>
      <c r="C123">
        <v>16</v>
      </c>
      <c r="D123">
        <v>6.1671626011849998</v>
      </c>
      <c r="E123">
        <v>11</v>
      </c>
      <c r="F123">
        <v>40</v>
      </c>
      <c r="G123">
        <v>40</v>
      </c>
      <c r="H123">
        <v>9.9889270783411792</v>
      </c>
      <c r="I123">
        <v>16</v>
      </c>
      <c r="J123">
        <v>40</v>
      </c>
      <c r="K123">
        <v>20.2</v>
      </c>
      <c r="L123">
        <v>4.6446864745475196</v>
      </c>
      <c r="M123">
        <v>13.2</v>
      </c>
      <c r="N123">
        <v>30.4</v>
      </c>
    </row>
    <row r="124" spans="1:14" x14ac:dyDescent="0.25">
      <c r="A124" t="s">
        <v>356</v>
      </c>
      <c r="B124">
        <v>5</v>
      </c>
      <c r="C124">
        <v>16</v>
      </c>
      <c r="D124">
        <v>7.1151557751162704</v>
      </c>
      <c r="E124">
        <v>12</v>
      </c>
      <c r="F124">
        <v>42</v>
      </c>
      <c r="G124">
        <v>42</v>
      </c>
      <c r="H124">
        <v>9.60788374945359</v>
      </c>
      <c r="I124">
        <v>16</v>
      </c>
      <c r="J124">
        <v>42</v>
      </c>
      <c r="K124">
        <v>21.6</v>
      </c>
      <c r="L124">
        <v>4.9433821920168803</v>
      </c>
      <c r="M124">
        <v>13.6</v>
      </c>
      <c r="N124">
        <v>32.4</v>
      </c>
    </row>
    <row r="125" spans="1:14" x14ac:dyDescent="0.25">
      <c r="A125" t="s">
        <v>357</v>
      </c>
      <c r="B125">
        <v>117</v>
      </c>
      <c r="C125">
        <v>16</v>
      </c>
      <c r="D125">
        <v>0.95733818979552099</v>
      </c>
      <c r="E125">
        <v>14</v>
      </c>
      <c r="F125">
        <v>17</v>
      </c>
      <c r="G125">
        <v>46</v>
      </c>
      <c r="H125">
        <v>5.0429945835224697</v>
      </c>
      <c r="I125">
        <v>33</v>
      </c>
      <c r="J125">
        <v>46</v>
      </c>
      <c r="K125">
        <v>15.8205128205128</v>
      </c>
      <c r="L125">
        <v>0.69143313589933697</v>
      </c>
      <c r="M125">
        <v>14.4871794871795</v>
      </c>
      <c r="N125">
        <v>17.196581196581199</v>
      </c>
    </row>
    <row r="126" spans="1:14" x14ac:dyDescent="0.25">
      <c r="A126" t="s">
        <v>358</v>
      </c>
      <c r="B126">
        <v>44</v>
      </c>
      <c r="C126">
        <v>16</v>
      </c>
      <c r="D126">
        <v>1.49887429757001</v>
      </c>
      <c r="E126">
        <v>13</v>
      </c>
      <c r="F126">
        <v>18.5</v>
      </c>
      <c r="G126">
        <v>54</v>
      </c>
      <c r="H126">
        <v>5.6057061458962902</v>
      </c>
      <c r="I126">
        <v>37</v>
      </c>
      <c r="J126">
        <v>54</v>
      </c>
      <c r="K126">
        <v>17.909090909090899</v>
      </c>
      <c r="L126">
        <v>1.6112677710215</v>
      </c>
      <c r="M126">
        <v>14.9085227272727</v>
      </c>
      <c r="N126">
        <v>21.1823863636364</v>
      </c>
    </row>
    <row r="127" spans="1:14" x14ac:dyDescent="0.25">
      <c r="A127" t="s">
        <v>359</v>
      </c>
      <c r="B127">
        <v>70</v>
      </c>
      <c r="C127">
        <v>16.5</v>
      </c>
      <c r="D127">
        <v>0.96464032835887004</v>
      </c>
      <c r="E127">
        <v>14</v>
      </c>
      <c r="F127">
        <v>17.5</v>
      </c>
      <c r="G127">
        <v>28</v>
      </c>
      <c r="H127">
        <v>0.53861412023549105</v>
      </c>
      <c r="I127">
        <v>26</v>
      </c>
      <c r="J127">
        <v>28</v>
      </c>
      <c r="K127">
        <v>16.014285714285698</v>
      </c>
      <c r="L127">
        <v>0.66073610641637603</v>
      </c>
      <c r="M127">
        <v>14.742857142857099</v>
      </c>
      <c r="N127">
        <v>17.314285714285699</v>
      </c>
    </row>
    <row r="128" spans="1:14" x14ac:dyDescent="0.25">
      <c r="A128" t="s">
        <v>360</v>
      </c>
      <c r="B128">
        <v>5</v>
      </c>
      <c r="C128">
        <v>17</v>
      </c>
      <c r="D128">
        <v>0.83092924147633296</v>
      </c>
      <c r="E128">
        <v>14</v>
      </c>
      <c r="F128">
        <v>18</v>
      </c>
      <c r="G128">
        <v>18</v>
      </c>
      <c r="H128">
        <v>0.49969246467795098</v>
      </c>
      <c r="I128">
        <v>17</v>
      </c>
      <c r="J128">
        <v>18</v>
      </c>
      <c r="K128">
        <v>16.399999999999999</v>
      </c>
      <c r="L128">
        <v>0.60503556027965899</v>
      </c>
      <c r="M128">
        <v>15.2</v>
      </c>
      <c r="N128">
        <v>17.399999999999999</v>
      </c>
    </row>
    <row r="129" spans="1:14" x14ac:dyDescent="0.25">
      <c r="A129" t="s">
        <v>361</v>
      </c>
      <c r="B129">
        <v>5</v>
      </c>
      <c r="C129">
        <v>17</v>
      </c>
      <c r="D129">
        <v>4.3058158802995203</v>
      </c>
      <c r="E129">
        <v>9</v>
      </c>
      <c r="F129">
        <v>20</v>
      </c>
      <c r="G129">
        <v>20</v>
      </c>
      <c r="H129">
        <v>1.30881444808879</v>
      </c>
      <c r="I129">
        <v>17</v>
      </c>
      <c r="J129">
        <v>20</v>
      </c>
      <c r="K129">
        <v>14.8</v>
      </c>
      <c r="L129">
        <v>2.1573649159885</v>
      </c>
      <c r="M129">
        <v>10.6</v>
      </c>
      <c r="N129">
        <v>19</v>
      </c>
    </row>
    <row r="130" spans="1:14" x14ac:dyDescent="0.25">
      <c r="A130" t="s">
        <v>362</v>
      </c>
      <c r="B130">
        <v>5</v>
      </c>
      <c r="C130">
        <v>17</v>
      </c>
      <c r="D130">
        <v>2.72430948062342</v>
      </c>
      <c r="E130">
        <v>13</v>
      </c>
      <c r="F130">
        <v>22</v>
      </c>
      <c r="G130">
        <v>22</v>
      </c>
      <c r="H130">
        <v>1.82585955821159</v>
      </c>
      <c r="I130">
        <v>17</v>
      </c>
      <c r="J130">
        <v>22</v>
      </c>
      <c r="K130">
        <v>16.8</v>
      </c>
      <c r="L130">
        <v>1.5664713335531799</v>
      </c>
      <c r="M130">
        <v>13.8</v>
      </c>
      <c r="N130">
        <v>19.8</v>
      </c>
    </row>
    <row r="131" spans="1:14" x14ac:dyDescent="0.25">
      <c r="A131" t="s">
        <v>363</v>
      </c>
      <c r="B131">
        <v>10</v>
      </c>
      <c r="C131">
        <v>17</v>
      </c>
      <c r="D131">
        <v>0.800645154401328</v>
      </c>
      <c r="E131">
        <v>15</v>
      </c>
      <c r="F131">
        <v>19.5</v>
      </c>
      <c r="G131">
        <v>22</v>
      </c>
      <c r="H131">
        <v>1.5836665558052301</v>
      </c>
      <c r="I131">
        <v>17</v>
      </c>
      <c r="J131">
        <v>22</v>
      </c>
      <c r="K131">
        <v>17.2</v>
      </c>
      <c r="L131">
        <v>0.84401029048053899</v>
      </c>
      <c r="M131">
        <v>15.7</v>
      </c>
      <c r="N131">
        <v>18.899999999999999</v>
      </c>
    </row>
    <row r="132" spans="1:14" x14ac:dyDescent="0.25">
      <c r="A132" t="s">
        <v>364</v>
      </c>
      <c r="B132">
        <v>5</v>
      </c>
      <c r="C132">
        <v>17</v>
      </c>
      <c r="D132">
        <v>5.2175670863564401</v>
      </c>
      <c r="E132">
        <v>6</v>
      </c>
      <c r="F132">
        <v>22</v>
      </c>
      <c r="G132">
        <v>22</v>
      </c>
      <c r="H132">
        <v>1.72071461779099</v>
      </c>
      <c r="I132">
        <v>17</v>
      </c>
      <c r="J132">
        <v>22</v>
      </c>
      <c r="K132">
        <v>15.4</v>
      </c>
      <c r="L132">
        <v>2.8685416673860198</v>
      </c>
      <c r="M132">
        <v>9.8000000000000007</v>
      </c>
      <c r="N132">
        <v>21</v>
      </c>
    </row>
    <row r="133" spans="1:14" x14ac:dyDescent="0.25">
      <c r="A133" t="s">
        <v>365</v>
      </c>
      <c r="B133">
        <v>5</v>
      </c>
      <c r="C133">
        <v>17</v>
      </c>
      <c r="D133">
        <v>1.3247092078824501</v>
      </c>
      <c r="E133">
        <v>15</v>
      </c>
      <c r="F133">
        <v>22</v>
      </c>
      <c r="G133">
        <v>22</v>
      </c>
      <c r="H133">
        <v>2.0086453583491402</v>
      </c>
      <c r="I133">
        <v>17</v>
      </c>
      <c r="J133">
        <v>22</v>
      </c>
      <c r="K133">
        <v>17.8</v>
      </c>
      <c r="L133">
        <v>1.04445756905743</v>
      </c>
      <c r="M133">
        <v>16</v>
      </c>
      <c r="N133">
        <v>20</v>
      </c>
    </row>
    <row r="134" spans="1:14" x14ac:dyDescent="0.25">
      <c r="A134" t="s">
        <v>366</v>
      </c>
      <c r="B134">
        <v>5</v>
      </c>
      <c r="C134">
        <v>17</v>
      </c>
      <c r="D134">
        <v>3.7338146776727799</v>
      </c>
      <c r="E134">
        <v>9</v>
      </c>
      <c r="F134">
        <v>22</v>
      </c>
      <c r="G134">
        <v>22</v>
      </c>
      <c r="H134">
        <v>1.5050950704580499</v>
      </c>
      <c r="I134">
        <v>17</v>
      </c>
      <c r="J134">
        <v>22</v>
      </c>
      <c r="K134">
        <v>16.8</v>
      </c>
      <c r="L134">
        <v>2.22046900376017</v>
      </c>
      <c r="M134">
        <v>12.6</v>
      </c>
      <c r="N134">
        <v>21</v>
      </c>
    </row>
    <row r="135" spans="1:14" x14ac:dyDescent="0.25">
      <c r="A135" t="s">
        <v>367</v>
      </c>
      <c r="B135">
        <v>5</v>
      </c>
      <c r="C135">
        <v>17</v>
      </c>
      <c r="D135">
        <v>3.39128940587256</v>
      </c>
      <c r="E135">
        <v>5</v>
      </c>
      <c r="F135">
        <v>23</v>
      </c>
      <c r="G135">
        <v>23</v>
      </c>
      <c r="H135">
        <v>2.89288943289008</v>
      </c>
      <c r="I135">
        <v>17</v>
      </c>
      <c r="J135">
        <v>23</v>
      </c>
      <c r="K135">
        <v>15.2</v>
      </c>
      <c r="L135">
        <v>2.6289807664543798</v>
      </c>
      <c r="M135">
        <v>9.8000000000000007</v>
      </c>
      <c r="N135">
        <v>20</v>
      </c>
    </row>
    <row r="136" spans="1:14" x14ac:dyDescent="0.25">
      <c r="A136" t="s">
        <v>368</v>
      </c>
      <c r="B136">
        <v>5</v>
      </c>
      <c r="C136">
        <v>17</v>
      </c>
      <c r="D136">
        <v>2.7682565044459699</v>
      </c>
      <c r="E136">
        <v>14</v>
      </c>
      <c r="F136">
        <v>25</v>
      </c>
      <c r="G136">
        <v>25</v>
      </c>
      <c r="H136">
        <v>3.13612234556253</v>
      </c>
      <c r="I136">
        <v>17</v>
      </c>
      <c r="J136">
        <v>25</v>
      </c>
      <c r="K136">
        <v>17.8</v>
      </c>
      <c r="L136">
        <v>1.8215917790934799</v>
      </c>
      <c r="M136">
        <v>14.6</v>
      </c>
      <c r="N136">
        <v>21.6</v>
      </c>
    </row>
    <row r="137" spans="1:14" x14ac:dyDescent="0.25">
      <c r="A137" t="s">
        <v>369</v>
      </c>
      <c r="B137">
        <v>5</v>
      </c>
      <c r="C137">
        <v>17</v>
      </c>
      <c r="D137">
        <v>2.41841701616706</v>
      </c>
      <c r="E137">
        <v>13</v>
      </c>
      <c r="F137">
        <v>26</v>
      </c>
      <c r="G137">
        <v>26</v>
      </c>
      <c r="H137">
        <v>3.9001500775050602</v>
      </c>
      <c r="I137">
        <v>17</v>
      </c>
      <c r="J137">
        <v>26</v>
      </c>
      <c r="K137">
        <v>18</v>
      </c>
      <c r="L137">
        <v>1.93360056824458</v>
      </c>
      <c r="M137">
        <v>14.8</v>
      </c>
      <c r="N137">
        <v>22.2</v>
      </c>
    </row>
    <row r="138" spans="1:14" x14ac:dyDescent="0.25">
      <c r="A138" t="s">
        <v>370</v>
      </c>
      <c r="B138">
        <v>10</v>
      </c>
      <c r="C138">
        <v>17</v>
      </c>
      <c r="D138">
        <v>2.5223017168045301</v>
      </c>
      <c r="E138">
        <v>15.5</v>
      </c>
      <c r="F138">
        <v>25</v>
      </c>
      <c r="G138">
        <v>27</v>
      </c>
      <c r="H138">
        <v>1.4254930245484601</v>
      </c>
      <c r="I138">
        <v>23</v>
      </c>
      <c r="J138">
        <v>27</v>
      </c>
      <c r="K138">
        <v>19.600000000000001</v>
      </c>
      <c r="L138">
        <v>1.48416496794164</v>
      </c>
      <c r="M138">
        <v>16.8</v>
      </c>
      <c r="N138">
        <v>22.6</v>
      </c>
    </row>
    <row r="139" spans="1:14" x14ac:dyDescent="0.25">
      <c r="A139" t="s">
        <v>371</v>
      </c>
      <c r="B139">
        <v>65</v>
      </c>
      <c r="C139">
        <v>17</v>
      </c>
      <c r="D139">
        <v>1.0319400370292899</v>
      </c>
      <c r="E139">
        <v>16</v>
      </c>
      <c r="F139">
        <v>19</v>
      </c>
      <c r="G139">
        <v>28</v>
      </c>
      <c r="H139">
        <v>0.52168589746854599</v>
      </c>
      <c r="I139">
        <v>27</v>
      </c>
      <c r="J139">
        <v>28</v>
      </c>
      <c r="K139">
        <v>17.600000000000001</v>
      </c>
      <c r="L139">
        <v>0.62242861408664496</v>
      </c>
      <c r="M139">
        <v>16.384615384615401</v>
      </c>
      <c r="N139">
        <v>18.830769230769199</v>
      </c>
    </row>
    <row r="140" spans="1:14" x14ac:dyDescent="0.25">
      <c r="A140" t="s">
        <v>372</v>
      </c>
      <c r="B140">
        <v>25</v>
      </c>
      <c r="C140">
        <v>17</v>
      </c>
      <c r="D140">
        <v>2.4608437506669398</v>
      </c>
      <c r="E140">
        <v>15</v>
      </c>
      <c r="F140">
        <v>22</v>
      </c>
      <c r="G140">
        <v>28</v>
      </c>
      <c r="H140">
        <v>1.3579894747535199</v>
      </c>
      <c r="I140">
        <v>24</v>
      </c>
      <c r="J140">
        <v>28</v>
      </c>
      <c r="K140">
        <v>17.48</v>
      </c>
      <c r="L140">
        <v>1.30301726357517</v>
      </c>
      <c r="M140">
        <v>14.92</v>
      </c>
      <c r="N140">
        <v>20.04</v>
      </c>
    </row>
    <row r="141" spans="1:14" x14ac:dyDescent="0.25">
      <c r="A141" t="s">
        <v>373</v>
      </c>
      <c r="B141">
        <v>5</v>
      </c>
      <c r="C141">
        <v>17</v>
      </c>
      <c r="D141">
        <v>6.2589752929031199</v>
      </c>
      <c r="E141">
        <v>10</v>
      </c>
      <c r="F141">
        <v>31</v>
      </c>
      <c r="G141">
        <v>31</v>
      </c>
      <c r="H141">
        <v>3.6685088463455502</v>
      </c>
      <c r="I141">
        <v>17</v>
      </c>
      <c r="J141">
        <v>31</v>
      </c>
      <c r="K141">
        <v>20.8</v>
      </c>
      <c r="L141">
        <v>3.54194857810965</v>
      </c>
      <c r="M141">
        <v>14.2</v>
      </c>
      <c r="N141">
        <v>27.4</v>
      </c>
    </row>
    <row r="142" spans="1:14" x14ac:dyDescent="0.25">
      <c r="A142" t="s">
        <v>374</v>
      </c>
      <c r="B142">
        <v>29</v>
      </c>
      <c r="C142">
        <v>17</v>
      </c>
      <c r="D142">
        <v>1.4054089182237099</v>
      </c>
      <c r="E142">
        <v>15</v>
      </c>
      <c r="F142">
        <v>20</v>
      </c>
      <c r="G142">
        <v>31</v>
      </c>
      <c r="H142">
        <v>0.83048959734431904</v>
      </c>
      <c r="I142">
        <v>28</v>
      </c>
      <c r="J142">
        <v>31</v>
      </c>
      <c r="K142">
        <v>18.689655172413801</v>
      </c>
      <c r="L142">
        <v>1.1740311931438501</v>
      </c>
      <c r="M142">
        <v>16.413793103448299</v>
      </c>
      <c r="N142">
        <v>21</v>
      </c>
    </row>
    <row r="143" spans="1:14" x14ac:dyDescent="0.25">
      <c r="A143" t="s">
        <v>375</v>
      </c>
      <c r="B143">
        <v>5</v>
      </c>
      <c r="C143">
        <v>17</v>
      </c>
      <c r="D143">
        <v>5.2820397939090196</v>
      </c>
      <c r="E143">
        <v>15</v>
      </c>
      <c r="F143">
        <v>31</v>
      </c>
      <c r="G143">
        <v>31</v>
      </c>
      <c r="H143">
        <v>4.08028199762198</v>
      </c>
      <c r="I143">
        <v>17</v>
      </c>
      <c r="J143">
        <v>31</v>
      </c>
      <c r="K143">
        <v>20.8</v>
      </c>
      <c r="L143">
        <v>2.9494472641354998</v>
      </c>
      <c r="M143">
        <v>15.4</v>
      </c>
      <c r="N143">
        <v>26.8</v>
      </c>
    </row>
    <row r="144" spans="1:14" x14ac:dyDescent="0.25">
      <c r="A144" t="s">
        <v>376</v>
      </c>
      <c r="B144">
        <v>19</v>
      </c>
      <c r="C144">
        <v>17</v>
      </c>
      <c r="D144">
        <v>6.9014005080778604</v>
      </c>
      <c r="E144">
        <v>4</v>
      </c>
      <c r="F144">
        <v>26</v>
      </c>
      <c r="G144">
        <v>33</v>
      </c>
      <c r="H144">
        <v>2.5771952882067999</v>
      </c>
      <c r="I144">
        <v>27</v>
      </c>
      <c r="J144">
        <v>33</v>
      </c>
      <c r="K144">
        <v>15.894736842105299</v>
      </c>
      <c r="L144">
        <v>2.4924770370101501</v>
      </c>
      <c r="M144">
        <v>11.105263157894701</v>
      </c>
      <c r="N144">
        <v>20.894736842105299</v>
      </c>
    </row>
    <row r="145" spans="1:14" x14ac:dyDescent="0.25">
      <c r="A145" t="s">
        <v>377</v>
      </c>
      <c r="B145">
        <v>123</v>
      </c>
      <c r="C145">
        <v>17</v>
      </c>
      <c r="D145">
        <v>0.74154013928971996</v>
      </c>
      <c r="E145">
        <v>15</v>
      </c>
      <c r="F145">
        <v>18</v>
      </c>
      <c r="G145">
        <v>34</v>
      </c>
      <c r="H145">
        <v>1.20278503032874</v>
      </c>
      <c r="I145">
        <v>30</v>
      </c>
      <c r="J145">
        <v>34</v>
      </c>
      <c r="K145">
        <v>16.821138211382099</v>
      </c>
      <c r="L145">
        <v>0.604886441639095</v>
      </c>
      <c r="M145">
        <v>15.6585365853659</v>
      </c>
      <c r="N145">
        <v>17.9920731707317</v>
      </c>
    </row>
    <row r="146" spans="1:14" x14ac:dyDescent="0.25">
      <c r="A146" t="s">
        <v>378</v>
      </c>
      <c r="B146">
        <v>5</v>
      </c>
      <c r="C146">
        <v>17</v>
      </c>
      <c r="D146">
        <v>6.1205352817554699</v>
      </c>
      <c r="E146">
        <v>4</v>
      </c>
      <c r="F146">
        <v>35</v>
      </c>
      <c r="G146">
        <v>35</v>
      </c>
      <c r="H146">
        <v>7.2268273739857198</v>
      </c>
      <c r="I146">
        <v>17</v>
      </c>
      <c r="J146">
        <v>35</v>
      </c>
      <c r="K146">
        <v>18</v>
      </c>
      <c r="L146">
        <v>4.6383037527279596</v>
      </c>
      <c r="M146">
        <v>9.1999999999999993</v>
      </c>
      <c r="N146">
        <v>27.8</v>
      </c>
    </row>
    <row r="147" spans="1:14" x14ac:dyDescent="0.25">
      <c r="A147" t="s">
        <v>379</v>
      </c>
      <c r="B147">
        <v>65</v>
      </c>
      <c r="C147">
        <v>17</v>
      </c>
      <c r="D147">
        <v>1.97166547529611</v>
      </c>
      <c r="E147">
        <v>13</v>
      </c>
      <c r="F147">
        <v>19</v>
      </c>
      <c r="G147">
        <v>36</v>
      </c>
      <c r="H147">
        <v>1.6846992524356099</v>
      </c>
      <c r="I147">
        <v>30</v>
      </c>
      <c r="J147">
        <v>36</v>
      </c>
      <c r="K147">
        <v>17.2615384615385</v>
      </c>
      <c r="L147">
        <v>0.95872642002244102</v>
      </c>
      <c r="M147">
        <v>15.4</v>
      </c>
      <c r="N147">
        <v>19.123076923076901</v>
      </c>
    </row>
    <row r="148" spans="1:14" x14ac:dyDescent="0.25">
      <c r="A148" t="s">
        <v>380</v>
      </c>
      <c r="B148">
        <v>5</v>
      </c>
      <c r="C148">
        <v>17</v>
      </c>
      <c r="D148">
        <v>5.4734447489439404</v>
      </c>
      <c r="E148">
        <v>13</v>
      </c>
      <c r="F148">
        <v>37</v>
      </c>
      <c r="G148">
        <v>37</v>
      </c>
      <c r="H148">
        <v>7.4089053812216301</v>
      </c>
      <c r="I148">
        <v>17</v>
      </c>
      <c r="J148">
        <v>37</v>
      </c>
      <c r="K148">
        <v>21</v>
      </c>
      <c r="L148">
        <v>3.8589072612496298</v>
      </c>
      <c r="M148">
        <v>14.6</v>
      </c>
      <c r="N148">
        <v>29.4</v>
      </c>
    </row>
    <row r="149" spans="1:14" x14ac:dyDescent="0.25">
      <c r="A149" t="s">
        <v>381</v>
      </c>
      <c r="B149">
        <v>130</v>
      </c>
      <c r="C149">
        <v>17</v>
      </c>
      <c r="D149">
        <v>0.52763074154179301</v>
      </c>
      <c r="E149">
        <v>16</v>
      </c>
      <c r="F149">
        <v>18</v>
      </c>
      <c r="G149">
        <v>39</v>
      </c>
      <c r="H149">
        <v>4.4844846326241399</v>
      </c>
      <c r="I149">
        <v>28</v>
      </c>
      <c r="J149">
        <v>39</v>
      </c>
      <c r="K149">
        <v>16.846153846153801</v>
      </c>
      <c r="L149">
        <v>0.51406247259766402</v>
      </c>
      <c r="M149">
        <v>15.8384615384615</v>
      </c>
      <c r="N149">
        <v>17.8617307692308</v>
      </c>
    </row>
    <row r="150" spans="1:14" x14ac:dyDescent="0.25">
      <c r="A150" t="s">
        <v>382</v>
      </c>
      <c r="B150">
        <v>5</v>
      </c>
      <c r="C150">
        <v>17</v>
      </c>
      <c r="D150">
        <v>5.6002897500511901</v>
      </c>
      <c r="E150">
        <v>12</v>
      </c>
      <c r="F150">
        <v>39</v>
      </c>
      <c r="G150">
        <v>39</v>
      </c>
      <c r="H150">
        <v>10.4119218807925</v>
      </c>
      <c r="I150">
        <v>17</v>
      </c>
      <c r="J150">
        <v>39</v>
      </c>
      <c r="K150">
        <v>19.8</v>
      </c>
      <c r="L150">
        <v>4.3683775474012796</v>
      </c>
      <c r="M150">
        <v>13.4</v>
      </c>
      <c r="N150">
        <v>29.6</v>
      </c>
    </row>
    <row r="151" spans="1:14" x14ac:dyDescent="0.25">
      <c r="A151" t="s">
        <v>383</v>
      </c>
      <c r="B151">
        <v>5</v>
      </c>
      <c r="C151">
        <v>17</v>
      </c>
      <c r="D151">
        <v>5.79760219479751</v>
      </c>
      <c r="E151">
        <v>14</v>
      </c>
      <c r="F151">
        <v>40</v>
      </c>
      <c r="G151">
        <v>40</v>
      </c>
      <c r="H151">
        <v>9.0922975367862708</v>
      </c>
      <c r="I151">
        <v>17</v>
      </c>
      <c r="J151">
        <v>40</v>
      </c>
      <c r="K151">
        <v>21.8</v>
      </c>
      <c r="L151">
        <v>4.2354217421802796</v>
      </c>
      <c r="M151">
        <v>15.4</v>
      </c>
      <c r="N151">
        <v>31.2</v>
      </c>
    </row>
    <row r="152" spans="1:14" x14ac:dyDescent="0.25">
      <c r="A152" t="s">
        <v>384</v>
      </c>
      <c r="B152">
        <v>165</v>
      </c>
      <c r="C152">
        <v>17</v>
      </c>
      <c r="D152">
        <v>0.60779250667733398</v>
      </c>
      <c r="E152">
        <v>16</v>
      </c>
      <c r="F152">
        <v>18</v>
      </c>
      <c r="G152">
        <v>40</v>
      </c>
      <c r="H152">
        <v>1.75847468657423</v>
      </c>
      <c r="I152">
        <v>35</v>
      </c>
      <c r="J152">
        <v>40</v>
      </c>
      <c r="K152">
        <v>17.763636363636401</v>
      </c>
      <c r="L152">
        <v>0.60590297645993696</v>
      </c>
      <c r="M152">
        <v>16.606060606060598</v>
      </c>
      <c r="N152">
        <v>18.981818181818198</v>
      </c>
    </row>
    <row r="153" spans="1:14" x14ac:dyDescent="0.25">
      <c r="A153" t="s">
        <v>385</v>
      </c>
      <c r="B153">
        <v>20</v>
      </c>
      <c r="C153">
        <v>17</v>
      </c>
      <c r="D153">
        <v>2.3457493480762999</v>
      </c>
      <c r="E153">
        <v>14.5</v>
      </c>
      <c r="F153">
        <v>24</v>
      </c>
      <c r="G153">
        <v>43</v>
      </c>
      <c r="H153">
        <v>4.2676520940019902</v>
      </c>
      <c r="I153">
        <v>32</v>
      </c>
      <c r="J153">
        <v>43</v>
      </c>
      <c r="K153">
        <v>19.75</v>
      </c>
      <c r="L153">
        <v>2.2036036287171199</v>
      </c>
      <c r="M153">
        <v>15.6</v>
      </c>
      <c r="N153">
        <v>24.3</v>
      </c>
    </row>
    <row r="154" spans="1:14" x14ac:dyDescent="0.25">
      <c r="A154" t="s">
        <v>386</v>
      </c>
      <c r="B154">
        <v>45</v>
      </c>
      <c r="C154">
        <v>17</v>
      </c>
      <c r="D154">
        <v>2.6739137947020901</v>
      </c>
      <c r="E154">
        <v>12</v>
      </c>
      <c r="F154">
        <v>21</v>
      </c>
      <c r="G154">
        <v>43</v>
      </c>
      <c r="H154">
        <v>3.0021524831282602</v>
      </c>
      <c r="I154">
        <v>35</v>
      </c>
      <c r="J154">
        <v>43</v>
      </c>
      <c r="K154">
        <v>18.3333333333333</v>
      </c>
      <c r="L154">
        <v>1.3567798873679799</v>
      </c>
      <c r="M154">
        <v>15.7777777777778</v>
      </c>
      <c r="N154">
        <v>21.044444444444402</v>
      </c>
    </row>
    <row r="155" spans="1:14" x14ac:dyDescent="0.25">
      <c r="A155" t="s">
        <v>387</v>
      </c>
      <c r="B155">
        <v>45</v>
      </c>
      <c r="C155">
        <v>17</v>
      </c>
      <c r="D155">
        <v>4.1623342312487699</v>
      </c>
      <c r="E155">
        <v>14</v>
      </c>
      <c r="F155">
        <v>28</v>
      </c>
      <c r="G155">
        <v>43</v>
      </c>
      <c r="H155">
        <v>1.4604434427614601</v>
      </c>
      <c r="I155">
        <v>39</v>
      </c>
      <c r="J155">
        <v>43</v>
      </c>
      <c r="K155">
        <v>21.866666666666699</v>
      </c>
      <c r="L155">
        <v>1.74654978536287</v>
      </c>
      <c r="M155">
        <v>18.488888888888901</v>
      </c>
      <c r="N155">
        <v>25.3333333333333</v>
      </c>
    </row>
    <row r="156" spans="1:14" x14ac:dyDescent="0.25">
      <c r="A156" t="s">
        <v>388</v>
      </c>
      <c r="B156">
        <v>45</v>
      </c>
      <c r="C156">
        <v>17</v>
      </c>
      <c r="D156">
        <v>0.76685824449940898</v>
      </c>
      <c r="E156">
        <v>15</v>
      </c>
      <c r="F156">
        <v>19</v>
      </c>
      <c r="G156">
        <v>44</v>
      </c>
      <c r="H156">
        <v>3.4531657932105602</v>
      </c>
      <c r="I156">
        <v>34</v>
      </c>
      <c r="J156">
        <v>44</v>
      </c>
      <c r="K156">
        <v>18.577777777777801</v>
      </c>
      <c r="L156">
        <v>1.2547764022766601</v>
      </c>
      <c r="M156">
        <v>16.244444444444401</v>
      </c>
      <c r="N156">
        <v>21.2</v>
      </c>
    </row>
    <row r="157" spans="1:14" x14ac:dyDescent="0.25">
      <c r="A157" t="s">
        <v>389</v>
      </c>
      <c r="B157">
        <v>25</v>
      </c>
      <c r="C157">
        <v>17</v>
      </c>
      <c r="D157">
        <v>1.98793937037678</v>
      </c>
      <c r="E157">
        <v>14</v>
      </c>
      <c r="F157">
        <v>22</v>
      </c>
      <c r="G157">
        <v>47</v>
      </c>
      <c r="H157">
        <v>5.2447870394429703</v>
      </c>
      <c r="I157">
        <v>30</v>
      </c>
      <c r="J157">
        <v>47</v>
      </c>
      <c r="K157">
        <v>20.079999999999998</v>
      </c>
      <c r="L157">
        <v>1.8950742279227299</v>
      </c>
      <c r="M157">
        <v>16.559999999999999</v>
      </c>
      <c r="N157">
        <v>24.04</v>
      </c>
    </row>
    <row r="158" spans="1:14" x14ac:dyDescent="0.25">
      <c r="A158" t="s">
        <v>390</v>
      </c>
      <c r="B158">
        <v>75</v>
      </c>
      <c r="C158">
        <v>17</v>
      </c>
      <c r="D158">
        <v>1.5807557018270999</v>
      </c>
      <c r="E158">
        <v>14</v>
      </c>
      <c r="F158">
        <v>20</v>
      </c>
      <c r="G158">
        <v>47</v>
      </c>
      <c r="H158">
        <v>2.1895331843926402</v>
      </c>
      <c r="I158">
        <v>42</v>
      </c>
      <c r="J158">
        <v>47</v>
      </c>
      <c r="K158">
        <v>18.746666666666702</v>
      </c>
      <c r="L158">
        <v>1.2991613051650399</v>
      </c>
      <c r="M158">
        <v>16.213000000000001</v>
      </c>
      <c r="N158">
        <v>21.32</v>
      </c>
    </row>
    <row r="159" spans="1:14" x14ac:dyDescent="0.25">
      <c r="A159" t="s">
        <v>391</v>
      </c>
      <c r="B159">
        <v>5</v>
      </c>
      <c r="C159">
        <v>17</v>
      </c>
      <c r="D159">
        <v>8.2250838871403005</v>
      </c>
      <c r="E159">
        <v>11</v>
      </c>
      <c r="F159">
        <v>49</v>
      </c>
      <c r="G159">
        <v>49</v>
      </c>
      <c r="H159">
        <v>13.0612104734555</v>
      </c>
      <c r="I159">
        <v>17</v>
      </c>
      <c r="J159">
        <v>49</v>
      </c>
      <c r="K159">
        <v>22.8</v>
      </c>
      <c r="L159">
        <v>6.1094820546014796</v>
      </c>
      <c r="M159">
        <v>13.4</v>
      </c>
      <c r="N159">
        <v>36.200000000000003</v>
      </c>
    </row>
    <row r="160" spans="1:14" x14ac:dyDescent="0.25">
      <c r="A160" t="s">
        <v>392</v>
      </c>
      <c r="B160">
        <v>41</v>
      </c>
      <c r="C160">
        <v>17</v>
      </c>
      <c r="D160">
        <v>1.1557074049951399</v>
      </c>
      <c r="E160">
        <v>15</v>
      </c>
      <c r="F160">
        <v>19</v>
      </c>
      <c r="G160">
        <v>50</v>
      </c>
      <c r="H160">
        <v>10.5767569121483</v>
      </c>
      <c r="I160">
        <v>25</v>
      </c>
      <c r="J160">
        <v>50</v>
      </c>
      <c r="K160">
        <v>17.878048780487799</v>
      </c>
      <c r="L160">
        <v>1.0653327848760099</v>
      </c>
      <c r="M160">
        <v>16</v>
      </c>
      <c r="N160">
        <v>20.195121951219502</v>
      </c>
    </row>
    <row r="161" spans="1:14" x14ac:dyDescent="0.25">
      <c r="A161" t="s">
        <v>393</v>
      </c>
      <c r="B161">
        <v>10</v>
      </c>
      <c r="C161">
        <v>18</v>
      </c>
      <c r="D161">
        <v>2.0100942286074002</v>
      </c>
      <c r="E161">
        <v>10</v>
      </c>
      <c r="F161">
        <v>19</v>
      </c>
      <c r="G161">
        <v>19</v>
      </c>
      <c r="H161">
        <v>9.08317953224759E-2</v>
      </c>
      <c r="I161">
        <v>19</v>
      </c>
      <c r="J161">
        <v>19</v>
      </c>
      <c r="K161">
        <v>15.2</v>
      </c>
      <c r="L161">
        <v>1.70002400149544</v>
      </c>
      <c r="M161">
        <v>11.5</v>
      </c>
      <c r="N161">
        <v>18.100000000000001</v>
      </c>
    </row>
    <row r="162" spans="1:14" x14ac:dyDescent="0.25">
      <c r="A162" t="s">
        <v>394</v>
      </c>
      <c r="B162">
        <v>5</v>
      </c>
      <c r="C162">
        <v>18</v>
      </c>
      <c r="D162">
        <v>3.3532285001379498</v>
      </c>
      <c r="E162">
        <v>11</v>
      </c>
      <c r="F162">
        <v>20</v>
      </c>
      <c r="G162">
        <v>20</v>
      </c>
      <c r="H162">
        <v>1.25590340764604</v>
      </c>
      <c r="I162">
        <v>18</v>
      </c>
      <c r="J162">
        <v>20</v>
      </c>
      <c r="K162">
        <v>15.6</v>
      </c>
      <c r="L162">
        <v>1.7098364436595701</v>
      </c>
      <c r="M162">
        <v>12.4</v>
      </c>
      <c r="N162">
        <v>18.8</v>
      </c>
    </row>
    <row r="163" spans="1:14" x14ac:dyDescent="0.25">
      <c r="A163" t="s">
        <v>395</v>
      </c>
      <c r="B163">
        <v>5</v>
      </c>
      <c r="C163">
        <v>18</v>
      </c>
      <c r="D163">
        <v>1.3942125457986301</v>
      </c>
      <c r="E163">
        <v>15</v>
      </c>
      <c r="F163">
        <v>20</v>
      </c>
      <c r="G163">
        <v>20</v>
      </c>
      <c r="H163">
        <v>0.69864050831309898</v>
      </c>
      <c r="I163">
        <v>18</v>
      </c>
      <c r="J163">
        <v>20</v>
      </c>
      <c r="K163">
        <v>17.600000000000001</v>
      </c>
      <c r="L163">
        <v>0.83444475683248198</v>
      </c>
      <c r="M163">
        <v>16</v>
      </c>
      <c r="N163">
        <v>19.2</v>
      </c>
    </row>
    <row r="164" spans="1:14" x14ac:dyDescent="0.25">
      <c r="A164" t="s">
        <v>396</v>
      </c>
      <c r="B164">
        <v>5</v>
      </c>
      <c r="C164">
        <v>18</v>
      </c>
      <c r="D164">
        <v>2.60200711838081</v>
      </c>
      <c r="E164">
        <v>9</v>
      </c>
      <c r="F164">
        <v>20</v>
      </c>
      <c r="G164">
        <v>20</v>
      </c>
      <c r="H164">
        <v>0.654715285609341</v>
      </c>
      <c r="I164">
        <v>18</v>
      </c>
      <c r="J164">
        <v>20</v>
      </c>
      <c r="K164">
        <v>16.600000000000001</v>
      </c>
      <c r="L164">
        <v>1.8193345740212901</v>
      </c>
      <c r="M164">
        <v>12.6</v>
      </c>
      <c r="N164">
        <v>19.600000000000001</v>
      </c>
    </row>
    <row r="165" spans="1:14" x14ac:dyDescent="0.25">
      <c r="A165" t="s">
        <v>397</v>
      </c>
      <c r="B165">
        <v>10</v>
      </c>
      <c r="C165">
        <v>18</v>
      </c>
      <c r="D165">
        <v>2.03771808145728</v>
      </c>
      <c r="E165">
        <v>11</v>
      </c>
      <c r="F165">
        <v>19.5</v>
      </c>
      <c r="G165">
        <v>22</v>
      </c>
      <c r="H165">
        <v>1.0267631734053499</v>
      </c>
      <c r="I165">
        <v>18</v>
      </c>
      <c r="J165">
        <v>22</v>
      </c>
      <c r="K165">
        <v>15.8</v>
      </c>
      <c r="L165">
        <v>1.6170652622594599</v>
      </c>
      <c r="M165">
        <v>12.397500000000001</v>
      </c>
      <c r="N165">
        <v>18.7</v>
      </c>
    </row>
    <row r="166" spans="1:14" x14ac:dyDescent="0.25">
      <c r="A166" t="s">
        <v>398</v>
      </c>
      <c r="B166">
        <v>10</v>
      </c>
      <c r="C166">
        <v>18</v>
      </c>
      <c r="D166">
        <v>1.58673394507751</v>
      </c>
      <c r="E166">
        <v>14.5</v>
      </c>
      <c r="F166">
        <v>21.5</v>
      </c>
      <c r="G166">
        <v>22</v>
      </c>
      <c r="H166">
        <v>0.44252699693273101</v>
      </c>
      <c r="I166">
        <v>21</v>
      </c>
      <c r="J166">
        <v>22</v>
      </c>
      <c r="K166">
        <v>18</v>
      </c>
      <c r="L166">
        <v>1.1157221458278399</v>
      </c>
      <c r="M166">
        <v>15.7</v>
      </c>
      <c r="N166">
        <v>20.100000000000001</v>
      </c>
    </row>
    <row r="167" spans="1:14" x14ac:dyDescent="0.25">
      <c r="A167" t="s">
        <v>399</v>
      </c>
      <c r="B167">
        <v>5</v>
      </c>
      <c r="C167">
        <v>18</v>
      </c>
      <c r="D167">
        <v>2.18496411797075</v>
      </c>
      <c r="E167">
        <v>12</v>
      </c>
      <c r="F167">
        <v>23</v>
      </c>
      <c r="G167">
        <v>23</v>
      </c>
      <c r="H167">
        <v>1.7150369923673701</v>
      </c>
      <c r="I167">
        <v>18</v>
      </c>
      <c r="J167">
        <v>23</v>
      </c>
      <c r="K167">
        <v>18</v>
      </c>
      <c r="L167">
        <v>1.6197569945124899</v>
      </c>
      <c r="M167">
        <v>14.8</v>
      </c>
      <c r="N167">
        <v>21</v>
      </c>
    </row>
    <row r="168" spans="1:14" x14ac:dyDescent="0.25">
      <c r="A168" t="s">
        <v>400</v>
      </c>
      <c r="B168">
        <v>5</v>
      </c>
      <c r="C168">
        <v>18</v>
      </c>
      <c r="D168">
        <v>3.5281219826520198</v>
      </c>
      <c r="E168">
        <v>10</v>
      </c>
      <c r="F168">
        <v>23</v>
      </c>
      <c r="G168">
        <v>23</v>
      </c>
      <c r="H168">
        <v>2.1785872427418198</v>
      </c>
      <c r="I168">
        <v>18</v>
      </c>
      <c r="J168">
        <v>23</v>
      </c>
      <c r="K168">
        <v>16.399999999999999</v>
      </c>
      <c r="L168">
        <v>2.11424016600479</v>
      </c>
      <c r="M168">
        <v>12.2</v>
      </c>
      <c r="N168">
        <v>20.399999999999999</v>
      </c>
    </row>
    <row r="169" spans="1:14" x14ac:dyDescent="0.25">
      <c r="A169" t="s">
        <v>401</v>
      </c>
      <c r="B169">
        <v>5</v>
      </c>
      <c r="C169">
        <v>18</v>
      </c>
      <c r="D169">
        <v>3.0595038497084199</v>
      </c>
      <c r="E169">
        <v>8</v>
      </c>
      <c r="F169">
        <v>23</v>
      </c>
      <c r="G169">
        <v>23</v>
      </c>
      <c r="H169">
        <v>2.0890732353601802</v>
      </c>
      <c r="I169">
        <v>18</v>
      </c>
      <c r="J169">
        <v>23</v>
      </c>
      <c r="K169">
        <v>16.600000000000001</v>
      </c>
      <c r="L169">
        <v>2.2397075658661501</v>
      </c>
      <c r="M169">
        <v>12</v>
      </c>
      <c r="N169">
        <v>20.6</v>
      </c>
    </row>
    <row r="170" spans="1:14" x14ac:dyDescent="0.25">
      <c r="A170" t="s">
        <v>402</v>
      </c>
      <c r="B170">
        <v>10</v>
      </c>
      <c r="C170">
        <v>18</v>
      </c>
      <c r="D170">
        <v>0.97213348072702199</v>
      </c>
      <c r="E170">
        <v>17</v>
      </c>
      <c r="F170">
        <v>21.5</v>
      </c>
      <c r="G170">
        <v>23</v>
      </c>
      <c r="H170">
        <v>0.98838251704489399</v>
      </c>
      <c r="I170">
        <v>20</v>
      </c>
      <c r="J170">
        <v>23</v>
      </c>
      <c r="K170">
        <v>19</v>
      </c>
      <c r="L170">
        <v>0.74500670325762197</v>
      </c>
      <c r="M170">
        <v>17.600000000000001</v>
      </c>
      <c r="N170">
        <v>20.5</v>
      </c>
    </row>
    <row r="171" spans="1:14" x14ac:dyDescent="0.25">
      <c r="A171" t="s">
        <v>403</v>
      </c>
      <c r="B171">
        <v>5</v>
      </c>
      <c r="C171">
        <v>18</v>
      </c>
      <c r="D171">
        <v>2.60622539913245</v>
      </c>
      <c r="E171">
        <v>13</v>
      </c>
      <c r="F171">
        <v>24</v>
      </c>
      <c r="G171">
        <v>24</v>
      </c>
      <c r="H171">
        <v>2.2610437815084801</v>
      </c>
      <c r="I171">
        <v>18</v>
      </c>
      <c r="J171">
        <v>24</v>
      </c>
      <c r="K171">
        <v>18</v>
      </c>
      <c r="L171">
        <v>1.7197848207211699</v>
      </c>
      <c r="M171">
        <v>14.8</v>
      </c>
      <c r="N171">
        <v>21.4</v>
      </c>
    </row>
    <row r="172" spans="1:14" x14ac:dyDescent="0.25">
      <c r="A172" t="s">
        <v>404</v>
      </c>
      <c r="B172">
        <v>5</v>
      </c>
      <c r="C172">
        <v>18</v>
      </c>
      <c r="D172">
        <v>4.2025360784827397</v>
      </c>
      <c r="E172">
        <v>10</v>
      </c>
      <c r="F172">
        <v>25</v>
      </c>
      <c r="G172">
        <v>25</v>
      </c>
      <c r="H172">
        <v>2.5199039072095899</v>
      </c>
      <c r="I172">
        <v>18</v>
      </c>
      <c r="J172">
        <v>25</v>
      </c>
      <c r="K172">
        <v>17.2</v>
      </c>
      <c r="L172">
        <v>2.5010343997848001</v>
      </c>
      <c r="M172">
        <v>12.4</v>
      </c>
      <c r="N172">
        <v>22</v>
      </c>
    </row>
    <row r="173" spans="1:14" x14ac:dyDescent="0.25">
      <c r="A173" t="s">
        <v>405</v>
      </c>
      <c r="B173">
        <v>5</v>
      </c>
      <c r="C173">
        <v>18</v>
      </c>
      <c r="D173">
        <v>3.9331692783374099</v>
      </c>
      <c r="E173">
        <v>12</v>
      </c>
      <c r="F173">
        <v>25</v>
      </c>
      <c r="G173">
        <v>25</v>
      </c>
      <c r="H173">
        <v>2.06989551590042</v>
      </c>
      <c r="I173">
        <v>18</v>
      </c>
      <c r="J173">
        <v>25</v>
      </c>
      <c r="K173">
        <v>18.399999999999999</v>
      </c>
      <c r="L173">
        <v>2.2347622356360399</v>
      </c>
      <c r="M173">
        <v>14</v>
      </c>
      <c r="N173">
        <v>22.8</v>
      </c>
    </row>
    <row r="174" spans="1:14" x14ac:dyDescent="0.25">
      <c r="A174" t="s">
        <v>406</v>
      </c>
      <c r="B174">
        <v>5</v>
      </c>
      <c r="C174">
        <v>18</v>
      </c>
      <c r="D174">
        <v>4.5323585898998298</v>
      </c>
      <c r="E174">
        <v>12</v>
      </c>
      <c r="F174">
        <v>25</v>
      </c>
      <c r="G174">
        <v>25</v>
      </c>
      <c r="H174">
        <v>2.0934178273388202</v>
      </c>
      <c r="I174">
        <v>18</v>
      </c>
      <c r="J174">
        <v>25</v>
      </c>
      <c r="K174">
        <v>18.399999999999999</v>
      </c>
      <c r="L174">
        <v>2.41518668476626</v>
      </c>
      <c r="M174">
        <v>13.6</v>
      </c>
      <c r="N174">
        <v>23.2</v>
      </c>
    </row>
    <row r="175" spans="1:14" x14ac:dyDescent="0.25">
      <c r="A175" t="s">
        <v>407</v>
      </c>
      <c r="B175">
        <v>5</v>
      </c>
      <c r="C175">
        <v>18</v>
      </c>
      <c r="D175">
        <v>3.44921105409477</v>
      </c>
      <c r="E175">
        <v>13</v>
      </c>
      <c r="F175">
        <v>27</v>
      </c>
      <c r="G175">
        <v>27</v>
      </c>
      <c r="H175">
        <v>3.6311482376450002</v>
      </c>
      <c r="I175">
        <v>18</v>
      </c>
      <c r="J175">
        <v>27</v>
      </c>
      <c r="K175">
        <v>18.399999999999999</v>
      </c>
      <c r="L175">
        <v>2.2691952152013002</v>
      </c>
      <c r="M175">
        <v>14.4</v>
      </c>
      <c r="N175">
        <v>23</v>
      </c>
    </row>
    <row r="176" spans="1:14" x14ac:dyDescent="0.25">
      <c r="A176" t="s">
        <v>408</v>
      </c>
      <c r="B176">
        <v>5</v>
      </c>
      <c r="C176">
        <v>18</v>
      </c>
      <c r="D176">
        <v>2.84759328534675</v>
      </c>
      <c r="E176">
        <v>11</v>
      </c>
      <c r="F176">
        <v>27</v>
      </c>
      <c r="G176">
        <v>27</v>
      </c>
      <c r="H176">
        <v>3.5368057480571302</v>
      </c>
      <c r="I176">
        <v>18</v>
      </c>
      <c r="J176">
        <v>27</v>
      </c>
      <c r="K176">
        <v>18.8</v>
      </c>
      <c r="L176">
        <v>2.2713478158331601</v>
      </c>
      <c r="M176">
        <v>14.2</v>
      </c>
      <c r="N176">
        <v>23.4</v>
      </c>
    </row>
    <row r="177" spans="1:14" x14ac:dyDescent="0.25">
      <c r="A177" t="s">
        <v>409</v>
      </c>
      <c r="B177">
        <v>5</v>
      </c>
      <c r="C177">
        <v>18</v>
      </c>
      <c r="D177">
        <v>3.9520299295496701</v>
      </c>
      <c r="E177">
        <v>8</v>
      </c>
      <c r="F177">
        <v>27</v>
      </c>
      <c r="G177">
        <v>27</v>
      </c>
      <c r="H177">
        <v>3.02523487428736</v>
      </c>
      <c r="I177">
        <v>18</v>
      </c>
      <c r="J177">
        <v>27</v>
      </c>
      <c r="K177">
        <v>18.2</v>
      </c>
      <c r="L177">
        <v>2.8556037075990601</v>
      </c>
      <c r="M177">
        <v>12.4</v>
      </c>
      <c r="N177">
        <v>23.4</v>
      </c>
    </row>
    <row r="178" spans="1:14" x14ac:dyDescent="0.25">
      <c r="A178" t="s">
        <v>410</v>
      </c>
      <c r="B178">
        <v>5</v>
      </c>
      <c r="C178">
        <v>18</v>
      </c>
      <c r="D178">
        <v>3.5106740781861698</v>
      </c>
      <c r="E178">
        <v>17</v>
      </c>
      <c r="F178">
        <v>28</v>
      </c>
      <c r="G178">
        <v>28</v>
      </c>
      <c r="H178">
        <v>2.93837767591857</v>
      </c>
      <c r="I178">
        <v>18</v>
      </c>
      <c r="J178">
        <v>28</v>
      </c>
      <c r="K178">
        <v>20.8</v>
      </c>
      <c r="L178">
        <v>2.0035453241158701</v>
      </c>
      <c r="M178">
        <v>17.2</v>
      </c>
      <c r="N178">
        <v>25</v>
      </c>
    </row>
    <row r="179" spans="1:14" x14ac:dyDescent="0.25">
      <c r="A179" t="s">
        <v>411</v>
      </c>
      <c r="B179">
        <v>5</v>
      </c>
      <c r="C179">
        <v>18</v>
      </c>
      <c r="D179">
        <v>2.4481616081308801</v>
      </c>
      <c r="E179">
        <v>15</v>
      </c>
      <c r="F179">
        <v>28</v>
      </c>
      <c r="G179">
        <v>28</v>
      </c>
      <c r="H179">
        <v>4.3485618357111901</v>
      </c>
      <c r="I179">
        <v>18</v>
      </c>
      <c r="J179">
        <v>28</v>
      </c>
      <c r="K179">
        <v>19.600000000000001</v>
      </c>
      <c r="L179">
        <v>1.95131335637859</v>
      </c>
      <c r="M179">
        <v>16.399999999999999</v>
      </c>
      <c r="N179">
        <v>24</v>
      </c>
    </row>
    <row r="180" spans="1:14" x14ac:dyDescent="0.25">
      <c r="A180" t="s">
        <v>412</v>
      </c>
      <c r="B180">
        <v>5</v>
      </c>
      <c r="C180">
        <v>18</v>
      </c>
      <c r="D180">
        <v>5.9693057302411701</v>
      </c>
      <c r="E180">
        <v>11</v>
      </c>
      <c r="F180">
        <v>29</v>
      </c>
      <c r="G180">
        <v>29</v>
      </c>
      <c r="H180">
        <v>3.07473917464542</v>
      </c>
      <c r="I180">
        <v>18</v>
      </c>
      <c r="J180">
        <v>29</v>
      </c>
      <c r="K180">
        <v>20.6</v>
      </c>
      <c r="L180">
        <v>3.25308477105236</v>
      </c>
      <c r="M180">
        <v>14.4</v>
      </c>
      <c r="N180">
        <v>26.8</v>
      </c>
    </row>
    <row r="181" spans="1:14" x14ac:dyDescent="0.25">
      <c r="A181" t="s">
        <v>413</v>
      </c>
      <c r="B181">
        <v>15</v>
      </c>
      <c r="C181">
        <v>18</v>
      </c>
      <c r="D181">
        <v>1.7212645453745701</v>
      </c>
      <c r="E181">
        <v>14</v>
      </c>
      <c r="F181">
        <v>22</v>
      </c>
      <c r="G181">
        <v>29</v>
      </c>
      <c r="H181">
        <v>2.6497052843305799</v>
      </c>
      <c r="I181">
        <v>22</v>
      </c>
      <c r="J181">
        <v>29</v>
      </c>
      <c r="K181">
        <v>18.066666666666698</v>
      </c>
      <c r="L181">
        <v>1.37110756901813</v>
      </c>
      <c r="M181">
        <v>15.3333333333333</v>
      </c>
      <c r="N181">
        <v>20.733333333333299</v>
      </c>
    </row>
    <row r="182" spans="1:14" x14ac:dyDescent="0.25">
      <c r="A182" t="s">
        <v>414</v>
      </c>
      <c r="B182">
        <v>5</v>
      </c>
      <c r="C182">
        <v>18</v>
      </c>
      <c r="D182">
        <v>3.01758290369263</v>
      </c>
      <c r="E182">
        <v>15</v>
      </c>
      <c r="F182">
        <v>29</v>
      </c>
      <c r="G182">
        <v>29</v>
      </c>
      <c r="H182">
        <v>4.1817030231733803</v>
      </c>
      <c r="I182">
        <v>18</v>
      </c>
      <c r="J182">
        <v>29</v>
      </c>
      <c r="K182">
        <v>20</v>
      </c>
      <c r="L182">
        <v>2.1967124033287302</v>
      </c>
      <c r="M182">
        <v>16.399999999999999</v>
      </c>
      <c r="N182">
        <v>24.6</v>
      </c>
    </row>
    <row r="183" spans="1:14" x14ac:dyDescent="0.25">
      <c r="A183" t="s">
        <v>415</v>
      </c>
      <c r="B183">
        <v>10</v>
      </c>
      <c r="C183">
        <v>18</v>
      </c>
      <c r="D183">
        <v>3.5058991101224</v>
      </c>
      <c r="E183">
        <v>14.5</v>
      </c>
      <c r="F183">
        <v>27</v>
      </c>
      <c r="G183">
        <v>29</v>
      </c>
      <c r="H183">
        <v>1.4042390034171099</v>
      </c>
      <c r="I183">
        <v>25</v>
      </c>
      <c r="J183">
        <v>29</v>
      </c>
      <c r="K183">
        <v>20.2</v>
      </c>
      <c r="L183">
        <v>1.8338487674097299</v>
      </c>
      <c r="M183">
        <v>16.8</v>
      </c>
      <c r="N183">
        <v>23.9</v>
      </c>
    </row>
    <row r="184" spans="1:14" x14ac:dyDescent="0.25">
      <c r="A184" t="s">
        <v>416</v>
      </c>
      <c r="B184">
        <v>5</v>
      </c>
      <c r="C184">
        <v>18</v>
      </c>
      <c r="D184">
        <v>4.7396795721066001</v>
      </c>
      <c r="E184">
        <v>10</v>
      </c>
      <c r="F184">
        <v>30</v>
      </c>
      <c r="G184">
        <v>30</v>
      </c>
      <c r="H184">
        <v>4.4303261605652597</v>
      </c>
      <c r="I184">
        <v>18</v>
      </c>
      <c r="J184">
        <v>30</v>
      </c>
      <c r="K184">
        <v>18.600000000000001</v>
      </c>
      <c r="L184">
        <v>3.1307145665757701</v>
      </c>
      <c r="M184">
        <v>12.8</v>
      </c>
      <c r="N184">
        <v>25</v>
      </c>
    </row>
    <row r="185" spans="1:14" x14ac:dyDescent="0.25">
      <c r="A185" t="s">
        <v>417</v>
      </c>
      <c r="B185">
        <v>5</v>
      </c>
      <c r="C185">
        <v>18</v>
      </c>
      <c r="D185">
        <v>3.2168266330902502</v>
      </c>
      <c r="E185">
        <v>15</v>
      </c>
      <c r="F185">
        <v>31</v>
      </c>
      <c r="G185">
        <v>31</v>
      </c>
      <c r="H185">
        <v>5.7894556341381502</v>
      </c>
      <c r="I185">
        <v>18</v>
      </c>
      <c r="J185">
        <v>31</v>
      </c>
      <c r="K185">
        <v>20</v>
      </c>
      <c r="L185">
        <v>2.53698956702749</v>
      </c>
      <c r="M185">
        <v>16.2</v>
      </c>
      <c r="N185">
        <v>25.6</v>
      </c>
    </row>
    <row r="186" spans="1:14" x14ac:dyDescent="0.25">
      <c r="A186" t="s">
        <v>418</v>
      </c>
      <c r="B186">
        <v>25</v>
      </c>
      <c r="C186">
        <v>18</v>
      </c>
      <c r="D186">
        <v>1.6864122979401801</v>
      </c>
      <c r="E186">
        <v>14</v>
      </c>
      <c r="F186">
        <v>24</v>
      </c>
      <c r="G186">
        <v>35</v>
      </c>
      <c r="H186">
        <v>1.4141946063531901</v>
      </c>
      <c r="I186">
        <v>30</v>
      </c>
      <c r="J186">
        <v>35</v>
      </c>
      <c r="K186">
        <v>20.2</v>
      </c>
      <c r="L186">
        <v>1.4190385720560601</v>
      </c>
      <c r="M186">
        <v>17.559999999999999</v>
      </c>
      <c r="N186">
        <v>23.12</v>
      </c>
    </row>
    <row r="187" spans="1:14" x14ac:dyDescent="0.25">
      <c r="A187" t="s">
        <v>419</v>
      </c>
      <c r="B187">
        <v>45</v>
      </c>
      <c r="C187">
        <v>18</v>
      </c>
      <c r="D187">
        <v>1.64484698138131</v>
      </c>
      <c r="E187">
        <v>17</v>
      </c>
      <c r="F187">
        <v>23</v>
      </c>
      <c r="G187">
        <v>35</v>
      </c>
      <c r="H187">
        <v>0.915767357457831</v>
      </c>
      <c r="I187">
        <v>31</v>
      </c>
      <c r="J187">
        <v>35</v>
      </c>
      <c r="K187">
        <v>20.3333333333333</v>
      </c>
      <c r="L187">
        <v>1.0102498901794099</v>
      </c>
      <c r="M187">
        <v>18.399999999999999</v>
      </c>
      <c r="N187">
        <v>22.3555555555556</v>
      </c>
    </row>
    <row r="188" spans="1:14" x14ac:dyDescent="0.25">
      <c r="A188" t="s">
        <v>420</v>
      </c>
      <c r="B188">
        <v>5</v>
      </c>
      <c r="C188">
        <v>18</v>
      </c>
      <c r="D188">
        <v>7.2640971710716498</v>
      </c>
      <c r="E188">
        <v>12</v>
      </c>
      <c r="F188">
        <v>37</v>
      </c>
      <c r="G188">
        <v>37</v>
      </c>
      <c r="H188">
        <v>5.6317890323387001</v>
      </c>
      <c r="I188">
        <v>18</v>
      </c>
      <c r="J188">
        <v>37</v>
      </c>
      <c r="K188">
        <v>22.4</v>
      </c>
      <c r="L188">
        <v>4.25729282575446</v>
      </c>
      <c r="M188">
        <v>14.4</v>
      </c>
      <c r="N188">
        <v>31.2</v>
      </c>
    </row>
    <row r="189" spans="1:14" x14ac:dyDescent="0.25">
      <c r="A189" t="s">
        <v>421</v>
      </c>
      <c r="B189">
        <v>5</v>
      </c>
      <c r="C189">
        <v>18</v>
      </c>
      <c r="D189">
        <v>5.76351905134229</v>
      </c>
      <c r="E189">
        <v>15</v>
      </c>
      <c r="F189">
        <v>38</v>
      </c>
      <c r="G189">
        <v>38</v>
      </c>
      <c r="H189">
        <v>6.8484288481204798</v>
      </c>
      <c r="I189">
        <v>18</v>
      </c>
      <c r="J189">
        <v>38</v>
      </c>
      <c r="K189">
        <v>22.8</v>
      </c>
      <c r="L189">
        <v>3.8097408115126501</v>
      </c>
      <c r="M189">
        <v>16.399999999999999</v>
      </c>
      <c r="N189">
        <v>31</v>
      </c>
    </row>
    <row r="190" spans="1:14" x14ac:dyDescent="0.25">
      <c r="A190" t="s">
        <v>422</v>
      </c>
      <c r="B190">
        <v>5</v>
      </c>
      <c r="C190">
        <v>18</v>
      </c>
      <c r="D190">
        <v>5.6295859513643096</v>
      </c>
      <c r="E190">
        <v>13</v>
      </c>
      <c r="F190">
        <v>38</v>
      </c>
      <c r="G190">
        <v>38</v>
      </c>
      <c r="H190">
        <v>8.7688431677759002</v>
      </c>
      <c r="I190">
        <v>18</v>
      </c>
      <c r="J190">
        <v>38</v>
      </c>
      <c r="K190">
        <v>20.6</v>
      </c>
      <c r="L190">
        <v>4.1169297481321099</v>
      </c>
      <c r="M190">
        <v>14.4</v>
      </c>
      <c r="N190">
        <v>29.6</v>
      </c>
    </row>
    <row r="191" spans="1:14" x14ac:dyDescent="0.25">
      <c r="A191" t="s">
        <v>423</v>
      </c>
      <c r="B191">
        <v>5</v>
      </c>
      <c r="C191">
        <v>18</v>
      </c>
      <c r="D191">
        <v>6.43480417965326</v>
      </c>
      <c r="E191">
        <v>11</v>
      </c>
      <c r="F191">
        <v>40</v>
      </c>
      <c r="G191">
        <v>40</v>
      </c>
      <c r="H191">
        <v>8.4691182838859103</v>
      </c>
      <c r="I191">
        <v>18</v>
      </c>
      <c r="J191">
        <v>40</v>
      </c>
      <c r="K191">
        <v>21.4</v>
      </c>
      <c r="L191">
        <v>4.5835770299449496</v>
      </c>
      <c r="M191">
        <v>13.6</v>
      </c>
      <c r="N191">
        <v>31</v>
      </c>
    </row>
    <row r="192" spans="1:14" x14ac:dyDescent="0.25">
      <c r="A192" t="s">
        <v>424</v>
      </c>
      <c r="B192">
        <v>10</v>
      </c>
      <c r="C192">
        <v>18</v>
      </c>
      <c r="D192">
        <v>2.9989159607588198</v>
      </c>
      <c r="E192">
        <v>15</v>
      </c>
      <c r="F192">
        <v>27.5</v>
      </c>
      <c r="G192">
        <v>41</v>
      </c>
      <c r="H192">
        <v>5.8276444756019004</v>
      </c>
      <c r="I192">
        <v>19</v>
      </c>
      <c r="J192">
        <v>41</v>
      </c>
      <c r="K192">
        <v>21.2</v>
      </c>
      <c r="L192">
        <v>2.9908011579937299</v>
      </c>
      <c r="M192">
        <v>15.9</v>
      </c>
      <c r="N192">
        <v>27.5</v>
      </c>
    </row>
    <row r="193" spans="1:14" x14ac:dyDescent="0.25">
      <c r="A193" t="s">
        <v>425</v>
      </c>
      <c r="B193">
        <v>5</v>
      </c>
      <c r="C193">
        <v>18</v>
      </c>
      <c r="D193">
        <v>9.3925421236614408</v>
      </c>
      <c r="E193">
        <v>10</v>
      </c>
      <c r="F193">
        <v>44</v>
      </c>
      <c r="G193">
        <v>44</v>
      </c>
      <c r="H193">
        <v>7.6531928301885603</v>
      </c>
      <c r="I193">
        <v>18</v>
      </c>
      <c r="J193">
        <v>44</v>
      </c>
      <c r="K193">
        <v>24.4</v>
      </c>
      <c r="L193">
        <v>5.6488983151422998</v>
      </c>
      <c r="M193">
        <v>14</v>
      </c>
      <c r="N193">
        <v>36.4</v>
      </c>
    </row>
    <row r="194" spans="1:14" x14ac:dyDescent="0.25">
      <c r="A194" t="s">
        <v>426</v>
      </c>
      <c r="B194">
        <v>15</v>
      </c>
      <c r="C194">
        <v>18</v>
      </c>
      <c r="D194">
        <v>2.3631304658354901</v>
      </c>
      <c r="E194">
        <v>16</v>
      </c>
      <c r="F194">
        <v>23</v>
      </c>
      <c r="G194">
        <v>44</v>
      </c>
      <c r="H194">
        <v>3.8232546040744899</v>
      </c>
      <c r="I194">
        <v>26</v>
      </c>
      <c r="J194">
        <v>44</v>
      </c>
      <c r="K194">
        <v>21.8</v>
      </c>
      <c r="L194">
        <v>2.7241516267613202</v>
      </c>
      <c r="M194">
        <v>16.866666666666699</v>
      </c>
      <c r="N194">
        <v>27.466666666666701</v>
      </c>
    </row>
    <row r="195" spans="1:14" x14ac:dyDescent="0.25">
      <c r="A195" t="s">
        <v>427</v>
      </c>
      <c r="B195">
        <v>10</v>
      </c>
      <c r="C195">
        <v>18</v>
      </c>
      <c r="D195">
        <v>4.81979191972174</v>
      </c>
      <c r="E195">
        <v>12</v>
      </c>
      <c r="F195">
        <v>36</v>
      </c>
      <c r="G195">
        <v>46</v>
      </c>
      <c r="H195">
        <v>6.3410120330559501</v>
      </c>
      <c r="I195">
        <v>26</v>
      </c>
      <c r="J195">
        <v>46</v>
      </c>
      <c r="K195">
        <v>22.8</v>
      </c>
      <c r="L195">
        <v>4.08205618146871</v>
      </c>
      <c r="M195">
        <v>15.4</v>
      </c>
      <c r="N195">
        <v>31.4</v>
      </c>
    </row>
    <row r="196" spans="1:14" x14ac:dyDescent="0.25">
      <c r="A196" t="s">
        <v>428</v>
      </c>
      <c r="B196">
        <v>85</v>
      </c>
      <c r="C196">
        <v>18</v>
      </c>
      <c r="D196">
        <v>1.5612888497287201</v>
      </c>
      <c r="E196">
        <v>14</v>
      </c>
      <c r="F196">
        <v>21</v>
      </c>
      <c r="G196">
        <v>48</v>
      </c>
      <c r="H196">
        <v>3.0932226807417602</v>
      </c>
      <c r="I196">
        <v>36</v>
      </c>
      <c r="J196">
        <v>48</v>
      </c>
      <c r="K196">
        <v>18.117647058823501</v>
      </c>
      <c r="L196">
        <v>1.1032131718318401</v>
      </c>
      <c r="M196">
        <v>15.9764705882353</v>
      </c>
      <c r="N196">
        <v>20.3176470588235</v>
      </c>
    </row>
    <row r="197" spans="1:14" x14ac:dyDescent="0.25">
      <c r="A197" t="s">
        <v>429</v>
      </c>
      <c r="B197">
        <v>25</v>
      </c>
      <c r="C197">
        <v>18</v>
      </c>
      <c r="D197">
        <v>2.4546063022835098</v>
      </c>
      <c r="E197">
        <v>14</v>
      </c>
      <c r="F197">
        <v>24</v>
      </c>
      <c r="G197">
        <v>52</v>
      </c>
      <c r="H197">
        <v>5.0285342850283499</v>
      </c>
      <c r="I197">
        <v>37</v>
      </c>
      <c r="J197">
        <v>52</v>
      </c>
      <c r="K197">
        <v>22.04</v>
      </c>
      <c r="L197">
        <v>2.2331228097326701</v>
      </c>
      <c r="M197">
        <v>17.959</v>
      </c>
      <c r="N197">
        <v>26.64</v>
      </c>
    </row>
    <row r="198" spans="1:14" x14ac:dyDescent="0.25">
      <c r="A198" t="s">
        <v>430</v>
      </c>
      <c r="B198">
        <v>1161</v>
      </c>
      <c r="C198">
        <v>18</v>
      </c>
      <c r="D198">
        <v>0.46438648287880702</v>
      </c>
      <c r="E198">
        <v>17</v>
      </c>
      <c r="F198">
        <v>18</v>
      </c>
      <c r="G198">
        <v>58</v>
      </c>
      <c r="H198">
        <v>7.3640659079525896</v>
      </c>
      <c r="I198">
        <v>41</v>
      </c>
      <c r="J198">
        <v>58</v>
      </c>
      <c r="K198">
        <v>19.046511627907002</v>
      </c>
      <c r="L198">
        <v>0.21630239851232699</v>
      </c>
      <c r="M198">
        <v>18.616709732988799</v>
      </c>
      <c r="N198">
        <v>19.4685615848407</v>
      </c>
    </row>
    <row r="199" spans="1:14" x14ac:dyDescent="0.25">
      <c r="A199" t="s">
        <v>431</v>
      </c>
      <c r="B199">
        <v>10</v>
      </c>
      <c r="C199">
        <v>18.5</v>
      </c>
      <c r="D199">
        <v>2.8640549298266098</v>
      </c>
      <c r="E199">
        <v>13</v>
      </c>
      <c r="F199">
        <v>25.5</v>
      </c>
      <c r="G199">
        <v>38</v>
      </c>
      <c r="H199">
        <v>5.2659672759270997</v>
      </c>
      <c r="I199">
        <v>20</v>
      </c>
      <c r="J199">
        <v>38</v>
      </c>
      <c r="K199">
        <v>20</v>
      </c>
      <c r="L199">
        <v>2.6264891350275299</v>
      </c>
      <c r="M199">
        <v>15.2</v>
      </c>
      <c r="N199">
        <v>25.4</v>
      </c>
    </row>
    <row r="200" spans="1:14" x14ac:dyDescent="0.25">
      <c r="A200" t="s">
        <v>432</v>
      </c>
      <c r="B200">
        <v>10</v>
      </c>
      <c r="C200">
        <v>18.5</v>
      </c>
      <c r="D200">
        <v>4.6853928573944401</v>
      </c>
      <c r="E200">
        <v>14</v>
      </c>
      <c r="F200">
        <v>29</v>
      </c>
      <c r="G200">
        <v>43</v>
      </c>
      <c r="H200">
        <v>5.9933819478419101</v>
      </c>
      <c r="I200">
        <v>27</v>
      </c>
      <c r="J200">
        <v>43</v>
      </c>
      <c r="K200">
        <v>22.5</v>
      </c>
      <c r="L200">
        <v>2.9620951458664</v>
      </c>
      <c r="M200">
        <v>17.100000000000001</v>
      </c>
      <c r="N200">
        <v>28.7</v>
      </c>
    </row>
    <row r="201" spans="1:14" x14ac:dyDescent="0.25">
      <c r="A201" t="s">
        <v>433</v>
      </c>
      <c r="B201">
        <v>10</v>
      </c>
      <c r="C201">
        <v>18.5</v>
      </c>
      <c r="D201">
        <v>3.0130241899090202</v>
      </c>
      <c r="E201">
        <v>14</v>
      </c>
      <c r="F201">
        <v>25</v>
      </c>
      <c r="G201">
        <v>45</v>
      </c>
      <c r="H201">
        <v>8.9181470213620901</v>
      </c>
      <c r="I201">
        <v>22</v>
      </c>
      <c r="J201">
        <v>45</v>
      </c>
      <c r="K201">
        <v>20.399999999999999</v>
      </c>
      <c r="L201">
        <v>3.2461687955318799</v>
      </c>
      <c r="M201">
        <v>14.5</v>
      </c>
      <c r="N201">
        <v>27.2</v>
      </c>
    </row>
    <row r="202" spans="1:14" x14ac:dyDescent="0.25">
      <c r="A202" t="s">
        <v>434</v>
      </c>
      <c r="B202">
        <v>5</v>
      </c>
      <c r="C202">
        <v>19</v>
      </c>
      <c r="D202">
        <v>1.2856697611258801</v>
      </c>
      <c r="E202">
        <v>15</v>
      </c>
      <c r="F202">
        <v>21</v>
      </c>
      <c r="G202">
        <v>21</v>
      </c>
      <c r="H202">
        <v>0.66199254785332895</v>
      </c>
      <c r="I202">
        <v>19</v>
      </c>
      <c r="J202">
        <v>21</v>
      </c>
      <c r="K202">
        <v>18.600000000000001</v>
      </c>
      <c r="L202">
        <v>0.92022466438543904</v>
      </c>
      <c r="M202">
        <v>16.600000000000001</v>
      </c>
      <c r="N202">
        <v>20.2</v>
      </c>
    </row>
    <row r="203" spans="1:14" x14ac:dyDescent="0.25">
      <c r="A203" t="s">
        <v>435</v>
      </c>
      <c r="B203">
        <v>5</v>
      </c>
      <c r="C203">
        <v>19</v>
      </c>
      <c r="D203">
        <v>3.1762002746707401</v>
      </c>
      <c r="E203">
        <v>12</v>
      </c>
      <c r="F203">
        <v>21</v>
      </c>
      <c r="G203">
        <v>21</v>
      </c>
      <c r="H203">
        <v>0.97621478145434404</v>
      </c>
      <c r="I203">
        <v>19</v>
      </c>
      <c r="J203">
        <v>21</v>
      </c>
      <c r="K203">
        <v>17</v>
      </c>
      <c r="L203">
        <v>1.6857946478618</v>
      </c>
      <c r="M203">
        <v>13.8</v>
      </c>
      <c r="N203">
        <v>20.2</v>
      </c>
    </row>
    <row r="204" spans="1:14" x14ac:dyDescent="0.25">
      <c r="A204" t="s">
        <v>436</v>
      </c>
      <c r="B204">
        <v>10</v>
      </c>
      <c r="C204">
        <v>19</v>
      </c>
      <c r="D204">
        <v>1.1549175613252001</v>
      </c>
      <c r="E204">
        <v>14.5</v>
      </c>
      <c r="F204">
        <v>20</v>
      </c>
      <c r="G204">
        <v>21</v>
      </c>
      <c r="H204">
        <v>0.34135414493635002</v>
      </c>
      <c r="I204">
        <v>20</v>
      </c>
      <c r="J204">
        <v>21</v>
      </c>
      <c r="K204">
        <v>17.8</v>
      </c>
      <c r="L204">
        <v>1.12456832028592</v>
      </c>
      <c r="M204">
        <v>15.4</v>
      </c>
      <c r="N204">
        <v>19.8</v>
      </c>
    </row>
    <row r="205" spans="1:14" x14ac:dyDescent="0.25">
      <c r="A205" t="s">
        <v>437</v>
      </c>
      <c r="B205">
        <v>5</v>
      </c>
      <c r="C205">
        <v>19</v>
      </c>
      <c r="D205">
        <v>0.86871699472365105</v>
      </c>
      <c r="E205">
        <v>17</v>
      </c>
      <c r="F205">
        <v>22</v>
      </c>
      <c r="G205">
        <v>22</v>
      </c>
      <c r="H205">
        <v>1.4022711529653</v>
      </c>
      <c r="I205">
        <v>19</v>
      </c>
      <c r="J205">
        <v>22</v>
      </c>
      <c r="K205">
        <v>19.2</v>
      </c>
      <c r="L205">
        <v>0.71777547447873702</v>
      </c>
      <c r="M205">
        <v>17.8</v>
      </c>
      <c r="N205">
        <v>20.8</v>
      </c>
    </row>
    <row r="206" spans="1:14" x14ac:dyDescent="0.25">
      <c r="A206" t="s">
        <v>438</v>
      </c>
      <c r="B206">
        <v>5</v>
      </c>
      <c r="C206">
        <v>19</v>
      </c>
      <c r="D206">
        <v>1.12692768028816</v>
      </c>
      <c r="E206">
        <v>17</v>
      </c>
      <c r="F206">
        <v>22</v>
      </c>
      <c r="G206">
        <v>22</v>
      </c>
      <c r="H206">
        <v>1.09967148173296</v>
      </c>
      <c r="I206">
        <v>19</v>
      </c>
      <c r="J206">
        <v>22</v>
      </c>
      <c r="K206">
        <v>19.2</v>
      </c>
      <c r="L206">
        <v>0.76900985378311104</v>
      </c>
      <c r="M206">
        <v>17.8</v>
      </c>
      <c r="N206">
        <v>20.8</v>
      </c>
    </row>
    <row r="207" spans="1:14" x14ac:dyDescent="0.25">
      <c r="A207" t="s">
        <v>439</v>
      </c>
      <c r="B207">
        <v>5</v>
      </c>
      <c r="C207">
        <v>19</v>
      </c>
      <c r="D207">
        <v>2.10529209742533</v>
      </c>
      <c r="E207">
        <v>11</v>
      </c>
      <c r="F207">
        <v>22</v>
      </c>
      <c r="G207">
        <v>22</v>
      </c>
      <c r="H207">
        <v>1.09685006177043</v>
      </c>
      <c r="I207">
        <v>19</v>
      </c>
      <c r="J207">
        <v>22</v>
      </c>
      <c r="K207">
        <v>18.2</v>
      </c>
      <c r="L207">
        <v>1.6870039400752399</v>
      </c>
      <c r="M207">
        <v>14.4</v>
      </c>
      <c r="N207">
        <v>20.8</v>
      </c>
    </row>
    <row r="208" spans="1:14" x14ac:dyDescent="0.25">
      <c r="A208" t="s">
        <v>440</v>
      </c>
      <c r="B208">
        <v>5</v>
      </c>
      <c r="C208">
        <v>19</v>
      </c>
      <c r="D208">
        <v>3.8433939594729001</v>
      </c>
      <c r="E208">
        <v>12</v>
      </c>
      <c r="F208">
        <v>23</v>
      </c>
      <c r="G208">
        <v>23</v>
      </c>
      <c r="H208">
        <v>1.4055759938144401</v>
      </c>
      <c r="I208">
        <v>19</v>
      </c>
      <c r="J208">
        <v>23</v>
      </c>
      <c r="K208">
        <v>17.8</v>
      </c>
      <c r="L208">
        <v>2.0405680537042099</v>
      </c>
      <c r="M208">
        <v>13.8</v>
      </c>
      <c r="N208">
        <v>21.8</v>
      </c>
    </row>
    <row r="209" spans="1:14" x14ac:dyDescent="0.25">
      <c r="A209" t="s">
        <v>441</v>
      </c>
      <c r="B209">
        <v>5</v>
      </c>
      <c r="C209">
        <v>19</v>
      </c>
      <c r="D209">
        <v>1.5330634913032299</v>
      </c>
      <c r="E209">
        <v>17</v>
      </c>
      <c r="F209">
        <v>23</v>
      </c>
      <c r="G209">
        <v>23</v>
      </c>
      <c r="H209">
        <v>1.2729657474494001</v>
      </c>
      <c r="I209">
        <v>19</v>
      </c>
      <c r="J209">
        <v>23</v>
      </c>
      <c r="K209">
        <v>19.600000000000001</v>
      </c>
      <c r="L209">
        <v>0.95876007451710699</v>
      </c>
      <c r="M209">
        <v>17.8</v>
      </c>
      <c r="N209">
        <v>21.6</v>
      </c>
    </row>
    <row r="210" spans="1:14" x14ac:dyDescent="0.25">
      <c r="A210" t="s">
        <v>442</v>
      </c>
      <c r="B210">
        <v>5</v>
      </c>
      <c r="C210">
        <v>19</v>
      </c>
      <c r="D210">
        <v>2.1584265195980299</v>
      </c>
      <c r="E210">
        <v>14</v>
      </c>
      <c r="F210">
        <v>23</v>
      </c>
      <c r="G210">
        <v>23</v>
      </c>
      <c r="H210">
        <v>1.1232002483439001</v>
      </c>
      <c r="I210">
        <v>19</v>
      </c>
      <c r="J210">
        <v>23</v>
      </c>
      <c r="K210">
        <v>19.2</v>
      </c>
      <c r="L210">
        <v>1.40399972119716</v>
      </c>
      <c r="M210">
        <v>16.399999999999999</v>
      </c>
      <c r="N210">
        <v>21.8</v>
      </c>
    </row>
    <row r="211" spans="1:14" x14ac:dyDescent="0.25">
      <c r="A211" t="s">
        <v>443</v>
      </c>
      <c r="B211">
        <v>5</v>
      </c>
      <c r="C211">
        <v>19</v>
      </c>
      <c r="D211">
        <v>2.3885187904224701</v>
      </c>
      <c r="E211">
        <v>14</v>
      </c>
      <c r="F211">
        <v>23</v>
      </c>
      <c r="G211">
        <v>23</v>
      </c>
      <c r="H211">
        <v>1.3589374640148499</v>
      </c>
      <c r="I211">
        <v>19</v>
      </c>
      <c r="J211">
        <v>23</v>
      </c>
      <c r="K211">
        <v>18.600000000000001</v>
      </c>
      <c r="L211">
        <v>1.4521041216930799</v>
      </c>
      <c r="M211">
        <v>15.8</v>
      </c>
      <c r="N211">
        <v>21.4</v>
      </c>
    </row>
    <row r="212" spans="1:14" x14ac:dyDescent="0.25">
      <c r="A212" t="s">
        <v>444</v>
      </c>
      <c r="B212">
        <v>5</v>
      </c>
      <c r="C212">
        <v>19</v>
      </c>
      <c r="D212">
        <v>3.8949708239949601</v>
      </c>
      <c r="E212">
        <v>7</v>
      </c>
      <c r="F212">
        <v>23</v>
      </c>
      <c r="G212">
        <v>23</v>
      </c>
      <c r="H212">
        <v>1.2745281292287001</v>
      </c>
      <c r="I212">
        <v>19</v>
      </c>
      <c r="J212">
        <v>23</v>
      </c>
      <c r="K212">
        <v>17.2</v>
      </c>
      <c r="L212">
        <v>2.6070388383663299</v>
      </c>
      <c r="M212">
        <v>11.8</v>
      </c>
      <c r="N212">
        <v>21.8</v>
      </c>
    </row>
    <row r="213" spans="1:14" x14ac:dyDescent="0.25">
      <c r="A213" t="s">
        <v>445</v>
      </c>
      <c r="B213">
        <v>10</v>
      </c>
      <c r="C213">
        <v>19</v>
      </c>
      <c r="D213">
        <v>1.1004008295610199</v>
      </c>
      <c r="E213">
        <v>17.5</v>
      </c>
      <c r="F213">
        <v>22</v>
      </c>
      <c r="G213">
        <v>23</v>
      </c>
      <c r="H213">
        <v>0.67525223921039701</v>
      </c>
      <c r="I213">
        <v>21</v>
      </c>
      <c r="J213">
        <v>23</v>
      </c>
      <c r="K213">
        <v>19.600000000000001</v>
      </c>
      <c r="L213">
        <v>0.68311238654650797</v>
      </c>
      <c r="M213">
        <v>18.3</v>
      </c>
      <c r="N213">
        <v>21</v>
      </c>
    </row>
    <row r="214" spans="1:14" x14ac:dyDescent="0.25">
      <c r="A214" t="s">
        <v>446</v>
      </c>
      <c r="B214">
        <v>5</v>
      </c>
      <c r="C214">
        <v>19</v>
      </c>
      <c r="D214">
        <v>2.3070194177465</v>
      </c>
      <c r="E214">
        <v>16</v>
      </c>
      <c r="F214">
        <v>24</v>
      </c>
      <c r="G214">
        <v>24</v>
      </c>
      <c r="H214">
        <v>1.8047585615107999</v>
      </c>
      <c r="I214">
        <v>19</v>
      </c>
      <c r="J214">
        <v>24</v>
      </c>
      <c r="K214">
        <v>19.2</v>
      </c>
      <c r="L214">
        <v>1.36115078354514</v>
      </c>
      <c r="M214">
        <v>16.600000000000001</v>
      </c>
      <c r="N214">
        <v>21.8</v>
      </c>
    </row>
    <row r="215" spans="1:14" x14ac:dyDescent="0.25">
      <c r="A215" t="s">
        <v>447</v>
      </c>
      <c r="B215">
        <v>5</v>
      </c>
      <c r="C215">
        <v>19</v>
      </c>
      <c r="D215">
        <v>4.26242024941679</v>
      </c>
      <c r="E215">
        <v>5</v>
      </c>
      <c r="F215">
        <v>24</v>
      </c>
      <c r="G215">
        <v>24</v>
      </c>
      <c r="H215">
        <v>1.64202789731525</v>
      </c>
      <c r="I215">
        <v>19</v>
      </c>
      <c r="J215">
        <v>24</v>
      </c>
      <c r="K215">
        <v>17</v>
      </c>
      <c r="L215">
        <v>3.0049721242212399</v>
      </c>
      <c r="M215">
        <v>10.6</v>
      </c>
      <c r="N215">
        <v>22.2</v>
      </c>
    </row>
    <row r="216" spans="1:14" x14ac:dyDescent="0.25">
      <c r="A216" t="s">
        <v>448</v>
      </c>
      <c r="B216">
        <v>5</v>
      </c>
      <c r="C216">
        <v>19</v>
      </c>
      <c r="D216">
        <v>5.4675980560800399</v>
      </c>
      <c r="E216">
        <v>9</v>
      </c>
      <c r="F216">
        <v>25</v>
      </c>
      <c r="G216">
        <v>25</v>
      </c>
      <c r="H216">
        <v>2.5759236281873399</v>
      </c>
      <c r="I216">
        <v>19</v>
      </c>
      <c r="J216">
        <v>25</v>
      </c>
      <c r="K216">
        <v>16.600000000000001</v>
      </c>
      <c r="L216">
        <v>2.9143619322498702</v>
      </c>
      <c r="M216">
        <v>11</v>
      </c>
      <c r="N216">
        <v>22.2</v>
      </c>
    </row>
    <row r="217" spans="1:14" x14ac:dyDescent="0.25">
      <c r="A217" t="s">
        <v>449</v>
      </c>
      <c r="B217">
        <v>5</v>
      </c>
      <c r="C217">
        <v>19</v>
      </c>
      <c r="D217">
        <v>2.5064023709860601</v>
      </c>
      <c r="E217">
        <v>11</v>
      </c>
      <c r="F217">
        <v>25</v>
      </c>
      <c r="G217">
        <v>25</v>
      </c>
      <c r="H217">
        <v>2.5044468481885498</v>
      </c>
      <c r="I217">
        <v>19</v>
      </c>
      <c r="J217">
        <v>25</v>
      </c>
      <c r="K217">
        <v>18.600000000000001</v>
      </c>
      <c r="L217">
        <v>1.9957462433653199</v>
      </c>
      <c r="M217">
        <v>14.4</v>
      </c>
      <c r="N217">
        <v>22.4</v>
      </c>
    </row>
    <row r="218" spans="1:14" x14ac:dyDescent="0.25">
      <c r="A218" t="s">
        <v>450</v>
      </c>
      <c r="B218">
        <v>5</v>
      </c>
      <c r="C218">
        <v>19</v>
      </c>
      <c r="D218">
        <v>4.0699453012879099</v>
      </c>
      <c r="E218">
        <v>11</v>
      </c>
      <c r="F218">
        <v>25</v>
      </c>
      <c r="G218">
        <v>25</v>
      </c>
      <c r="H218">
        <v>1.7396174829251101</v>
      </c>
      <c r="I218">
        <v>19</v>
      </c>
      <c r="J218">
        <v>25</v>
      </c>
      <c r="K218">
        <v>18.8</v>
      </c>
      <c r="L218">
        <v>2.3783749025579901</v>
      </c>
      <c r="M218">
        <v>14.2</v>
      </c>
      <c r="N218">
        <v>23.4</v>
      </c>
    </row>
    <row r="219" spans="1:14" x14ac:dyDescent="0.25">
      <c r="A219" t="s">
        <v>451</v>
      </c>
      <c r="B219">
        <v>5</v>
      </c>
      <c r="C219">
        <v>19</v>
      </c>
      <c r="D219">
        <v>2.92533569849597</v>
      </c>
      <c r="E219">
        <v>15</v>
      </c>
      <c r="F219">
        <v>26</v>
      </c>
      <c r="G219">
        <v>26</v>
      </c>
      <c r="H219">
        <v>2.1507056315245299</v>
      </c>
      <c r="I219">
        <v>19</v>
      </c>
      <c r="J219">
        <v>26</v>
      </c>
      <c r="K219">
        <v>20</v>
      </c>
      <c r="L219">
        <v>1.7917478551508399</v>
      </c>
      <c r="M219">
        <v>16.600000000000001</v>
      </c>
      <c r="N219">
        <v>23.6</v>
      </c>
    </row>
    <row r="220" spans="1:14" x14ac:dyDescent="0.25">
      <c r="A220" t="s">
        <v>452</v>
      </c>
      <c r="B220">
        <v>5</v>
      </c>
      <c r="C220">
        <v>19</v>
      </c>
      <c r="D220">
        <v>4.5458905950462798</v>
      </c>
      <c r="E220">
        <v>11</v>
      </c>
      <c r="F220">
        <v>26</v>
      </c>
      <c r="G220">
        <v>26</v>
      </c>
      <c r="H220">
        <v>1.99277480542647</v>
      </c>
      <c r="I220">
        <v>19</v>
      </c>
      <c r="J220">
        <v>26</v>
      </c>
      <c r="K220">
        <v>19.600000000000001</v>
      </c>
      <c r="L220">
        <v>2.5840204353992702</v>
      </c>
      <c r="M220">
        <v>14.6</v>
      </c>
      <c r="N220">
        <v>24.6</v>
      </c>
    </row>
    <row r="221" spans="1:14" x14ac:dyDescent="0.25">
      <c r="A221" t="s">
        <v>453</v>
      </c>
      <c r="B221">
        <v>10</v>
      </c>
      <c r="C221">
        <v>19</v>
      </c>
      <c r="D221">
        <v>2.9501813684942699</v>
      </c>
      <c r="E221">
        <v>13</v>
      </c>
      <c r="F221">
        <v>25.5</v>
      </c>
      <c r="G221">
        <v>27</v>
      </c>
      <c r="H221">
        <v>1.0962816122408201</v>
      </c>
      <c r="I221">
        <v>24</v>
      </c>
      <c r="J221">
        <v>27</v>
      </c>
      <c r="K221">
        <v>19.2</v>
      </c>
      <c r="L221">
        <v>1.89362754440457</v>
      </c>
      <c r="M221">
        <v>15.5</v>
      </c>
      <c r="N221">
        <v>22.8</v>
      </c>
    </row>
    <row r="222" spans="1:14" x14ac:dyDescent="0.25">
      <c r="A222" t="s">
        <v>454</v>
      </c>
      <c r="B222">
        <v>5</v>
      </c>
      <c r="C222">
        <v>19</v>
      </c>
      <c r="D222">
        <v>2.6024734939723602</v>
      </c>
      <c r="E222">
        <v>15</v>
      </c>
      <c r="F222">
        <v>27</v>
      </c>
      <c r="G222">
        <v>27</v>
      </c>
      <c r="H222">
        <v>3.1340403732093298</v>
      </c>
      <c r="I222">
        <v>19</v>
      </c>
      <c r="J222">
        <v>27</v>
      </c>
      <c r="K222">
        <v>19.8</v>
      </c>
      <c r="L222">
        <v>1.8492531584735501</v>
      </c>
      <c r="M222">
        <v>16.600000000000001</v>
      </c>
      <c r="N222">
        <v>23.8</v>
      </c>
    </row>
    <row r="223" spans="1:14" x14ac:dyDescent="0.25">
      <c r="A223" t="s">
        <v>455</v>
      </c>
      <c r="B223">
        <v>10</v>
      </c>
      <c r="C223">
        <v>19</v>
      </c>
      <c r="D223">
        <v>3.46281737721162</v>
      </c>
      <c r="E223">
        <v>10.5</v>
      </c>
      <c r="F223">
        <v>23.5</v>
      </c>
      <c r="G223">
        <v>27</v>
      </c>
      <c r="H223">
        <v>2.2127549499316101</v>
      </c>
      <c r="I223">
        <v>20</v>
      </c>
      <c r="J223">
        <v>27</v>
      </c>
      <c r="K223">
        <v>17.399999999999999</v>
      </c>
      <c r="L223">
        <v>1.9865940335119801</v>
      </c>
      <c r="M223">
        <v>13.7</v>
      </c>
      <c r="N223">
        <v>21.4</v>
      </c>
    </row>
    <row r="224" spans="1:14" x14ac:dyDescent="0.25">
      <c r="A224" t="s">
        <v>456</v>
      </c>
      <c r="B224">
        <v>5</v>
      </c>
      <c r="C224">
        <v>19</v>
      </c>
      <c r="D224">
        <v>3.0132796576868799</v>
      </c>
      <c r="E224">
        <v>12</v>
      </c>
      <c r="F224">
        <v>27</v>
      </c>
      <c r="G224">
        <v>27</v>
      </c>
      <c r="H224">
        <v>3.11446142808009</v>
      </c>
      <c r="I224">
        <v>19</v>
      </c>
      <c r="J224">
        <v>27</v>
      </c>
      <c r="K224">
        <v>19.2</v>
      </c>
      <c r="L224">
        <v>2.2220478977929399</v>
      </c>
      <c r="M224">
        <v>14.8</v>
      </c>
      <c r="N224">
        <v>23.8</v>
      </c>
    </row>
    <row r="225" spans="1:14" x14ac:dyDescent="0.25">
      <c r="A225" t="s">
        <v>457</v>
      </c>
      <c r="B225">
        <v>5</v>
      </c>
      <c r="C225">
        <v>19</v>
      </c>
      <c r="D225">
        <v>2.9058211128068399</v>
      </c>
      <c r="E225">
        <v>14</v>
      </c>
      <c r="F225">
        <v>27</v>
      </c>
      <c r="G225">
        <v>27</v>
      </c>
      <c r="H225">
        <v>3.1727495053884098</v>
      </c>
      <c r="I225">
        <v>19</v>
      </c>
      <c r="J225">
        <v>27</v>
      </c>
      <c r="K225">
        <v>19.399999999999999</v>
      </c>
      <c r="L225">
        <v>2.01969791502759</v>
      </c>
      <c r="M225">
        <v>15.8</v>
      </c>
      <c r="N225">
        <v>23.6</v>
      </c>
    </row>
    <row r="226" spans="1:14" x14ac:dyDescent="0.25">
      <c r="A226" t="s">
        <v>458</v>
      </c>
      <c r="B226">
        <v>5</v>
      </c>
      <c r="C226">
        <v>19</v>
      </c>
      <c r="D226">
        <v>6.6656475398653203</v>
      </c>
      <c r="E226">
        <v>3</v>
      </c>
      <c r="F226">
        <v>28</v>
      </c>
      <c r="G226">
        <v>28</v>
      </c>
      <c r="H226">
        <v>2.6745598080836999</v>
      </c>
      <c r="I226">
        <v>19</v>
      </c>
      <c r="J226">
        <v>28</v>
      </c>
      <c r="K226">
        <v>17.600000000000001</v>
      </c>
      <c r="L226">
        <v>4.1161352277739001</v>
      </c>
      <c r="M226">
        <v>9.4</v>
      </c>
      <c r="N226">
        <v>25.4</v>
      </c>
    </row>
    <row r="227" spans="1:14" x14ac:dyDescent="0.25">
      <c r="A227" t="s">
        <v>459</v>
      </c>
      <c r="B227">
        <v>5</v>
      </c>
      <c r="C227">
        <v>19</v>
      </c>
      <c r="D227">
        <v>3.26760629744336</v>
      </c>
      <c r="E227">
        <v>16</v>
      </c>
      <c r="F227">
        <v>29</v>
      </c>
      <c r="G227">
        <v>29</v>
      </c>
      <c r="H227">
        <v>3.1958269854627801</v>
      </c>
      <c r="I227">
        <v>19</v>
      </c>
      <c r="J227">
        <v>29</v>
      </c>
      <c r="K227">
        <v>21.2</v>
      </c>
      <c r="L227">
        <v>2.0913522819067798</v>
      </c>
      <c r="M227">
        <v>17.399999999999999</v>
      </c>
      <c r="N227">
        <v>25.4</v>
      </c>
    </row>
    <row r="228" spans="1:14" x14ac:dyDescent="0.25">
      <c r="A228" t="s">
        <v>460</v>
      </c>
      <c r="B228">
        <v>5</v>
      </c>
      <c r="C228">
        <v>19</v>
      </c>
      <c r="D228">
        <v>4.6203004131323304</v>
      </c>
      <c r="E228">
        <v>14</v>
      </c>
      <c r="F228">
        <v>29</v>
      </c>
      <c r="G228">
        <v>29</v>
      </c>
      <c r="H228">
        <v>2.63019990593006</v>
      </c>
      <c r="I228">
        <v>19</v>
      </c>
      <c r="J228">
        <v>29</v>
      </c>
      <c r="K228">
        <v>21.8</v>
      </c>
      <c r="L228">
        <v>2.5920948570557401</v>
      </c>
      <c r="M228">
        <v>17</v>
      </c>
      <c r="N228">
        <v>26.8</v>
      </c>
    </row>
    <row r="229" spans="1:14" x14ac:dyDescent="0.25">
      <c r="A229" t="s">
        <v>461</v>
      </c>
      <c r="B229">
        <v>5</v>
      </c>
      <c r="C229">
        <v>19</v>
      </c>
      <c r="D229">
        <v>3.91493632421298</v>
      </c>
      <c r="E229">
        <v>13</v>
      </c>
      <c r="F229">
        <v>29</v>
      </c>
      <c r="G229">
        <v>29</v>
      </c>
      <c r="H229">
        <v>2.9918203721002201</v>
      </c>
      <c r="I229">
        <v>19</v>
      </c>
      <c r="J229">
        <v>29</v>
      </c>
      <c r="K229">
        <v>20.8</v>
      </c>
      <c r="L229">
        <v>2.51166942767781</v>
      </c>
      <c r="M229">
        <v>16.2</v>
      </c>
      <c r="N229">
        <v>25.8</v>
      </c>
    </row>
    <row r="230" spans="1:14" x14ac:dyDescent="0.25">
      <c r="A230" t="s">
        <v>462</v>
      </c>
      <c r="B230">
        <v>10</v>
      </c>
      <c r="C230">
        <v>19</v>
      </c>
      <c r="D230">
        <v>3.71919277256342</v>
      </c>
      <c r="E230">
        <v>9.5</v>
      </c>
      <c r="F230">
        <v>25.5</v>
      </c>
      <c r="G230">
        <v>29</v>
      </c>
      <c r="H230">
        <v>2.21415655474605</v>
      </c>
      <c r="I230">
        <v>22</v>
      </c>
      <c r="J230">
        <v>29</v>
      </c>
      <c r="K230">
        <v>17.8</v>
      </c>
      <c r="L230">
        <v>2.4099125845902698</v>
      </c>
      <c r="M230">
        <v>13.1</v>
      </c>
      <c r="N230">
        <v>22.6</v>
      </c>
    </row>
    <row r="231" spans="1:14" x14ac:dyDescent="0.25">
      <c r="A231" t="s">
        <v>463</v>
      </c>
      <c r="B231">
        <v>5</v>
      </c>
      <c r="C231">
        <v>19</v>
      </c>
      <c r="D231">
        <v>4.3769476358600299</v>
      </c>
      <c r="E231">
        <v>13</v>
      </c>
      <c r="F231">
        <v>29</v>
      </c>
      <c r="G231">
        <v>29</v>
      </c>
      <c r="H231">
        <v>2.708030705703</v>
      </c>
      <c r="I231">
        <v>19</v>
      </c>
      <c r="J231">
        <v>29</v>
      </c>
      <c r="K231">
        <v>21.4</v>
      </c>
      <c r="L231">
        <v>2.62647636185973</v>
      </c>
      <c r="M231">
        <v>16.600000000000001</v>
      </c>
      <c r="N231">
        <v>26.6</v>
      </c>
    </row>
    <row r="232" spans="1:14" x14ac:dyDescent="0.25">
      <c r="A232" t="s">
        <v>464</v>
      </c>
      <c r="B232">
        <v>5</v>
      </c>
      <c r="C232">
        <v>19</v>
      </c>
      <c r="D232">
        <v>3.7464493308009401</v>
      </c>
      <c r="E232">
        <v>15</v>
      </c>
      <c r="F232">
        <v>30</v>
      </c>
      <c r="G232">
        <v>30</v>
      </c>
      <c r="H232">
        <v>3.9224868872104599</v>
      </c>
      <c r="I232">
        <v>19</v>
      </c>
      <c r="J232">
        <v>30</v>
      </c>
      <c r="K232">
        <v>20.6</v>
      </c>
      <c r="L232">
        <v>2.4383393008879302</v>
      </c>
      <c r="M232">
        <v>16.2</v>
      </c>
      <c r="N232">
        <v>25.8</v>
      </c>
    </row>
    <row r="233" spans="1:14" x14ac:dyDescent="0.25">
      <c r="A233" t="s">
        <v>465</v>
      </c>
      <c r="B233">
        <v>5</v>
      </c>
      <c r="C233">
        <v>19</v>
      </c>
      <c r="D233">
        <v>3.8234744259205602</v>
      </c>
      <c r="E233">
        <v>11</v>
      </c>
      <c r="F233">
        <v>30</v>
      </c>
      <c r="G233">
        <v>30</v>
      </c>
      <c r="H233">
        <v>4.8776767187891101</v>
      </c>
      <c r="I233">
        <v>19</v>
      </c>
      <c r="J233">
        <v>30</v>
      </c>
      <c r="K233">
        <v>19</v>
      </c>
      <c r="L233">
        <v>2.83898837530193</v>
      </c>
      <c r="M233">
        <v>14.2</v>
      </c>
      <c r="N233">
        <v>25</v>
      </c>
    </row>
    <row r="234" spans="1:14" x14ac:dyDescent="0.25">
      <c r="A234" t="s">
        <v>466</v>
      </c>
      <c r="B234">
        <v>5</v>
      </c>
      <c r="C234">
        <v>19</v>
      </c>
      <c r="D234">
        <v>2.96253631406287</v>
      </c>
      <c r="E234">
        <v>17</v>
      </c>
      <c r="F234">
        <v>31</v>
      </c>
      <c r="G234">
        <v>31</v>
      </c>
      <c r="H234">
        <v>4.9809722944923003</v>
      </c>
      <c r="I234">
        <v>19</v>
      </c>
      <c r="J234">
        <v>31</v>
      </c>
      <c r="K234">
        <v>21.2</v>
      </c>
      <c r="L234">
        <v>2.2521613420603499</v>
      </c>
      <c r="M234">
        <v>17.8</v>
      </c>
      <c r="N234">
        <v>26.2</v>
      </c>
    </row>
    <row r="235" spans="1:14" x14ac:dyDescent="0.25">
      <c r="A235" t="s">
        <v>467</v>
      </c>
      <c r="B235">
        <v>5</v>
      </c>
      <c r="C235">
        <v>19</v>
      </c>
      <c r="D235">
        <v>3.0535547186258101</v>
      </c>
      <c r="E235">
        <v>17</v>
      </c>
      <c r="F235">
        <v>31</v>
      </c>
      <c r="G235">
        <v>31</v>
      </c>
      <c r="H235">
        <v>4.9845507655789296</v>
      </c>
      <c r="I235">
        <v>19</v>
      </c>
      <c r="J235">
        <v>31</v>
      </c>
      <c r="K235">
        <v>21.2</v>
      </c>
      <c r="L235">
        <v>2.2872505572217401</v>
      </c>
      <c r="M235">
        <v>17.8</v>
      </c>
      <c r="N235">
        <v>26.2</v>
      </c>
    </row>
    <row r="236" spans="1:14" x14ac:dyDescent="0.25">
      <c r="A236" t="s">
        <v>468</v>
      </c>
      <c r="B236">
        <v>5</v>
      </c>
      <c r="C236">
        <v>19</v>
      </c>
      <c r="D236">
        <v>3.0406561461270001</v>
      </c>
      <c r="E236">
        <v>17</v>
      </c>
      <c r="F236">
        <v>31</v>
      </c>
      <c r="G236">
        <v>31</v>
      </c>
      <c r="H236">
        <v>4.9306031157160204</v>
      </c>
      <c r="I236">
        <v>19</v>
      </c>
      <c r="J236">
        <v>31</v>
      </c>
      <c r="K236">
        <v>21.2</v>
      </c>
      <c r="L236">
        <v>2.2620275344161098</v>
      </c>
      <c r="M236">
        <v>17.8</v>
      </c>
      <c r="N236">
        <v>26.204999999999899</v>
      </c>
    </row>
    <row r="237" spans="1:14" x14ac:dyDescent="0.25">
      <c r="A237" t="s">
        <v>469</v>
      </c>
      <c r="B237">
        <v>5</v>
      </c>
      <c r="C237">
        <v>19</v>
      </c>
      <c r="D237">
        <v>2.98362946165848</v>
      </c>
      <c r="E237">
        <v>17</v>
      </c>
      <c r="F237">
        <v>31</v>
      </c>
      <c r="G237">
        <v>31</v>
      </c>
      <c r="H237">
        <v>4.9549986075800403</v>
      </c>
      <c r="I237">
        <v>19</v>
      </c>
      <c r="J237">
        <v>31</v>
      </c>
      <c r="K237">
        <v>21.2</v>
      </c>
      <c r="L237">
        <v>2.2512884843093701</v>
      </c>
      <c r="M237">
        <v>17.8</v>
      </c>
      <c r="N237">
        <v>26.2</v>
      </c>
    </row>
    <row r="238" spans="1:14" x14ac:dyDescent="0.25">
      <c r="A238" t="s">
        <v>470</v>
      </c>
      <c r="B238">
        <v>5</v>
      </c>
      <c r="C238">
        <v>19</v>
      </c>
      <c r="D238">
        <v>3.0734682657737098</v>
      </c>
      <c r="E238">
        <v>17</v>
      </c>
      <c r="F238">
        <v>31</v>
      </c>
      <c r="G238">
        <v>31</v>
      </c>
      <c r="H238">
        <v>4.9544470745564997</v>
      </c>
      <c r="I238">
        <v>19</v>
      </c>
      <c r="J238">
        <v>31</v>
      </c>
      <c r="K238">
        <v>21.2</v>
      </c>
      <c r="L238">
        <v>2.2686998787662498</v>
      </c>
      <c r="M238">
        <v>17.8</v>
      </c>
      <c r="N238">
        <v>26.2</v>
      </c>
    </row>
    <row r="239" spans="1:14" x14ac:dyDescent="0.25">
      <c r="A239" t="s">
        <v>471</v>
      </c>
      <c r="B239">
        <v>5</v>
      </c>
      <c r="C239">
        <v>19</v>
      </c>
      <c r="D239">
        <v>5.0732361035591698</v>
      </c>
      <c r="E239">
        <v>14</v>
      </c>
      <c r="F239">
        <v>31</v>
      </c>
      <c r="G239">
        <v>31</v>
      </c>
      <c r="H239">
        <v>3.5100917914548102</v>
      </c>
      <c r="I239">
        <v>19</v>
      </c>
      <c r="J239">
        <v>31</v>
      </c>
      <c r="K239">
        <v>21.4</v>
      </c>
      <c r="L239">
        <v>2.92915512641025</v>
      </c>
      <c r="M239">
        <v>15.8</v>
      </c>
      <c r="N239">
        <v>27.2</v>
      </c>
    </row>
    <row r="240" spans="1:14" x14ac:dyDescent="0.25">
      <c r="A240" t="s">
        <v>472</v>
      </c>
      <c r="B240">
        <v>5</v>
      </c>
      <c r="C240">
        <v>19</v>
      </c>
      <c r="D240">
        <v>3.0991441575781802</v>
      </c>
      <c r="E240">
        <v>17</v>
      </c>
      <c r="F240">
        <v>31</v>
      </c>
      <c r="G240">
        <v>31</v>
      </c>
      <c r="H240">
        <v>4.9708991876594499</v>
      </c>
      <c r="I240">
        <v>19</v>
      </c>
      <c r="J240">
        <v>31</v>
      </c>
      <c r="K240">
        <v>21.2</v>
      </c>
      <c r="L240">
        <v>2.2854562085080699</v>
      </c>
      <c r="M240">
        <v>17.8</v>
      </c>
      <c r="N240">
        <v>26.2</v>
      </c>
    </row>
    <row r="241" spans="1:14" x14ac:dyDescent="0.25">
      <c r="A241" t="s">
        <v>473</v>
      </c>
      <c r="B241">
        <v>5</v>
      </c>
      <c r="C241">
        <v>19</v>
      </c>
      <c r="D241">
        <v>3.0664173381210098</v>
      </c>
      <c r="E241">
        <v>17</v>
      </c>
      <c r="F241">
        <v>31</v>
      </c>
      <c r="G241">
        <v>31</v>
      </c>
      <c r="H241">
        <v>4.93838429792046</v>
      </c>
      <c r="I241">
        <v>19</v>
      </c>
      <c r="J241">
        <v>31</v>
      </c>
      <c r="K241">
        <v>21.2</v>
      </c>
      <c r="L241">
        <v>2.2855827384816898</v>
      </c>
      <c r="M241">
        <v>17.8</v>
      </c>
      <c r="N241">
        <v>26.2</v>
      </c>
    </row>
    <row r="242" spans="1:14" x14ac:dyDescent="0.25">
      <c r="A242" t="s">
        <v>474</v>
      </c>
      <c r="B242">
        <v>5</v>
      </c>
      <c r="C242">
        <v>19</v>
      </c>
      <c r="D242">
        <v>2.96858400573403</v>
      </c>
      <c r="E242">
        <v>17</v>
      </c>
      <c r="F242">
        <v>31</v>
      </c>
      <c r="G242">
        <v>31</v>
      </c>
      <c r="H242">
        <v>4.9377640842202197</v>
      </c>
      <c r="I242">
        <v>19</v>
      </c>
      <c r="J242">
        <v>31</v>
      </c>
      <c r="K242">
        <v>21.2</v>
      </c>
      <c r="L242">
        <v>2.2449594259768801</v>
      </c>
      <c r="M242">
        <v>17.8</v>
      </c>
      <c r="N242">
        <v>26.2</v>
      </c>
    </row>
    <row r="243" spans="1:14" x14ac:dyDescent="0.25">
      <c r="A243" t="s">
        <v>475</v>
      </c>
      <c r="B243">
        <v>5</v>
      </c>
      <c r="C243">
        <v>19</v>
      </c>
      <c r="D243">
        <v>3.02214213502748</v>
      </c>
      <c r="E243">
        <v>17</v>
      </c>
      <c r="F243">
        <v>31</v>
      </c>
      <c r="G243">
        <v>31</v>
      </c>
      <c r="H243">
        <v>4.9594661396605</v>
      </c>
      <c r="I243">
        <v>19</v>
      </c>
      <c r="J243">
        <v>31</v>
      </c>
      <c r="K243">
        <v>21.2</v>
      </c>
      <c r="L243">
        <v>2.2709023092440201</v>
      </c>
      <c r="M243">
        <v>17.8</v>
      </c>
      <c r="N243">
        <v>26.2</v>
      </c>
    </row>
    <row r="244" spans="1:14" x14ac:dyDescent="0.25">
      <c r="A244" t="s">
        <v>476</v>
      </c>
      <c r="B244">
        <v>5</v>
      </c>
      <c r="C244">
        <v>19</v>
      </c>
      <c r="D244">
        <v>2.9728715136217501</v>
      </c>
      <c r="E244">
        <v>17</v>
      </c>
      <c r="F244">
        <v>31</v>
      </c>
      <c r="G244">
        <v>31</v>
      </c>
      <c r="H244">
        <v>4.9862922318113396</v>
      </c>
      <c r="I244">
        <v>19</v>
      </c>
      <c r="J244">
        <v>31</v>
      </c>
      <c r="K244">
        <v>21.2</v>
      </c>
      <c r="L244">
        <v>2.2738851113787599</v>
      </c>
      <c r="M244">
        <v>17.8</v>
      </c>
      <c r="N244">
        <v>26.2</v>
      </c>
    </row>
    <row r="245" spans="1:14" x14ac:dyDescent="0.25">
      <c r="A245" t="s">
        <v>477</v>
      </c>
      <c r="B245">
        <v>5</v>
      </c>
      <c r="C245">
        <v>19</v>
      </c>
      <c r="D245">
        <v>3.0256277749160101</v>
      </c>
      <c r="E245">
        <v>17</v>
      </c>
      <c r="F245">
        <v>31</v>
      </c>
      <c r="G245">
        <v>31</v>
      </c>
      <c r="H245">
        <v>4.9890495188472697</v>
      </c>
      <c r="I245">
        <v>19</v>
      </c>
      <c r="J245">
        <v>31</v>
      </c>
      <c r="K245">
        <v>21.2</v>
      </c>
      <c r="L245">
        <v>2.28706955799694</v>
      </c>
      <c r="M245">
        <v>17.8</v>
      </c>
      <c r="N245">
        <v>26.2</v>
      </c>
    </row>
    <row r="246" spans="1:14" x14ac:dyDescent="0.25">
      <c r="A246" t="s">
        <v>478</v>
      </c>
      <c r="B246">
        <v>5</v>
      </c>
      <c r="C246">
        <v>19</v>
      </c>
      <c r="D246">
        <v>3.0720220917130798</v>
      </c>
      <c r="E246">
        <v>17</v>
      </c>
      <c r="F246">
        <v>31</v>
      </c>
      <c r="G246">
        <v>31</v>
      </c>
      <c r="H246">
        <v>4.9654850321152297</v>
      </c>
      <c r="I246">
        <v>19</v>
      </c>
      <c r="J246">
        <v>31</v>
      </c>
      <c r="K246">
        <v>21.2</v>
      </c>
      <c r="L246">
        <v>2.2775666632154898</v>
      </c>
      <c r="M246">
        <v>17.8</v>
      </c>
      <c r="N246">
        <v>26.2</v>
      </c>
    </row>
    <row r="247" spans="1:14" x14ac:dyDescent="0.25">
      <c r="A247" t="s">
        <v>479</v>
      </c>
      <c r="B247">
        <v>5</v>
      </c>
      <c r="C247">
        <v>19</v>
      </c>
      <c r="D247">
        <v>3.0861767218803098</v>
      </c>
      <c r="E247">
        <v>17</v>
      </c>
      <c r="F247">
        <v>31</v>
      </c>
      <c r="G247">
        <v>31</v>
      </c>
      <c r="H247">
        <v>4.9290158520466303</v>
      </c>
      <c r="I247">
        <v>19</v>
      </c>
      <c r="J247">
        <v>31</v>
      </c>
      <c r="K247">
        <v>21.2</v>
      </c>
      <c r="L247">
        <v>2.2826691664479899</v>
      </c>
      <c r="M247">
        <v>17.8</v>
      </c>
      <c r="N247">
        <v>26.4</v>
      </c>
    </row>
    <row r="248" spans="1:14" x14ac:dyDescent="0.25">
      <c r="A248" t="s">
        <v>480</v>
      </c>
      <c r="B248">
        <v>5</v>
      </c>
      <c r="C248">
        <v>19</v>
      </c>
      <c r="D248">
        <v>2.9983181537613901</v>
      </c>
      <c r="E248">
        <v>17</v>
      </c>
      <c r="F248">
        <v>31</v>
      </c>
      <c r="G248">
        <v>31</v>
      </c>
      <c r="H248">
        <v>4.9689816982870596</v>
      </c>
      <c r="I248">
        <v>19</v>
      </c>
      <c r="J248">
        <v>31</v>
      </c>
      <c r="K248">
        <v>21.2</v>
      </c>
      <c r="L248">
        <v>2.2657579763780502</v>
      </c>
      <c r="M248">
        <v>17.8</v>
      </c>
      <c r="N248">
        <v>26.2</v>
      </c>
    </row>
    <row r="249" spans="1:14" x14ac:dyDescent="0.25">
      <c r="A249" t="s">
        <v>481</v>
      </c>
      <c r="B249">
        <v>5</v>
      </c>
      <c r="C249">
        <v>19</v>
      </c>
      <c r="D249">
        <v>3.02402976764508</v>
      </c>
      <c r="E249">
        <v>17</v>
      </c>
      <c r="F249">
        <v>31</v>
      </c>
      <c r="G249">
        <v>31</v>
      </c>
      <c r="H249">
        <v>4.9858886779180001</v>
      </c>
      <c r="I249">
        <v>19</v>
      </c>
      <c r="J249">
        <v>31</v>
      </c>
      <c r="K249">
        <v>21.2</v>
      </c>
      <c r="L249">
        <v>2.2769469060830798</v>
      </c>
      <c r="M249">
        <v>17.8</v>
      </c>
      <c r="N249">
        <v>26.4</v>
      </c>
    </row>
    <row r="250" spans="1:14" x14ac:dyDescent="0.25">
      <c r="A250" t="s">
        <v>482</v>
      </c>
      <c r="B250">
        <v>5</v>
      </c>
      <c r="C250">
        <v>19</v>
      </c>
      <c r="D250">
        <v>3.0842504470425198</v>
      </c>
      <c r="E250">
        <v>17</v>
      </c>
      <c r="F250">
        <v>31</v>
      </c>
      <c r="G250">
        <v>31</v>
      </c>
      <c r="H250">
        <v>4.9449490646643897</v>
      </c>
      <c r="I250">
        <v>19</v>
      </c>
      <c r="J250">
        <v>31</v>
      </c>
      <c r="K250">
        <v>21.2</v>
      </c>
      <c r="L250">
        <v>2.2857334346186202</v>
      </c>
      <c r="M250">
        <v>17.8</v>
      </c>
      <c r="N250">
        <v>26.4</v>
      </c>
    </row>
    <row r="251" spans="1:14" x14ac:dyDescent="0.25">
      <c r="A251" t="s">
        <v>483</v>
      </c>
      <c r="B251">
        <v>5</v>
      </c>
      <c r="C251">
        <v>19</v>
      </c>
      <c r="D251">
        <v>3.00022972084435</v>
      </c>
      <c r="E251">
        <v>17</v>
      </c>
      <c r="F251">
        <v>31</v>
      </c>
      <c r="G251">
        <v>31</v>
      </c>
      <c r="H251">
        <v>4.9478500090414199</v>
      </c>
      <c r="I251">
        <v>19</v>
      </c>
      <c r="J251">
        <v>31</v>
      </c>
      <c r="K251">
        <v>21.2</v>
      </c>
      <c r="L251">
        <v>2.2711180589577</v>
      </c>
      <c r="M251">
        <v>17.8</v>
      </c>
      <c r="N251">
        <v>26.2</v>
      </c>
    </row>
    <row r="252" spans="1:14" x14ac:dyDescent="0.25">
      <c r="A252" t="s">
        <v>484</v>
      </c>
      <c r="B252">
        <v>5</v>
      </c>
      <c r="C252">
        <v>19</v>
      </c>
      <c r="D252">
        <v>2.93097904697686</v>
      </c>
      <c r="E252">
        <v>17</v>
      </c>
      <c r="F252">
        <v>31</v>
      </c>
      <c r="G252">
        <v>31</v>
      </c>
      <c r="H252">
        <v>4.9727045648287698</v>
      </c>
      <c r="I252">
        <v>19</v>
      </c>
      <c r="J252">
        <v>31</v>
      </c>
      <c r="K252">
        <v>21.2</v>
      </c>
      <c r="L252">
        <v>2.2463752913961099</v>
      </c>
      <c r="M252">
        <v>17.8</v>
      </c>
      <c r="N252">
        <v>26.2</v>
      </c>
    </row>
    <row r="253" spans="1:14" x14ac:dyDescent="0.25">
      <c r="A253" t="s">
        <v>485</v>
      </c>
      <c r="B253">
        <v>45</v>
      </c>
      <c r="C253">
        <v>19</v>
      </c>
      <c r="D253">
        <v>1.33957954498258</v>
      </c>
      <c r="E253">
        <v>16</v>
      </c>
      <c r="F253">
        <v>21</v>
      </c>
      <c r="G253">
        <v>32</v>
      </c>
      <c r="H253">
        <v>1.5064749240095801</v>
      </c>
      <c r="I253">
        <v>29</v>
      </c>
      <c r="J253">
        <v>32</v>
      </c>
      <c r="K253">
        <v>18.6444444444444</v>
      </c>
      <c r="L253">
        <v>0.90327916263221297</v>
      </c>
      <c r="M253">
        <v>16.866666666666699</v>
      </c>
      <c r="N253">
        <v>20.400555555555499</v>
      </c>
    </row>
    <row r="254" spans="1:14" x14ac:dyDescent="0.25">
      <c r="A254" t="s">
        <v>486</v>
      </c>
      <c r="B254">
        <v>5</v>
      </c>
      <c r="C254">
        <v>19</v>
      </c>
      <c r="D254">
        <v>4.7989891216441602</v>
      </c>
      <c r="E254">
        <v>9</v>
      </c>
      <c r="F254">
        <v>32</v>
      </c>
      <c r="G254">
        <v>32</v>
      </c>
      <c r="H254">
        <v>6.2394027442264397</v>
      </c>
      <c r="I254">
        <v>19</v>
      </c>
      <c r="J254">
        <v>32</v>
      </c>
      <c r="K254">
        <v>18.399999999999999</v>
      </c>
      <c r="L254">
        <v>3.4985743200091202</v>
      </c>
      <c r="M254">
        <v>12.2</v>
      </c>
      <c r="N254">
        <v>25.6</v>
      </c>
    </row>
    <row r="255" spans="1:14" x14ac:dyDescent="0.25">
      <c r="A255" t="s">
        <v>487</v>
      </c>
      <c r="B255">
        <v>5</v>
      </c>
      <c r="C255">
        <v>19</v>
      </c>
      <c r="D255">
        <v>3.3338311959432398</v>
      </c>
      <c r="E255">
        <v>15</v>
      </c>
      <c r="F255">
        <v>32</v>
      </c>
      <c r="G255">
        <v>32</v>
      </c>
      <c r="H255">
        <v>6.1056972406007297</v>
      </c>
      <c r="I255">
        <v>19</v>
      </c>
      <c r="J255">
        <v>32</v>
      </c>
      <c r="K255">
        <v>20.399999999999999</v>
      </c>
      <c r="L255">
        <v>2.6502539112657502</v>
      </c>
      <c r="M255">
        <v>16.600000000000001</v>
      </c>
      <c r="N255">
        <v>26.4</v>
      </c>
    </row>
    <row r="256" spans="1:14" x14ac:dyDescent="0.25">
      <c r="A256" t="s">
        <v>488</v>
      </c>
      <c r="B256">
        <v>5</v>
      </c>
      <c r="C256">
        <v>19</v>
      </c>
      <c r="D256">
        <v>3.8272624660190702</v>
      </c>
      <c r="E256">
        <v>14</v>
      </c>
      <c r="F256">
        <v>33</v>
      </c>
      <c r="G256">
        <v>33</v>
      </c>
      <c r="H256">
        <v>5.5020660876731897</v>
      </c>
      <c r="I256">
        <v>19</v>
      </c>
      <c r="J256">
        <v>33</v>
      </c>
      <c r="K256">
        <v>21.2</v>
      </c>
      <c r="L256">
        <v>2.86442259593113</v>
      </c>
      <c r="M256">
        <v>16.399999999999999</v>
      </c>
      <c r="N256">
        <v>27.4</v>
      </c>
    </row>
    <row r="257" spans="1:14" x14ac:dyDescent="0.25">
      <c r="A257" t="s">
        <v>489</v>
      </c>
      <c r="B257">
        <v>5</v>
      </c>
      <c r="C257">
        <v>19</v>
      </c>
      <c r="D257">
        <v>4.3127275547959396</v>
      </c>
      <c r="E257">
        <v>13</v>
      </c>
      <c r="F257">
        <v>33</v>
      </c>
      <c r="G257">
        <v>33</v>
      </c>
      <c r="H257">
        <v>5.9479119668734599</v>
      </c>
      <c r="I257">
        <v>19</v>
      </c>
      <c r="J257">
        <v>33</v>
      </c>
      <c r="K257">
        <v>20.2</v>
      </c>
      <c r="L257">
        <v>3.12318745354598</v>
      </c>
      <c r="M257">
        <v>15</v>
      </c>
      <c r="N257">
        <v>27</v>
      </c>
    </row>
    <row r="258" spans="1:14" x14ac:dyDescent="0.25">
      <c r="A258" t="s">
        <v>490</v>
      </c>
      <c r="B258">
        <v>5</v>
      </c>
      <c r="C258">
        <v>19</v>
      </c>
      <c r="D258">
        <v>5.6692173042214797</v>
      </c>
      <c r="E258">
        <v>10</v>
      </c>
      <c r="F258">
        <v>33</v>
      </c>
      <c r="G258">
        <v>33</v>
      </c>
      <c r="H258">
        <v>4.1000469361323004</v>
      </c>
      <c r="I258">
        <v>19</v>
      </c>
      <c r="J258">
        <v>33</v>
      </c>
      <c r="K258">
        <v>21.6</v>
      </c>
      <c r="L258">
        <v>3.6429242528648902</v>
      </c>
      <c r="M258">
        <v>14.8</v>
      </c>
      <c r="N258">
        <v>28.4</v>
      </c>
    </row>
    <row r="259" spans="1:14" x14ac:dyDescent="0.25">
      <c r="A259" t="s">
        <v>491</v>
      </c>
      <c r="B259">
        <v>5</v>
      </c>
      <c r="C259">
        <v>19</v>
      </c>
      <c r="D259">
        <v>3.6902358710627698</v>
      </c>
      <c r="E259">
        <v>16</v>
      </c>
      <c r="F259">
        <v>33</v>
      </c>
      <c r="G259">
        <v>33</v>
      </c>
      <c r="H259">
        <v>6.2670365735921401</v>
      </c>
      <c r="I259">
        <v>19</v>
      </c>
      <c r="J259">
        <v>33</v>
      </c>
      <c r="K259">
        <v>20.8</v>
      </c>
      <c r="L259">
        <v>2.7926488324080601</v>
      </c>
      <c r="M259">
        <v>16.600000000000001</v>
      </c>
      <c r="N259">
        <v>27</v>
      </c>
    </row>
    <row r="260" spans="1:14" x14ac:dyDescent="0.25">
      <c r="A260" t="s">
        <v>492</v>
      </c>
      <c r="B260">
        <v>5</v>
      </c>
      <c r="C260">
        <v>19</v>
      </c>
      <c r="D260">
        <v>4.0159272250811204</v>
      </c>
      <c r="E260">
        <v>14</v>
      </c>
      <c r="F260">
        <v>34</v>
      </c>
      <c r="G260">
        <v>34</v>
      </c>
      <c r="H260">
        <v>6.7289694168528698</v>
      </c>
      <c r="I260">
        <v>19</v>
      </c>
      <c r="J260">
        <v>34</v>
      </c>
      <c r="K260">
        <v>20.8</v>
      </c>
      <c r="L260">
        <v>3.1391544512920802</v>
      </c>
      <c r="M260">
        <v>16</v>
      </c>
      <c r="N260">
        <v>27.8</v>
      </c>
    </row>
    <row r="261" spans="1:14" x14ac:dyDescent="0.25">
      <c r="A261" t="s">
        <v>493</v>
      </c>
      <c r="B261">
        <v>5</v>
      </c>
      <c r="C261">
        <v>19</v>
      </c>
      <c r="D261">
        <v>4.9545799162204096</v>
      </c>
      <c r="E261">
        <v>6</v>
      </c>
      <c r="F261">
        <v>34</v>
      </c>
      <c r="G261">
        <v>34</v>
      </c>
      <c r="H261">
        <v>5.7038393112261501</v>
      </c>
      <c r="I261">
        <v>19</v>
      </c>
      <c r="J261">
        <v>34</v>
      </c>
      <c r="K261">
        <v>20.2</v>
      </c>
      <c r="L261">
        <v>3.94553022272975</v>
      </c>
      <c r="M261">
        <v>12</v>
      </c>
      <c r="N261">
        <v>28</v>
      </c>
    </row>
    <row r="262" spans="1:14" x14ac:dyDescent="0.25">
      <c r="A262" t="s">
        <v>494</v>
      </c>
      <c r="B262">
        <v>5</v>
      </c>
      <c r="C262">
        <v>19</v>
      </c>
      <c r="D262">
        <v>5.2291394683980297</v>
      </c>
      <c r="E262">
        <v>9</v>
      </c>
      <c r="F262">
        <v>36</v>
      </c>
      <c r="G262">
        <v>36</v>
      </c>
      <c r="H262">
        <v>6.3400472687462699</v>
      </c>
      <c r="I262">
        <v>19</v>
      </c>
      <c r="J262">
        <v>36</v>
      </c>
      <c r="K262">
        <v>21</v>
      </c>
      <c r="L262">
        <v>3.9491437801198899</v>
      </c>
      <c r="M262">
        <v>13.8</v>
      </c>
      <c r="N262">
        <v>29.2</v>
      </c>
    </row>
    <row r="263" spans="1:14" x14ac:dyDescent="0.25">
      <c r="A263" t="s">
        <v>495</v>
      </c>
      <c r="B263">
        <v>5</v>
      </c>
      <c r="C263">
        <v>19</v>
      </c>
      <c r="D263">
        <v>7.4219462702611798</v>
      </c>
      <c r="E263">
        <v>12</v>
      </c>
      <c r="F263">
        <v>37</v>
      </c>
      <c r="G263">
        <v>37</v>
      </c>
      <c r="H263">
        <v>5.2061412947324097</v>
      </c>
      <c r="I263">
        <v>19</v>
      </c>
      <c r="J263">
        <v>37</v>
      </c>
      <c r="K263">
        <v>22.8</v>
      </c>
      <c r="L263">
        <v>4.2445281707557596</v>
      </c>
      <c r="M263">
        <v>14.6</v>
      </c>
      <c r="N263">
        <v>31</v>
      </c>
    </row>
    <row r="264" spans="1:14" x14ac:dyDescent="0.25">
      <c r="A264" t="s">
        <v>496</v>
      </c>
      <c r="B264">
        <v>5</v>
      </c>
      <c r="C264">
        <v>19</v>
      </c>
      <c r="D264">
        <v>6.0747691184096997</v>
      </c>
      <c r="E264">
        <v>11</v>
      </c>
      <c r="F264">
        <v>37</v>
      </c>
      <c r="G264">
        <v>37</v>
      </c>
      <c r="H264">
        <v>5.7122245877568698</v>
      </c>
      <c r="I264">
        <v>19</v>
      </c>
      <c r="J264">
        <v>37</v>
      </c>
      <c r="K264">
        <v>22.6</v>
      </c>
      <c r="L264">
        <v>4.05105292646014</v>
      </c>
      <c r="M264">
        <v>15.4</v>
      </c>
      <c r="N264">
        <v>31.4</v>
      </c>
    </row>
    <row r="265" spans="1:14" x14ac:dyDescent="0.25">
      <c r="A265" t="s">
        <v>497</v>
      </c>
      <c r="B265">
        <v>5</v>
      </c>
      <c r="C265">
        <v>19</v>
      </c>
      <c r="D265">
        <v>5.7051302361209197</v>
      </c>
      <c r="E265">
        <v>16</v>
      </c>
      <c r="F265">
        <v>37</v>
      </c>
      <c r="G265">
        <v>37</v>
      </c>
      <c r="H265">
        <v>5.79787552264255</v>
      </c>
      <c r="I265">
        <v>19</v>
      </c>
      <c r="J265">
        <v>37</v>
      </c>
      <c r="K265">
        <v>23.6</v>
      </c>
      <c r="L265">
        <v>3.5548182602330498</v>
      </c>
      <c r="M265">
        <v>17.399999999999999</v>
      </c>
      <c r="N265">
        <v>31.4</v>
      </c>
    </row>
    <row r="266" spans="1:14" x14ac:dyDescent="0.25">
      <c r="A266" t="s">
        <v>498</v>
      </c>
      <c r="B266">
        <v>5</v>
      </c>
      <c r="C266">
        <v>19</v>
      </c>
      <c r="D266">
        <v>7.6537624765865804</v>
      </c>
      <c r="E266">
        <v>17</v>
      </c>
      <c r="F266">
        <v>38</v>
      </c>
      <c r="G266">
        <v>38</v>
      </c>
      <c r="H266">
        <v>5.0973128224389903</v>
      </c>
      <c r="I266">
        <v>19</v>
      </c>
      <c r="J266">
        <v>38</v>
      </c>
      <c r="K266">
        <v>25.2</v>
      </c>
      <c r="L266">
        <v>4.0028470351536898</v>
      </c>
      <c r="M266">
        <v>17.8</v>
      </c>
      <c r="N266">
        <v>33.200000000000003</v>
      </c>
    </row>
    <row r="267" spans="1:14" x14ac:dyDescent="0.25">
      <c r="A267" t="s">
        <v>499</v>
      </c>
      <c r="B267">
        <v>85</v>
      </c>
      <c r="C267">
        <v>19</v>
      </c>
      <c r="D267">
        <v>0.91076942202404298</v>
      </c>
      <c r="E267">
        <v>17</v>
      </c>
      <c r="F267">
        <v>21</v>
      </c>
      <c r="G267">
        <v>42</v>
      </c>
      <c r="H267">
        <v>5.0987494628201198</v>
      </c>
      <c r="I267">
        <v>29</v>
      </c>
      <c r="J267">
        <v>42</v>
      </c>
      <c r="K267">
        <v>19.2</v>
      </c>
      <c r="L267">
        <v>0.68705928225260904</v>
      </c>
      <c r="M267">
        <v>17.882352941176499</v>
      </c>
      <c r="N267">
        <v>20.5647058823529</v>
      </c>
    </row>
    <row r="268" spans="1:14" x14ac:dyDescent="0.25">
      <c r="A268" t="s">
        <v>500</v>
      </c>
      <c r="B268">
        <v>5</v>
      </c>
      <c r="C268">
        <v>19</v>
      </c>
      <c r="D268">
        <v>6.8394243041707297</v>
      </c>
      <c r="E268">
        <v>15</v>
      </c>
      <c r="F268">
        <v>43</v>
      </c>
      <c r="G268">
        <v>43</v>
      </c>
      <c r="H268">
        <v>8.7210785635224699</v>
      </c>
      <c r="I268">
        <v>19</v>
      </c>
      <c r="J268">
        <v>43</v>
      </c>
      <c r="K268">
        <v>24</v>
      </c>
      <c r="L268">
        <v>4.6633603990492896</v>
      </c>
      <c r="M268">
        <v>16.2</v>
      </c>
      <c r="N268">
        <v>34.200000000000003</v>
      </c>
    </row>
    <row r="269" spans="1:14" x14ac:dyDescent="0.25">
      <c r="A269" t="s">
        <v>501</v>
      </c>
      <c r="B269">
        <v>65</v>
      </c>
      <c r="C269">
        <v>19</v>
      </c>
      <c r="D269">
        <v>1.039332180363</v>
      </c>
      <c r="E269">
        <v>16</v>
      </c>
      <c r="F269">
        <v>21</v>
      </c>
      <c r="G269">
        <v>43</v>
      </c>
      <c r="H269">
        <v>3.8565017594423701</v>
      </c>
      <c r="I269">
        <v>33</v>
      </c>
      <c r="J269">
        <v>43</v>
      </c>
      <c r="K269">
        <v>19.399999999999999</v>
      </c>
      <c r="L269">
        <v>0.858842651728838</v>
      </c>
      <c r="M269">
        <v>17.7384615384615</v>
      </c>
      <c r="N269">
        <v>21.123076923076901</v>
      </c>
    </row>
    <row r="270" spans="1:14" x14ac:dyDescent="0.25">
      <c r="A270" t="s">
        <v>502</v>
      </c>
      <c r="B270">
        <v>143</v>
      </c>
      <c r="C270">
        <v>19</v>
      </c>
      <c r="D270">
        <v>0.83531393196599701</v>
      </c>
      <c r="E270">
        <v>18</v>
      </c>
      <c r="F270">
        <v>21</v>
      </c>
      <c r="G270">
        <v>47</v>
      </c>
      <c r="H270">
        <v>6.0537327293163301</v>
      </c>
      <c r="I270">
        <v>33</v>
      </c>
      <c r="J270">
        <v>47</v>
      </c>
      <c r="K270">
        <v>19.335664335664301</v>
      </c>
      <c r="L270">
        <v>0.57400405523889397</v>
      </c>
      <c r="M270">
        <v>18.209790209790199</v>
      </c>
      <c r="N270">
        <v>20.461538461538499</v>
      </c>
    </row>
    <row r="271" spans="1:14" x14ac:dyDescent="0.25">
      <c r="A271" t="s">
        <v>503</v>
      </c>
      <c r="B271">
        <v>5</v>
      </c>
      <c r="C271">
        <v>19</v>
      </c>
      <c r="D271">
        <v>7.3057471482483898</v>
      </c>
      <c r="E271">
        <v>13</v>
      </c>
      <c r="F271">
        <v>47</v>
      </c>
      <c r="G271">
        <v>47</v>
      </c>
      <c r="H271">
        <v>11.8131227263097</v>
      </c>
      <c r="I271">
        <v>19</v>
      </c>
      <c r="J271">
        <v>47</v>
      </c>
      <c r="K271">
        <v>23.4</v>
      </c>
      <c r="L271">
        <v>5.5017428881292396</v>
      </c>
      <c r="M271">
        <v>15</v>
      </c>
      <c r="N271">
        <v>35.4</v>
      </c>
    </row>
    <row r="272" spans="1:14" x14ac:dyDescent="0.25">
      <c r="A272" t="s">
        <v>504</v>
      </c>
      <c r="B272">
        <v>15</v>
      </c>
      <c r="C272">
        <v>19</v>
      </c>
      <c r="D272">
        <v>3.70214826555853</v>
      </c>
      <c r="E272">
        <v>16</v>
      </c>
      <c r="F272">
        <v>29</v>
      </c>
      <c r="G272">
        <v>50</v>
      </c>
      <c r="H272">
        <v>5.3104572011803803</v>
      </c>
      <c r="I272">
        <v>32</v>
      </c>
      <c r="J272">
        <v>50</v>
      </c>
      <c r="K272">
        <v>22.6</v>
      </c>
      <c r="L272">
        <v>3.4622664794524001</v>
      </c>
      <c r="M272">
        <v>16.133333333333301</v>
      </c>
      <c r="N272">
        <v>29.6</v>
      </c>
    </row>
    <row r="273" spans="1:14" x14ac:dyDescent="0.25">
      <c r="A273" t="s">
        <v>505</v>
      </c>
      <c r="B273">
        <v>45</v>
      </c>
      <c r="C273">
        <v>19</v>
      </c>
      <c r="D273">
        <v>1.19462474142606</v>
      </c>
      <c r="E273">
        <v>18</v>
      </c>
      <c r="F273">
        <v>21</v>
      </c>
      <c r="G273">
        <v>51</v>
      </c>
      <c r="H273">
        <v>4.6345450575853802</v>
      </c>
      <c r="I273">
        <v>33</v>
      </c>
      <c r="J273">
        <v>51</v>
      </c>
      <c r="K273">
        <v>20.2222222222222</v>
      </c>
      <c r="L273">
        <v>1.4664357405747199</v>
      </c>
      <c r="M273">
        <v>17.511111111111099</v>
      </c>
      <c r="N273">
        <v>23.245000000000001</v>
      </c>
    </row>
    <row r="274" spans="1:14" x14ac:dyDescent="0.25">
      <c r="A274" t="s">
        <v>506</v>
      </c>
      <c r="B274">
        <v>85</v>
      </c>
      <c r="C274">
        <v>19</v>
      </c>
      <c r="D274">
        <v>1.8093456505511401</v>
      </c>
      <c r="E274">
        <v>15</v>
      </c>
      <c r="F274">
        <v>22</v>
      </c>
      <c r="G274">
        <v>56</v>
      </c>
      <c r="H274">
        <v>6.4323895492679402</v>
      </c>
      <c r="I274">
        <v>38</v>
      </c>
      <c r="J274">
        <v>56</v>
      </c>
      <c r="K274">
        <v>19.576470588235299</v>
      </c>
      <c r="L274">
        <v>1.20510654094512</v>
      </c>
      <c r="M274">
        <v>17.246764705882399</v>
      </c>
      <c r="N274">
        <v>21.976470588235301</v>
      </c>
    </row>
    <row r="275" spans="1:14" x14ac:dyDescent="0.25">
      <c r="A275" t="s">
        <v>507</v>
      </c>
      <c r="B275">
        <v>10</v>
      </c>
      <c r="C275">
        <v>19.5</v>
      </c>
      <c r="D275">
        <v>3.9989178426033201</v>
      </c>
      <c r="E275">
        <v>9</v>
      </c>
      <c r="F275">
        <v>25</v>
      </c>
      <c r="G275">
        <v>50</v>
      </c>
      <c r="H275">
        <v>10.928992098397201</v>
      </c>
      <c r="I275">
        <v>23</v>
      </c>
      <c r="J275">
        <v>50</v>
      </c>
      <c r="K275">
        <v>20.100000000000001</v>
      </c>
      <c r="L275">
        <v>3.9396454752486401</v>
      </c>
      <c r="M275">
        <v>12.8</v>
      </c>
      <c r="N275">
        <v>28.4025</v>
      </c>
    </row>
    <row r="276" spans="1:14" x14ac:dyDescent="0.25">
      <c r="A276" t="s">
        <v>508</v>
      </c>
      <c r="B276">
        <v>10</v>
      </c>
      <c r="C276">
        <v>20</v>
      </c>
      <c r="D276">
        <v>0.74279513458368596</v>
      </c>
      <c r="E276">
        <v>17</v>
      </c>
      <c r="F276">
        <v>21</v>
      </c>
      <c r="G276">
        <v>22</v>
      </c>
      <c r="H276">
        <v>0.60910771725625201</v>
      </c>
      <c r="I276">
        <v>20</v>
      </c>
      <c r="J276">
        <v>22</v>
      </c>
      <c r="K276">
        <v>19.2</v>
      </c>
      <c r="L276">
        <v>0.73080869626397704</v>
      </c>
      <c r="M276">
        <v>17.7</v>
      </c>
      <c r="N276">
        <v>20.5</v>
      </c>
    </row>
    <row r="277" spans="1:14" x14ac:dyDescent="0.25">
      <c r="A277" t="s">
        <v>509</v>
      </c>
      <c r="B277">
        <v>5</v>
      </c>
      <c r="C277">
        <v>20</v>
      </c>
      <c r="D277">
        <v>2.6037814746627199</v>
      </c>
      <c r="E277">
        <v>15</v>
      </c>
      <c r="F277">
        <v>23</v>
      </c>
      <c r="G277">
        <v>23</v>
      </c>
      <c r="H277">
        <v>1.0430679311870901</v>
      </c>
      <c r="I277">
        <v>20</v>
      </c>
      <c r="J277">
        <v>23</v>
      </c>
      <c r="K277">
        <v>19.2</v>
      </c>
      <c r="L277">
        <v>1.4358615505121699</v>
      </c>
      <c r="M277">
        <v>16.399999999999999</v>
      </c>
      <c r="N277">
        <v>22</v>
      </c>
    </row>
    <row r="278" spans="1:14" x14ac:dyDescent="0.25">
      <c r="A278" t="s">
        <v>510</v>
      </c>
      <c r="B278">
        <v>5</v>
      </c>
      <c r="C278">
        <v>20</v>
      </c>
      <c r="D278">
        <v>0.85697514587067503</v>
      </c>
      <c r="E278">
        <v>19</v>
      </c>
      <c r="F278">
        <v>23</v>
      </c>
      <c r="G278">
        <v>23</v>
      </c>
      <c r="H278">
        <v>1.0810045546086799</v>
      </c>
      <c r="I278">
        <v>20</v>
      </c>
      <c r="J278">
        <v>23</v>
      </c>
      <c r="K278">
        <v>20.6</v>
      </c>
      <c r="L278">
        <v>0.615228548603445</v>
      </c>
      <c r="M278">
        <v>19.600000000000001</v>
      </c>
      <c r="N278">
        <v>22</v>
      </c>
    </row>
    <row r="279" spans="1:14" x14ac:dyDescent="0.25">
      <c r="A279" t="s">
        <v>511</v>
      </c>
      <c r="B279">
        <v>5</v>
      </c>
      <c r="C279">
        <v>20</v>
      </c>
      <c r="D279">
        <v>1.3859174133791901</v>
      </c>
      <c r="E279">
        <v>18</v>
      </c>
      <c r="F279">
        <v>23</v>
      </c>
      <c r="G279">
        <v>23</v>
      </c>
      <c r="H279">
        <v>0.86731658799217104</v>
      </c>
      <c r="I279">
        <v>20</v>
      </c>
      <c r="J279">
        <v>23</v>
      </c>
      <c r="K279">
        <v>20.399999999999999</v>
      </c>
      <c r="L279">
        <v>0.82214887367012002</v>
      </c>
      <c r="M279">
        <v>18.8</v>
      </c>
      <c r="N279">
        <v>22</v>
      </c>
    </row>
    <row r="280" spans="1:14" x14ac:dyDescent="0.25">
      <c r="A280" t="s">
        <v>512</v>
      </c>
      <c r="B280">
        <v>5</v>
      </c>
      <c r="C280">
        <v>20</v>
      </c>
      <c r="D280">
        <v>1.7551877587331901</v>
      </c>
      <c r="E280">
        <v>15</v>
      </c>
      <c r="F280">
        <v>24</v>
      </c>
      <c r="G280">
        <v>24</v>
      </c>
      <c r="H280">
        <v>1.9241560741425701</v>
      </c>
      <c r="I280">
        <v>20</v>
      </c>
      <c r="J280">
        <v>24</v>
      </c>
      <c r="K280">
        <v>19.399999999999999</v>
      </c>
      <c r="L280">
        <v>1.3120753003388901</v>
      </c>
      <c r="M280">
        <v>16.8</v>
      </c>
      <c r="N280">
        <v>22</v>
      </c>
    </row>
    <row r="281" spans="1:14" x14ac:dyDescent="0.25">
      <c r="A281" t="s">
        <v>513</v>
      </c>
      <c r="B281">
        <v>5</v>
      </c>
      <c r="C281">
        <v>20</v>
      </c>
      <c r="D281">
        <v>2.9208871714235798</v>
      </c>
      <c r="E281">
        <v>13</v>
      </c>
      <c r="F281">
        <v>24</v>
      </c>
      <c r="G281">
        <v>24</v>
      </c>
      <c r="H281">
        <v>1.4087671391984</v>
      </c>
      <c r="I281">
        <v>20</v>
      </c>
      <c r="J281">
        <v>24</v>
      </c>
      <c r="K281">
        <v>19</v>
      </c>
      <c r="L281">
        <v>1.78067878116525</v>
      </c>
      <c r="M281">
        <v>15.4</v>
      </c>
      <c r="N281">
        <v>22.4</v>
      </c>
    </row>
    <row r="282" spans="1:14" x14ac:dyDescent="0.25">
      <c r="A282" t="s">
        <v>514</v>
      </c>
      <c r="B282">
        <v>5</v>
      </c>
      <c r="C282">
        <v>20</v>
      </c>
      <c r="D282">
        <v>2.3651078989207601</v>
      </c>
      <c r="E282">
        <v>14</v>
      </c>
      <c r="F282">
        <v>25</v>
      </c>
      <c r="G282">
        <v>25</v>
      </c>
      <c r="H282">
        <v>1.7479501832101201</v>
      </c>
      <c r="I282">
        <v>20</v>
      </c>
      <c r="J282">
        <v>25</v>
      </c>
      <c r="K282">
        <v>19.8</v>
      </c>
      <c r="L282">
        <v>1.6520359392805199</v>
      </c>
      <c r="M282">
        <v>16.399999999999999</v>
      </c>
      <c r="N282">
        <v>23</v>
      </c>
    </row>
    <row r="283" spans="1:14" x14ac:dyDescent="0.25">
      <c r="A283" t="s">
        <v>515</v>
      </c>
      <c r="B283">
        <v>10</v>
      </c>
      <c r="C283">
        <v>20</v>
      </c>
      <c r="D283">
        <v>2.7104635652917199</v>
      </c>
      <c r="E283">
        <v>14.5</v>
      </c>
      <c r="F283">
        <v>24</v>
      </c>
      <c r="G283">
        <v>25</v>
      </c>
      <c r="H283">
        <v>0.72986605651040104</v>
      </c>
      <c r="I283">
        <v>23</v>
      </c>
      <c r="J283">
        <v>25</v>
      </c>
      <c r="K283">
        <v>19.399999999999999</v>
      </c>
      <c r="L283">
        <v>1.36933975285021</v>
      </c>
      <c r="M283">
        <v>16.7</v>
      </c>
      <c r="N283">
        <v>22.1</v>
      </c>
    </row>
    <row r="284" spans="1:14" x14ac:dyDescent="0.25">
      <c r="A284" t="s">
        <v>516</v>
      </c>
      <c r="B284">
        <v>5</v>
      </c>
      <c r="C284">
        <v>20</v>
      </c>
      <c r="D284">
        <v>2.7907778277907398</v>
      </c>
      <c r="E284">
        <v>16</v>
      </c>
      <c r="F284">
        <v>26</v>
      </c>
      <c r="G284">
        <v>26</v>
      </c>
      <c r="H284">
        <v>1.80364213537366</v>
      </c>
      <c r="I284">
        <v>20</v>
      </c>
      <c r="J284">
        <v>26</v>
      </c>
      <c r="K284">
        <v>20.8</v>
      </c>
      <c r="L284">
        <v>1.66502529437937</v>
      </c>
      <c r="M284">
        <v>17.600000000000001</v>
      </c>
      <c r="N284">
        <v>24</v>
      </c>
    </row>
    <row r="285" spans="1:14" x14ac:dyDescent="0.25">
      <c r="A285" t="s">
        <v>517</v>
      </c>
      <c r="B285">
        <v>5</v>
      </c>
      <c r="C285">
        <v>20</v>
      </c>
      <c r="D285">
        <v>4.2280747180699301</v>
      </c>
      <c r="E285">
        <v>5</v>
      </c>
      <c r="F285">
        <v>26</v>
      </c>
      <c r="G285">
        <v>26</v>
      </c>
      <c r="H285">
        <v>2.2814378812232801</v>
      </c>
      <c r="I285">
        <v>20</v>
      </c>
      <c r="J285">
        <v>26</v>
      </c>
      <c r="K285">
        <v>18</v>
      </c>
      <c r="L285">
        <v>3.1917176735687001</v>
      </c>
      <c r="M285">
        <v>11.4</v>
      </c>
      <c r="N285">
        <v>23.4</v>
      </c>
    </row>
    <row r="286" spans="1:14" x14ac:dyDescent="0.25">
      <c r="A286" t="s">
        <v>518</v>
      </c>
      <c r="B286">
        <v>10</v>
      </c>
      <c r="C286">
        <v>20</v>
      </c>
      <c r="D286">
        <v>2.7835275605008798</v>
      </c>
      <c r="E286">
        <v>12.5</v>
      </c>
      <c r="F286">
        <v>25.5</v>
      </c>
      <c r="G286">
        <v>26</v>
      </c>
      <c r="H286">
        <v>0.536201073440846</v>
      </c>
      <c r="I286">
        <v>25</v>
      </c>
      <c r="J286">
        <v>26</v>
      </c>
      <c r="K286">
        <v>19.2</v>
      </c>
      <c r="L286">
        <v>2.26521151858329</v>
      </c>
      <c r="M286">
        <v>14.5</v>
      </c>
      <c r="N286">
        <v>23.2</v>
      </c>
    </row>
    <row r="287" spans="1:14" x14ac:dyDescent="0.25">
      <c r="A287" t="s">
        <v>519</v>
      </c>
      <c r="B287">
        <v>5</v>
      </c>
      <c r="C287">
        <v>20</v>
      </c>
      <c r="D287">
        <v>3.88045953291858</v>
      </c>
      <c r="E287">
        <v>11</v>
      </c>
      <c r="F287">
        <v>26</v>
      </c>
      <c r="G287">
        <v>26</v>
      </c>
      <c r="H287">
        <v>1.8818888890099399</v>
      </c>
      <c r="I287">
        <v>20</v>
      </c>
      <c r="J287">
        <v>26</v>
      </c>
      <c r="K287">
        <v>19.399999999999999</v>
      </c>
      <c r="L287">
        <v>2.4465540179313998</v>
      </c>
      <c r="M287">
        <v>14.6</v>
      </c>
      <c r="N287">
        <v>24</v>
      </c>
    </row>
    <row r="288" spans="1:14" x14ac:dyDescent="0.25">
      <c r="A288" t="s">
        <v>520</v>
      </c>
      <c r="B288">
        <v>5</v>
      </c>
      <c r="C288">
        <v>20</v>
      </c>
      <c r="D288">
        <v>6.9326185550629402</v>
      </c>
      <c r="E288">
        <v>4</v>
      </c>
      <c r="F288">
        <v>26</v>
      </c>
      <c r="G288">
        <v>26</v>
      </c>
      <c r="H288">
        <v>2.4964265369815002</v>
      </c>
      <c r="I288">
        <v>20</v>
      </c>
      <c r="J288">
        <v>26</v>
      </c>
      <c r="K288">
        <v>16.2</v>
      </c>
      <c r="L288">
        <v>3.8908658823109601</v>
      </c>
      <c r="M288">
        <v>8.6</v>
      </c>
      <c r="N288">
        <v>23.6</v>
      </c>
    </row>
    <row r="289" spans="1:14" x14ac:dyDescent="0.25">
      <c r="A289" t="s">
        <v>521</v>
      </c>
      <c r="B289">
        <v>5</v>
      </c>
      <c r="C289">
        <v>20</v>
      </c>
      <c r="D289">
        <v>3.0394189916463801</v>
      </c>
      <c r="E289">
        <v>12</v>
      </c>
      <c r="F289">
        <v>26</v>
      </c>
      <c r="G289">
        <v>26</v>
      </c>
      <c r="H289">
        <v>1.91493579211126</v>
      </c>
      <c r="I289">
        <v>20</v>
      </c>
      <c r="J289">
        <v>26</v>
      </c>
      <c r="K289">
        <v>19.8</v>
      </c>
      <c r="L289">
        <v>2.1233939772445098</v>
      </c>
      <c r="M289">
        <v>15.6</v>
      </c>
      <c r="N289">
        <v>23.8</v>
      </c>
    </row>
    <row r="290" spans="1:14" x14ac:dyDescent="0.25">
      <c r="A290" t="s">
        <v>522</v>
      </c>
      <c r="B290">
        <v>5</v>
      </c>
      <c r="C290">
        <v>20</v>
      </c>
      <c r="D290">
        <v>4.7766338967036504</v>
      </c>
      <c r="E290">
        <v>6</v>
      </c>
      <c r="F290">
        <v>27</v>
      </c>
      <c r="G290">
        <v>27</v>
      </c>
      <c r="H290">
        <v>2.0393414724768699</v>
      </c>
      <c r="I290">
        <v>20</v>
      </c>
      <c r="J290">
        <v>27</v>
      </c>
      <c r="K290">
        <v>19</v>
      </c>
      <c r="L290">
        <v>3.31531472122483</v>
      </c>
      <c r="M290">
        <v>12</v>
      </c>
      <c r="N290">
        <v>24.8</v>
      </c>
    </row>
    <row r="291" spans="1:14" x14ac:dyDescent="0.25">
      <c r="A291" t="s">
        <v>523</v>
      </c>
      <c r="B291">
        <v>5</v>
      </c>
      <c r="C291">
        <v>20</v>
      </c>
      <c r="D291">
        <v>4.3827511782884798</v>
      </c>
      <c r="E291">
        <v>13</v>
      </c>
      <c r="F291">
        <v>27</v>
      </c>
      <c r="G291">
        <v>27</v>
      </c>
      <c r="H291">
        <v>2.0304885245587698</v>
      </c>
      <c r="I291">
        <v>20</v>
      </c>
      <c r="J291">
        <v>27</v>
      </c>
      <c r="K291">
        <v>20.8</v>
      </c>
      <c r="L291">
        <v>2.4455355758657999</v>
      </c>
      <c r="M291">
        <v>16</v>
      </c>
      <c r="N291">
        <v>25.6</v>
      </c>
    </row>
    <row r="292" spans="1:14" x14ac:dyDescent="0.25">
      <c r="A292" t="s">
        <v>524</v>
      </c>
      <c r="B292">
        <v>5</v>
      </c>
      <c r="C292">
        <v>20</v>
      </c>
      <c r="D292">
        <v>4.5071834697827704</v>
      </c>
      <c r="E292">
        <v>10</v>
      </c>
      <c r="F292">
        <v>28</v>
      </c>
      <c r="G292">
        <v>28</v>
      </c>
      <c r="H292">
        <v>2.54383918945011</v>
      </c>
      <c r="I292">
        <v>20</v>
      </c>
      <c r="J292">
        <v>28</v>
      </c>
      <c r="K292">
        <v>19.8</v>
      </c>
      <c r="L292">
        <v>2.87168491827132</v>
      </c>
      <c r="M292">
        <v>14.2</v>
      </c>
      <c r="N292">
        <v>25.2</v>
      </c>
    </row>
    <row r="293" spans="1:14" x14ac:dyDescent="0.25">
      <c r="A293" t="s">
        <v>525</v>
      </c>
      <c r="B293">
        <v>5</v>
      </c>
      <c r="C293">
        <v>20</v>
      </c>
      <c r="D293">
        <v>3.0695562883877501</v>
      </c>
      <c r="E293">
        <v>12</v>
      </c>
      <c r="F293">
        <v>28</v>
      </c>
      <c r="G293">
        <v>28</v>
      </c>
      <c r="H293">
        <v>2.84674725028245</v>
      </c>
      <c r="I293">
        <v>20</v>
      </c>
      <c r="J293">
        <v>28</v>
      </c>
      <c r="K293">
        <v>20.399999999999999</v>
      </c>
      <c r="L293">
        <v>2.3371134374526901</v>
      </c>
      <c r="M293">
        <v>15.6</v>
      </c>
      <c r="N293">
        <v>25</v>
      </c>
    </row>
    <row r="294" spans="1:14" x14ac:dyDescent="0.25">
      <c r="A294" t="s">
        <v>526</v>
      </c>
      <c r="B294">
        <v>5</v>
      </c>
      <c r="C294">
        <v>20</v>
      </c>
      <c r="D294">
        <v>4.5376432407823799</v>
      </c>
      <c r="E294">
        <v>14</v>
      </c>
      <c r="F294">
        <v>28</v>
      </c>
      <c r="G294">
        <v>28</v>
      </c>
      <c r="H294">
        <v>2.2129019710582201</v>
      </c>
      <c r="I294">
        <v>20</v>
      </c>
      <c r="J294">
        <v>28</v>
      </c>
      <c r="K294">
        <v>21.6</v>
      </c>
      <c r="L294">
        <v>2.4799024605861799</v>
      </c>
      <c r="M294">
        <v>16.8</v>
      </c>
      <c r="N294">
        <v>26.4</v>
      </c>
    </row>
    <row r="295" spans="1:14" x14ac:dyDescent="0.25">
      <c r="A295" t="s">
        <v>527</v>
      </c>
      <c r="B295">
        <v>5</v>
      </c>
      <c r="C295">
        <v>20</v>
      </c>
      <c r="D295">
        <v>5.9331437517961696</v>
      </c>
      <c r="E295">
        <v>9</v>
      </c>
      <c r="F295">
        <v>29</v>
      </c>
      <c r="G295">
        <v>29</v>
      </c>
      <c r="H295">
        <v>3.2911285530521699</v>
      </c>
      <c r="I295">
        <v>20</v>
      </c>
      <c r="J295">
        <v>29</v>
      </c>
      <c r="K295">
        <v>18.600000000000001</v>
      </c>
      <c r="L295">
        <v>3.38302708573642</v>
      </c>
      <c r="M295">
        <v>12</v>
      </c>
      <c r="N295">
        <v>25.2</v>
      </c>
    </row>
    <row r="296" spans="1:14" x14ac:dyDescent="0.25">
      <c r="A296" t="s">
        <v>528</v>
      </c>
      <c r="B296">
        <v>5</v>
      </c>
      <c r="C296">
        <v>20</v>
      </c>
      <c r="D296">
        <v>2.7980257065984002</v>
      </c>
      <c r="E296">
        <v>18</v>
      </c>
      <c r="F296">
        <v>30</v>
      </c>
      <c r="G296">
        <v>30</v>
      </c>
      <c r="H296">
        <v>3.3960767502707299</v>
      </c>
      <c r="I296">
        <v>20</v>
      </c>
      <c r="J296">
        <v>30</v>
      </c>
      <c r="K296">
        <v>22.4</v>
      </c>
      <c r="L296">
        <v>1.90887228408285</v>
      </c>
      <c r="M296">
        <v>19.2</v>
      </c>
      <c r="N296">
        <v>26.4</v>
      </c>
    </row>
    <row r="297" spans="1:14" x14ac:dyDescent="0.25">
      <c r="A297" t="s">
        <v>529</v>
      </c>
      <c r="B297">
        <v>5</v>
      </c>
      <c r="C297">
        <v>20</v>
      </c>
      <c r="D297">
        <v>3.1002195045024799</v>
      </c>
      <c r="E297">
        <v>17</v>
      </c>
      <c r="F297">
        <v>31</v>
      </c>
      <c r="G297">
        <v>31</v>
      </c>
      <c r="H297">
        <v>4.5420336025754704</v>
      </c>
      <c r="I297">
        <v>20</v>
      </c>
      <c r="J297">
        <v>31</v>
      </c>
      <c r="K297">
        <v>21.6</v>
      </c>
      <c r="L297">
        <v>2.2578872575677398</v>
      </c>
      <c r="M297">
        <v>18</v>
      </c>
      <c r="N297">
        <v>26.6</v>
      </c>
    </row>
    <row r="298" spans="1:14" x14ac:dyDescent="0.25">
      <c r="A298" t="s">
        <v>530</v>
      </c>
      <c r="B298">
        <v>10</v>
      </c>
      <c r="C298">
        <v>20</v>
      </c>
      <c r="D298">
        <v>4.3996241597180399</v>
      </c>
      <c r="E298">
        <v>12</v>
      </c>
      <c r="F298">
        <v>30</v>
      </c>
      <c r="G298">
        <v>31</v>
      </c>
      <c r="H298">
        <v>0.98151769097544495</v>
      </c>
      <c r="I298">
        <v>29</v>
      </c>
      <c r="J298">
        <v>31</v>
      </c>
      <c r="K298">
        <v>20.8</v>
      </c>
      <c r="L298">
        <v>2.8371208322102999</v>
      </c>
      <c r="M298">
        <v>14.8</v>
      </c>
      <c r="N298">
        <v>25.9</v>
      </c>
    </row>
    <row r="299" spans="1:14" x14ac:dyDescent="0.25">
      <c r="A299" t="s">
        <v>531</v>
      </c>
      <c r="B299">
        <v>5</v>
      </c>
      <c r="C299">
        <v>20</v>
      </c>
      <c r="D299">
        <v>3.6813424098002399</v>
      </c>
      <c r="E299">
        <v>13</v>
      </c>
      <c r="F299">
        <v>31</v>
      </c>
      <c r="G299">
        <v>31</v>
      </c>
      <c r="H299">
        <v>5.2488779479019296</v>
      </c>
      <c r="I299">
        <v>20</v>
      </c>
      <c r="J299">
        <v>31</v>
      </c>
      <c r="K299">
        <v>20</v>
      </c>
      <c r="L299">
        <v>2.7238463051114699</v>
      </c>
      <c r="M299">
        <v>15.6</v>
      </c>
      <c r="N299">
        <v>25.8</v>
      </c>
    </row>
    <row r="300" spans="1:14" x14ac:dyDescent="0.25">
      <c r="A300" t="s">
        <v>532</v>
      </c>
      <c r="B300">
        <v>10</v>
      </c>
      <c r="C300">
        <v>20</v>
      </c>
      <c r="D300">
        <v>3.2652852813800002</v>
      </c>
      <c r="E300">
        <v>17.5</v>
      </c>
      <c r="F300">
        <v>31</v>
      </c>
      <c r="G300">
        <v>31</v>
      </c>
      <c r="H300">
        <v>1.51238913381749</v>
      </c>
      <c r="I300">
        <v>22</v>
      </c>
      <c r="J300">
        <v>31</v>
      </c>
      <c r="K300">
        <v>22.3</v>
      </c>
      <c r="L300">
        <v>1.9047698583349399</v>
      </c>
      <c r="M300">
        <v>18.8</v>
      </c>
      <c r="N300">
        <v>26.2</v>
      </c>
    </row>
    <row r="301" spans="1:14" x14ac:dyDescent="0.25">
      <c r="A301" t="s">
        <v>533</v>
      </c>
      <c r="B301">
        <v>5</v>
      </c>
      <c r="C301">
        <v>20</v>
      </c>
      <c r="D301">
        <v>5.72519240050518</v>
      </c>
      <c r="E301">
        <v>13</v>
      </c>
      <c r="F301">
        <v>32</v>
      </c>
      <c r="G301">
        <v>32</v>
      </c>
      <c r="H301">
        <v>4.0573355428372802</v>
      </c>
      <c r="I301">
        <v>20</v>
      </c>
      <c r="J301">
        <v>32</v>
      </c>
      <c r="K301">
        <v>20.8</v>
      </c>
      <c r="L301">
        <v>3.3034015164006099</v>
      </c>
      <c r="M301">
        <v>14.4</v>
      </c>
      <c r="N301">
        <v>27.2</v>
      </c>
    </row>
    <row r="302" spans="1:14" x14ac:dyDescent="0.25">
      <c r="A302" t="s">
        <v>534</v>
      </c>
      <c r="B302">
        <v>10</v>
      </c>
      <c r="C302">
        <v>20</v>
      </c>
      <c r="D302">
        <v>1.9567734887432999</v>
      </c>
      <c r="E302">
        <v>16</v>
      </c>
      <c r="F302">
        <v>26.5</v>
      </c>
      <c r="G302">
        <v>32</v>
      </c>
      <c r="H302">
        <v>3.17363248570395</v>
      </c>
      <c r="I302">
        <v>21</v>
      </c>
      <c r="J302">
        <v>32</v>
      </c>
      <c r="K302">
        <v>21</v>
      </c>
      <c r="L302">
        <v>1.9568806078223899</v>
      </c>
      <c r="M302">
        <v>17.399999999999999</v>
      </c>
      <c r="N302">
        <v>25.1</v>
      </c>
    </row>
    <row r="303" spans="1:14" x14ac:dyDescent="0.25">
      <c r="A303" t="s">
        <v>535</v>
      </c>
      <c r="B303">
        <v>25</v>
      </c>
      <c r="C303">
        <v>20</v>
      </c>
      <c r="D303">
        <v>2.1302006326807699</v>
      </c>
      <c r="E303">
        <v>17</v>
      </c>
      <c r="F303">
        <v>25</v>
      </c>
      <c r="G303">
        <v>33</v>
      </c>
      <c r="H303">
        <v>0.89448262695090497</v>
      </c>
      <c r="I303">
        <v>30</v>
      </c>
      <c r="J303">
        <v>33</v>
      </c>
      <c r="K303">
        <v>20.92</v>
      </c>
      <c r="L303">
        <v>1.3958576138932699</v>
      </c>
      <c r="M303">
        <v>18.239999999999998</v>
      </c>
      <c r="N303">
        <v>23.68</v>
      </c>
    </row>
    <row r="304" spans="1:14" x14ac:dyDescent="0.25">
      <c r="A304" t="s">
        <v>536</v>
      </c>
      <c r="B304">
        <v>5</v>
      </c>
      <c r="C304">
        <v>20</v>
      </c>
      <c r="D304">
        <v>3.52658479552555</v>
      </c>
      <c r="E304">
        <v>19</v>
      </c>
      <c r="F304">
        <v>33</v>
      </c>
      <c r="G304">
        <v>33</v>
      </c>
      <c r="H304">
        <v>4.7879145744882798</v>
      </c>
      <c r="I304">
        <v>20</v>
      </c>
      <c r="J304">
        <v>33</v>
      </c>
      <c r="K304">
        <v>23</v>
      </c>
      <c r="L304">
        <v>2.3950246771840198</v>
      </c>
      <c r="M304">
        <v>19.2</v>
      </c>
      <c r="N304">
        <v>28.4</v>
      </c>
    </row>
    <row r="305" spans="1:14" x14ac:dyDescent="0.25">
      <c r="A305" t="s">
        <v>537</v>
      </c>
      <c r="B305">
        <v>25</v>
      </c>
      <c r="C305">
        <v>20</v>
      </c>
      <c r="D305">
        <v>0.68233738607146799</v>
      </c>
      <c r="E305">
        <v>19</v>
      </c>
      <c r="F305">
        <v>22</v>
      </c>
      <c r="G305">
        <v>33</v>
      </c>
      <c r="H305">
        <v>3.1077306445340298</v>
      </c>
      <c r="I305">
        <v>26</v>
      </c>
      <c r="J305">
        <v>33</v>
      </c>
      <c r="K305">
        <v>20.96</v>
      </c>
      <c r="L305">
        <v>0.79304452680675497</v>
      </c>
      <c r="M305">
        <v>19.52</v>
      </c>
      <c r="N305">
        <v>22.6</v>
      </c>
    </row>
    <row r="306" spans="1:14" x14ac:dyDescent="0.25">
      <c r="A306" t="s">
        <v>538</v>
      </c>
      <c r="B306">
        <v>10</v>
      </c>
      <c r="C306">
        <v>20</v>
      </c>
      <c r="D306">
        <v>2.63156080848018</v>
      </c>
      <c r="E306">
        <v>13.5</v>
      </c>
      <c r="F306">
        <v>27</v>
      </c>
      <c r="G306">
        <v>34</v>
      </c>
      <c r="H306">
        <v>3.5700800631310399</v>
      </c>
      <c r="I306">
        <v>21</v>
      </c>
      <c r="J306">
        <v>34</v>
      </c>
      <c r="K306">
        <v>19.899999999999999</v>
      </c>
      <c r="L306">
        <v>2.7432734245802401</v>
      </c>
      <c r="M306">
        <v>14.5</v>
      </c>
      <c r="N306">
        <v>25.3</v>
      </c>
    </row>
    <row r="307" spans="1:14" x14ac:dyDescent="0.25">
      <c r="A307" t="s">
        <v>539</v>
      </c>
      <c r="B307">
        <v>5</v>
      </c>
      <c r="C307">
        <v>20</v>
      </c>
      <c r="D307">
        <v>7.0186098800592198</v>
      </c>
      <c r="E307">
        <v>15</v>
      </c>
      <c r="F307">
        <v>34</v>
      </c>
      <c r="G307">
        <v>34</v>
      </c>
      <c r="H307">
        <v>3.8432653081491601</v>
      </c>
      <c r="I307">
        <v>20</v>
      </c>
      <c r="J307">
        <v>34</v>
      </c>
      <c r="K307">
        <v>23.8</v>
      </c>
      <c r="L307">
        <v>3.6200504641422202</v>
      </c>
      <c r="M307">
        <v>16.8</v>
      </c>
      <c r="N307">
        <v>30.8</v>
      </c>
    </row>
    <row r="308" spans="1:14" x14ac:dyDescent="0.25">
      <c r="A308" t="s">
        <v>540</v>
      </c>
      <c r="B308">
        <v>50</v>
      </c>
      <c r="C308">
        <v>20</v>
      </c>
      <c r="D308">
        <v>2.41567546222457</v>
      </c>
      <c r="E308">
        <v>14</v>
      </c>
      <c r="F308">
        <v>23</v>
      </c>
      <c r="G308">
        <v>34</v>
      </c>
      <c r="H308">
        <v>1.0713818627873</v>
      </c>
      <c r="I308">
        <v>31</v>
      </c>
      <c r="J308">
        <v>34</v>
      </c>
      <c r="K308">
        <v>19.760000000000002</v>
      </c>
      <c r="L308">
        <v>1.0154087070634401</v>
      </c>
      <c r="M308">
        <v>17.8</v>
      </c>
      <c r="N308">
        <v>21.74</v>
      </c>
    </row>
    <row r="309" spans="1:14" x14ac:dyDescent="0.25">
      <c r="A309" t="s">
        <v>541</v>
      </c>
      <c r="B309">
        <v>5</v>
      </c>
      <c r="C309">
        <v>20</v>
      </c>
      <c r="D309">
        <v>4.3582650731047501</v>
      </c>
      <c r="E309">
        <v>13</v>
      </c>
      <c r="F309">
        <v>35</v>
      </c>
      <c r="G309">
        <v>35</v>
      </c>
      <c r="H309">
        <v>6.3892385013288298</v>
      </c>
      <c r="I309">
        <v>20</v>
      </c>
      <c r="J309">
        <v>35</v>
      </c>
      <c r="K309">
        <v>21.4</v>
      </c>
      <c r="L309">
        <v>3.28528843513172</v>
      </c>
      <c r="M309">
        <v>15.8</v>
      </c>
      <c r="N309">
        <v>28.4</v>
      </c>
    </row>
    <row r="310" spans="1:14" x14ac:dyDescent="0.25">
      <c r="A310" t="s">
        <v>542</v>
      </c>
      <c r="B310">
        <v>5</v>
      </c>
      <c r="C310">
        <v>20</v>
      </c>
      <c r="D310">
        <v>3.94102204453052</v>
      </c>
      <c r="E310">
        <v>15</v>
      </c>
      <c r="F310">
        <v>35</v>
      </c>
      <c r="G310">
        <v>35</v>
      </c>
      <c r="H310">
        <v>6.0640162284810799</v>
      </c>
      <c r="I310">
        <v>20</v>
      </c>
      <c r="J310">
        <v>35</v>
      </c>
      <c r="K310">
        <v>22.4</v>
      </c>
      <c r="L310">
        <v>3.0253323878882701</v>
      </c>
      <c r="M310">
        <v>17.399999999999999</v>
      </c>
      <c r="N310">
        <v>28.8</v>
      </c>
    </row>
    <row r="311" spans="1:14" x14ac:dyDescent="0.25">
      <c r="A311" t="s">
        <v>543</v>
      </c>
      <c r="B311">
        <v>5</v>
      </c>
      <c r="C311">
        <v>20</v>
      </c>
      <c r="D311">
        <v>3.8083915744889598</v>
      </c>
      <c r="E311">
        <v>15</v>
      </c>
      <c r="F311">
        <v>35</v>
      </c>
      <c r="G311">
        <v>35</v>
      </c>
      <c r="H311">
        <v>7.0411088417501499</v>
      </c>
      <c r="I311">
        <v>20</v>
      </c>
      <c r="J311">
        <v>35</v>
      </c>
      <c r="K311">
        <v>22</v>
      </c>
      <c r="L311">
        <v>3.05497578348893</v>
      </c>
      <c r="M311">
        <v>17</v>
      </c>
      <c r="N311">
        <v>29</v>
      </c>
    </row>
    <row r="312" spans="1:14" x14ac:dyDescent="0.25">
      <c r="A312" t="s">
        <v>544</v>
      </c>
      <c r="B312">
        <v>45</v>
      </c>
      <c r="C312">
        <v>20</v>
      </c>
      <c r="D312">
        <v>1.1482968991410101</v>
      </c>
      <c r="E312">
        <v>18</v>
      </c>
      <c r="F312">
        <v>23</v>
      </c>
      <c r="G312">
        <v>36</v>
      </c>
      <c r="H312">
        <v>2.5292362510452402</v>
      </c>
      <c r="I312">
        <v>29</v>
      </c>
      <c r="J312">
        <v>36</v>
      </c>
      <c r="K312">
        <v>20.244444444444401</v>
      </c>
      <c r="L312">
        <v>0.83904779638541904</v>
      </c>
      <c r="M312">
        <v>18.622222222222199</v>
      </c>
      <c r="N312">
        <v>21.933333333333302</v>
      </c>
    </row>
    <row r="313" spans="1:14" x14ac:dyDescent="0.25">
      <c r="A313" t="s">
        <v>545</v>
      </c>
      <c r="B313">
        <v>5</v>
      </c>
      <c r="C313">
        <v>20</v>
      </c>
      <c r="D313">
        <v>8.88018465618552</v>
      </c>
      <c r="E313">
        <v>13</v>
      </c>
      <c r="F313">
        <v>36</v>
      </c>
      <c r="G313">
        <v>36</v>
      </c>
      <c r="H313">
        <v>4.48956971920766</v>
      </c>
      <c r="I313">
        <v>20</v>
      </c>
      <c r="J313">
        <v>36</v>
      </c>
      <c r="K313">
        <v>24</v>
      </c>
      <c r="L313">
        <v>4.5122157582616698</v>
      </c>
      <c r="M313">
        <v>15.2</v>
      </c>
      <c r="N313">
        <v>32.799999999999997</v>
      </c>
    </row>
    <row r="314" spans="1:14" x14ac:dyDescent="0.25">
      <c r="A314" t="s">
        <v>546</v>
      </c>
      <c r="B314">
        <v>10</v>
      </c>
      <c r="C314">
        <v>20</v>
      </c>
      <c r="D314">
        <v>5.2038769339324604</v>
      </c>
      <c r="E314">
        <v>15</v>
      </c>
      <c r="F314">
        <v>32</v>
      </c>
      <c r="G314">
        <v>36</v>
      </c>
      <c r="H314">
        <v>1.7176236558403299</v>
      </c>
      <c r="I314">
        <v>32</v>
      </c>
      <c r="J314">
        <v>36</v>
      </c>
      <c r="K314">
        <v>23.6</v>
      </c>
      <c r="L314">
        <v>2.8282142121068099</v>
      </c>
      <c r="M314">
        <v>18.2</v>
      </c>
      <c r="N314">
        <v>29.2</v>
      </c>
    </row>
    <row r="315" spans="1:14" x14ac:dyDescent="0.25">
      <c r="A315" t="s">
        <v>547</v>
      </c>
      <c r="B315">
        <v>45</v>
      </c>
      <c r="C315">
        <v>20</v>
      </c>
      <c r="D315">
        <v>1.1191520227945</v>
      </c>
      <c r="E315">
        <v>18</v>
      </c>
      <c r="F315">
        <v>22</v>
      </c>
      <c r="G315">
        <v>37</v>
      </c>
      <c r="H315">
        <v>2.5192372686274598</v>
      </c>
      <c r="I315">
        <v>31</v>
      </c>
      <c r="J315">
        <v>37</v>
      </c>
      <c r="K315">
        <v>20.488888888888901</v>
      </c>
      <c r="L315">
        <v>1.0460638235228099</v>
      </c>
      <c r="M315">
        <v>18.4438888888889</v>
      </c>
      <c r="N315">
        <v>22.5555555555556</v>
      </c>
    </row>
    <row r="316" spans="1:14" x14ac:dyDescent="0.25">
      <c r="A316" t="s">
        <v>548</v>
      </c>
      <c r="B316">
        <v>5</v>
      </c>
      <c r="C316">
        <v>20</v>
      </c>
      <c r="D316">
        <v>4.2289393176983801</v>
      </c>
      <c r="E316">
        <v>17</v>
      </c>
      <c r="F316">
        <v>37</v>
      </c>
      <c r="G316">
        <v>37</v>
      </c>
      <c r="H316">
        <v>6.6176178226431803</v>
      </c>
      <c r="I316">
        <v>20</v>
      </c>
      <c r="J316">
        <v>37</v>
      </c>
      <c r="K316">
        <v>23.6</v>
      </c>
      <c r="L316">
        <v>3.1509275841986701</v>
      </c>
      <c r="M316">
        <v>18.8</v>
      </c>
      <c r="N316">
        <v>30.4</v>
      </c>
    </row>
    <row r="317" spans="1:14" x14ac:dyDescent="0.25">
      <c r="A317" t="s">
        <v>549</v>
      </c>
      <c r="B317">
        <v>25</v>
      </c>
      <c r="C317">
        <v>20</v>
      </c>
      <c r="D317">
        <v>3.1536482983615901</v>
      </c>
      <c r="E317">
        <v>14</v>
      </c>
      <c r="F317">
        <v>25</v>
      </c>
      <c r="G317">
        <v>38</v>
      </c>
      <c r="H317">
        <v>3.3218712983636598</v>
      </c>
      <c r="I317">
        <v>30</v>
      </c>
      <c r="J317">
        <v>38</v>
      </c>
      <c r="K317">
        <v>20.079999999999998</v>
      </c>
      <c r="L317">
        <v>1.6674794943514</v>
      </c>
      <c r="M317">
        <v>16.8</v>
      </c>
      <c r="N317">
        <v>23.36</v>
      </c>
    </row>
    <row r="318" spans="1:14" x14ac:dyDescent="0.25">
      <c r="A318" t="s">
        <v>550</v>
      </c>
      <c r="B318">
        <v>5</v>
      </c>
      <c r="C318">
        <v>20</v>
      </c>
      <c r="D318">
        <v>4.5896662464307099</v>
      </c>
      <c r="E318">
        <v>19</v>
      </c>
      <c r="F318">
        <v>39</v>
      </c>
      <c r="G318">
        <v>39</v>
      </c>
      <c r="H318">
        <v>8.1833827000355708</v>
      </c>
      <c r="I318">
        <v>20</v>
      </c>
      <c r="J318">
        <v>39</v>
      </c>
      <c r="K318">
        <v>23.8</v>
      </c>
      <c r="L318">
        <v>3.4206161707942</v>
      </c>
      <c r="M318">
        <v>19.2</v>
      </c>
      <c r="N318">
        <v>31.6</v>
      </c>
    </row>
    <row r="319" spans="1:14" x14ac:dyDescent="0.25">
      <c r="A319" t="s">
        <v>551</v>
      </c>
      <c r="B319">
        <v>25</v>
      </c>
      <c r="C319">
        <v>20</v>
      </c>
      <c r="D319">
        <v>1.89096148123973</v>
      </c>
      <c r="E319">
        <v>16</v>
      </c>
      <c r="F319">
        <v>24</v>
      </c>
      <c r="G319">
        <v>40</v>
      </c>
      <c r="H319">
        <v>2.8161784382562902</v>
      </c>
      <c r="I319">
        <v>30</v>
      </c>
      <c r="J319">
        <v>40</v>
      </c>
      <c r="K319">
        <v>20.28</v>
      </c>
      <c r="L319">
        <v>1.9395928489355601</v>
      </c>
      <c r="M319">
        <v>16.52</v>
      </c>
      <c r="N319">
        <v>24.08</v>
      </c>
    </row>
    <row r="320" spans="1:14" x14ac:dyDescent="0.25">
      <c r="A320" t="s">
        <v>552</v>
      </c>
      <c r="B320">
        <v>5</v>
      </c>
      <c r="C320">
        <v>20</v>
      </c>
      <c r="D320">
        <v>5.7482326090558296</v>
      </c>
      <c r="E320">
        <v>14</v>
      </c>
      <c r="F320">
        <v>41</v>
      </c>
      <c r="G320">
        <v>41</v>
      </c>
      <c r="H320">
        <v>8.9168379126143105</v>
      </c>
      <c r="I320">
        <v>20</v>
      </c>
      <c r="J320">
        <v>41</v>
      </c>
      <c r="K320">
        <v>22.8</v>
      </c>
      <c r="L320">
        <v>4.3056174920444104</v>
      </c>
      <c r="M320">
        <v>16</v>
      </c>
      <c r="N320">
        <v>32.4</v>
      </c>
    </row>
    <row r="321" spans="1:14" x14ac:dyDescent="0.25">
      <c r="A321" t="s">
        <v>553</v>
      </c>
      <c r="B321">
        <v>45</v>
      </c>
      <c r="C321">
        <v>20</v>
      </c>
      <c r="D321">
        <v>2.1949773991042001</v>
      </c>
      <c r="E321">
        <v>18</v>
      </c>
      <c r="F321">
        <v>25</v>
      </c>
      <c r="G321">
        <v>43</v>
      </c>
      <c r="H321">
        <v>1.3706997453049901</v>
      </c>
      <c r="I321">
        <v>39</v>
      </c>
      <c r="J321">
        <v>43</v>
      </c>
      <c r="K321">
        <v>22.755555555555599</v>
      </c>
      <c r="L321">
        <v>1.3488272371194401</v>
      </c>
      <c r="M321">
        <v>20.155555555555601</v>
      </c>
      <c r="N321">
        <v>25.422222222222199</v>
      </c>
    </row>
    <row r="322" spans="1:14" x14ac:dyDescent="0.25">
      <c r="A322" t="s">
        <v>554</v>
      </c>
      <c r="B322">
        <v>65</v>
      </c>
      <c r="C322">
        <v>20</v>
      </c>
      <c r="D322">
        <v>2.43620443912388</v>
      </c>
      <c r="E322">
        <v>18</v>
      </c>
      <c r="F322">
        <v>26</v>
      </c>
      <c r="G322">
        <v>46</v>
      </c>
      <c r="H322">
        <v>1.7787244154321999</v>
      </c>
      <c r="I322">
        <v>39</v>
      </c>
      <c r="J322">
        <v>46</v>
      </c>
      <c r="K322">
        <v>22.0615384615385</v>
      </c>
      <c r="L322">
        <v>1.22365983935355</v>
      </c>
      <c r="M322">
        <v>19.707692307692302</v>
      </c>
      <c r="N322">
        <v>24.461538461538499</v>
      </c>
    </row>
    <row r="323" spans="1:14" x14ac:dyDescent="0.25">
      <c r="A323" t="s">
        <v>555</v>
      </c>
      <c r="B323">
        <v>254</v>
      </c>
      <c r="C323">
        <v>20</v>
      </c>
      <c r="D323">
        <v>0.97710923224846002</v>
      </c>
      <c r="E323">
        <v>18</v>
      </c>
      <c r="F323">
        <v>22</v>
      </c>
      <c r="G323">
        <v>47</v>
      </c>
      <c r="H323">
        <v>1.6518425646488999</v>
      </c>
      <c r="I323">
        <v>41</v>
      </c>
      <c r="J323">
        <v>47</v>
      </c>
      <c r="K323">
        <v>20.539370078740198</v>
      </c>
      <c r="L323">
        <v>0.60942623386792805</v>
      </c>
      <c r="M323">
        <v>19.334645669291302</v>
      </c>
      <c r="N323">
        <v>21.716535433070899</v>
      </c>
    </row>
    <row r="324" spans="1:14" x14ac:dyDescent="0.25">
      <c r="A324" t="s">
        <v>556</v>
      </c>
      <c r="B324">
        <v>5</v>
      </c>
      <c r="C324">
        <v>20</v>
      </c>
      <c r="D324">
        <v>13.6913546630438</v>
      </c>
      <c r="E324">
        <v>4</v>
      </c>
      <c r="F324">
        <v>47</v>
      </c>
      <c r="G324">
        <v>47</v>
      </c>
      <c r="H324">
        <v>7.3677541415351904</v>
      </c>
      <c r="I324">
        <v>20</v>
      </c>
      <c r="J324">
        <v>47</v>
      </c>
      <c r="K324">
        <v>27</v>
      </c>
      <c r="L324">
        <v>7.6026915698527899</v>
      </c>
      <c r="M324">
        <v>12.795</v>
      </c>
      <c r="N324">
        <v>41.2</v>
      </c>
    </row>
    <row r="325" spans="1:14" x14ac:dyDescent="0.25">
      <c r="A325" t="s">
        <v>557</v>
      </c>
      <c r="B325">
        <v>45</v>
      </c>
      <c r="C325">
        <v>20</v>
      </c>
      <c r="D325">
        <v>1.5723815943936299</v>
      </c>
      <c r="E325">
        <v>16</v>
      </c>
      <c r="F325">
        <v>22</v>
      </c>
      <c r="G325">
        <v>48</v>
      </c>
      <c r="H325">
        <v>6.3566129222081997</v>
      </c>
      <c r="I325">
        <v>34</v>
      </c>
      <c r="J325">
        <v>48</v>
      </c>
      <c r="K325">
        <v>18.577777777777801</v>
      </c>
      <c r="L325">
        <v>1.5465863828495201</v>
      </c>
      <c r="M325">
        <v>15.6216666666667</v>
      </c>
      <c r="N325">
        <v>21.578333333333301</v>
      </c>
    </row>
    <row r="326" spans="1:14" x14ac:dyDescent="0.25">
      <c r="A326" t="s">
        <v>558</v>
      </c>
      <c r="B326">
        <v>165</v>
      </c>
      <c r="C326">
        <v>20</v>
      </c>
      <c r="D326">
        <v>0.57620578902951902</v>
      </c>
      <c r="E326">
        <v>19</v>
      </c>
      <c r="F326">
        <v>21</v>
      </c>
      <c r="G326">
        <v>50</v>
      </c>
      <c r="H326">
        <v>3.1293861483950098</v>
      </c>
      <c r="I326">
        <v>41</v>
      </c>
      <c r="J326">
        <v>50</v>
      </c>
      <c r="K326">
        <v>20.8363636363636</v>
      </c>
      <c r="L326">
        <v>0.69229028111295998</v>
      </c>
      <c r="M326">
        <v>19.4969696969697</v>
      </c>
      <c r="N326">
        <v>22.2</v>
      </c>
    </row>
    <row r="327" spans="1:14" x14ac:dyDescent="0.25">
      <c r="A327" t="s">
        <v>559</v>
      </c>
      <c r="B327">
        <v>15</v>
      </c>
      <c r="C327">
        <v>20</v>
      </c>
      <c r="D327">
        <v>2.0251620004614002</v>
      </c>
      <c r="E327">
        <v>17</v>
      </c>
      <c r="F327">
        <v>23</v>
      </c>
      <c r="G327">
        <v>51</v>
      </c>
      <c r="H327">
        <v>11.9217954386346</v>
      </c>
      <c r="I327">
        <v>23</v>
      </c>
      <c r="J327">
        <v>51</v>
      </c>
      <c r="K327">
        <v>21.066666666666698</v>
      </c>
      <c r="L327">
        <v>2.35402688179459</v>
      </c>
      <c r="M327">
        <v>17.133333333333301</v>
      </c>
      <c r="N327">
        <v>26.4</v>
      </c>
    </row>
    <row r="328" spans="1:14" x14ac:dyDescent="0.25">
      <c r="A328" t="s">
        <v>560</v>
      </c>
      <c r="B328">
        <v>405</v>
      </c>
      <c r="C328">
        <v>20</v>
      </c>
      <c r="D328">
        <v>0.48732664479368698</v>
      </c>
      <c r="E328">
        <v>20</v>
      </c>
      <c r="F328">
        <v>21</v>
      </c>
      <c r="G328">
        <v>53</v>
      </c>
      <c r="H328">
        <v>3.8798124187182599</v>
      </c>
      <c r="I328">
        <v>43</v>
      </c>
      <c r="J328">
        <v>53</v>
      </c>
      <c r="K328">
        <v>21.148148148148099</v>
      </c>
      <c r="L328">
        <v>0.37555125753044299</v>
      </c>
      <c r="M328">
        <v>20.432037037036999</v>
      </c>
      <c r="N328">
        <v>21.876543209876498</v>
      </c>
    </row>
    <row r="329" spans="1:14" x14ac:dyDescent="0.25">
      <c r="A329" t="s">
        <v>561</v>
      </c>
      <c r="B329">
        <v>5</v>
      </c>
      <c r="C329">
        <v>20</v>
      </c>
      <c r="D329">
        <v>11.6220224957057</v>
      </c>
      <c r="E329">
        <v>18</v>
      </c>
      <c r="F329">
        <v>58</v>
      </c>
      <c r="G329">
        <v>58</v>
      </c>
      <c r="H329">
        <v>11.9984583930762</v>
      </c>
      <c r="I329">
        <v>20</v>
      </c>
      <c r="J329">
        <v>58</v>
      </c>
      <c r="K329">
        <v>30.6</v>
      </c>
      <c r="L329">
        <v>7.0723229185852698</v>
      </c>
      <c r="M329">
        <v>18.399999999999999</v>
      </c>
      <c r="N329">
        <v>46.2</v>
      </c>
    </row>
    <row r="330" spans="1:14" x14ac:dyDescent="0.25">
      <c r="A330" t="s">
        <v>562</v>
      </c>
      <c r="B330">
        <v>1616</v>
      </c>
      <c r="C330">
        <v>20</v>
      </c>
      <c r="D330">
        <v>0.50125075833585897</v>
      </c>
      <c r="E330">
        <v>20</v>
      </c>
      <c r="F330">
        <v>21</v>
      </c>
      <c r="G330">
        <v>59</v>
      </c>
      <c r="H330">
        <v>2.9296519718334499</v>
      </c>
      <c r="I330">
        <v>53</v>
      </c>
      <c r="J330">
        <v>59</v>
      </c>
      <c r="K330">
        <v>20.9591584158416</v>
      </c>
      <c r="L330">
        <v>0.25493885966302599</v>
      </c>
      <c r="M330">
        <v>20.463474628712898</v>
      </c>
      <c r="N330">
        <v>21.4579207920792</v>
      </c>
    </row>
    <row r="331" spans="1:14" x14ac:dyDescent="0.25">
      <c r="A331" t="s">
        <v>563</v>
      </c>
      <c r="B331">
        <v>10</v>
      </c>
      <c r="C331">
        <v>20.5</v>
      </c>
      <c r="D331">
        <v>5.6243719930345604</v>
      </c>
      <c r="E331">
        <v>13</v>
      </c>
      <c r="F331">
        <v>32</v>
      </c>
      <c r="G331">
        <v>34</v>
      </c>
      <c r="H331">
        <v>1.17040887970596</v>
      </c>
      <c r="I331">
        <v>30</v>
      </c>
      <c r="J331">
        <v>34</v>
      </c>
      <c r="K331">
        <v>22.2</v>
      </c>
      <c r="L331">
        <v>2.7841755043861598</v>
      </c>
      <c r="M331">
        <v>16.899999999999999</v>
      </c>
      <c r="N331">
        <v>27.8</v>
      </c>
    </row>
    <row r="332" spans="1:14" x14ac:dyDescent="0.25">
      <c r="A332" t="s">
        <v>564</v>
      </c>
      <c r="B332">
        <v>5</v>
      </c>
      <c r="C332">
        <v>21</v>
      </c>
      <c r="D332">
        <v>2.38954008758652</v>
      </c>
      <c r="E332">
        <v>16</v>
      </c>
      <c r="F332">
        <v>22</v>
      </c>
      <c r="G332">
        <v>22</v>
      </c>
      <c r="H332">
        <v>0.72529053119109699</v>
      </c>
      <c r="I332">
        <v>21</v>
      </c>
      <c r="J332">
        <v>22</v>
      </c>
      <c r="K332">
        <v>19.2</v>
      </c>
      <c r="L332">
        <v>1.17685039732575</v>
      </c>
      <c r="M332">
        <v>17</v>
      </c>
      <c r="N332">
        <v>21.4</v>
      </c>
    </row>
    <row r="333" spans="1:14" x14ac:dyDescent="0.25">
      <c r="A333" t="s">
        <v>565</v>
      </c>
      <c r="B333">
        <v>5</v>
      </c>
      <c r="C333">
        <v>21</v>
      </c>
      <c r="D333">
        <v>3.4412974664834302</v>
      </c>
      <c r="E333">
        <v>12</v>
      </c>
      <c r="F333">
        <v>23</v>
      </c>
      <c r="G333">
        <v>23</v>
      </c>
      <c r="H333">
        <v>0.98583610569035696</v>
      </c>
      <c r="I333">
        <v>21</v>
      </c>
      <c r="J333">
        <v>23</v>
      </c>
      <c r="K333">
        <v>18.600000000000001</v>
      </c>
      <c r="L333">
        <v>1.94846315214467</v>
      </c>
      <c r="M333">
        <v>14.6</v>
      </c>
      <c r="N333">
        <v>22.2</v>
      </c>
    </row>
    <row r="334" spans="1:14" x14ac:dyDescent="0.25">
      <c r="A334" t="s">
        <v>566</v>
      </c>
      <c r="B334">
        <v>5</v>
      </c>
      <c r="C334">
        <v>21</v>
      </c>
      <c r="D334">
        <v>3.9090914148391298</v>
      </c>
      <c r="E334">
        <v>7</v>
      </c>
      <c r="F334">
        <v>24</v>
      </c>
      <c r="G334">
        <v>24</v>
      </c>
      <c r="H334">
        <v>1.2982659432666099</v>
      </c>
      <c r="I334">
        <v>21</v>
      </c>
      <c r="J334">
        <v>24</v>
      </c>
      <c r="K334">
        <v>18</v>
      </c>
      <c r="L334">
        <v>2.7172405002122302</v>
      </c>
      <c r="M334">
        <v>12.2</v>
      </c>
      <c r="N334">
        <v>22.6</v>
      </c>
    </row>
    <row r="335" spans="1:14" x14ac:dyDescent="0.25">
      <c r="A335" t="s">
        <v>567</v>
      </c>
      <c r="B335">
        <v>5</v>
      </c>
      <c r="C335">
        <v>21</v>
      </c>
      <c r="D335">
        <v>3.5750315698008199</v>
      </c>
      <c r="E335">
        <v>13</v>
      </c>
      <c r="F335">
        <v>24</v>
      </c>
      <c r="G335">
        <v>24</v>
      </c>
      <c r="H335">
        <v>1.1779658188364499</v>
      </c>
      <c r="I335">
        <v>21</v>
      </c>
      <c r="J335">
        <v>24</v>
      </c>
      <c r="K335">
        <v>19.2</v>
      </c>
      <c r="L335">
        <v>1.9637534542714199</v>
      </c>
      <c r="M335">
        <v>15.4</v>
      </c>
      <c r="N335">
        <v>23</v>
      </c>
    </row>
    <row r="336" spans="1:14" x14ac:dyDescent="0.25">
      <c r="A336" t="s">
        <v>568</v>
      </c>
      <c r="B336">
        <v>5</v>
      </c>
      <c r="C336">
        <v>21</v>
      </c>
      <c r="D336">
        <v>1.5795789524321699</v>
      </c>
      <c r="E336">
        <v>16</v>
      </c>
      <c r="F336">
        <v>24</v>
      </c>
      <c r="G336">
        <v>24</v>
      </c>
      <c r="H336">
        <v>1.10952336803261</v>
      </c>
      <c r="I336">
        <v>21</v>
      </c>
      <c r="J336">
        <v>24</v>
      </c>
      <c r="K336">
        <v>20.6</v>
      </c>
      <c r="L336">
        <v>1.19069559334013</v>
      </c>
      <c r="M336">
        <v>18</v>
      </c>
      <c r="N336">
        <v>22.8</v>
      </c>
    </row>
    <row r="337" spans="1:14" x14ac:dyDescent="0.25">
      <c r="A337" t="s">
        <v>569</v>
      </c>
      <c r="B337">
        <v>5</v>
      </c>
      <c r="C337">
        <v>21</v>
      </c>
      <c r="D337">
        <v>1.40224665075976</v>
      </c>
      <c r="E337">
        <v>17</v>
      </c>
      <c r="F337">
        <v>24</v>
      </c>
      <c r="G337">
        <v>24</v>
      </c>
      <c r="H337">
        <v>1.1044922364190799</v>
      </c>
      <c r="I337">
        <v>21</v>
      </c>
      <c r="J337">
        <v>24</v>
      </c>
      <c r="K337">
        <v>20.8</v>
      </c>
      <c r="L337">
        <v>1.03371666882911</v>
      </c>
      <c r="M337">
        <v>18.8</v>
      </c>
      <c r="N337">
        <v>22.8</v>
      </c>
    </row>
    <row r="338" spans="1:14" x14ac:dyDescent="0.25">
      <c r="A338" t="s">
        <v>570</v>
      </c>
      <c r="B338">
        <v>5</v>
      </c>
      <c r="C338">
        <v>21</v>
      </c>
      <c r="D338">
        <v>3.3738572289384301</v>
      </c>
      <c r="E338">
        <v>9</v>
      </c>
      <c r="F338">
        <v>25</v>
      </c>
      <c r="G338">
        <v>25</v>
      </c>
      <c r="H338">
        <v>1.1592395885417099</v>
      </c>
      <c r="I338">
        <v>21</v>
      </c>
      <c r="J338">
        <v>25</v>
      </c>
      <c r="K338">
        <v>19.8</v>
      </c>
      <c r="L338">
        <v>2.5369024079342801</v>
      </c>
      <c r="M338">
        <v>14.4</v>
      </c>
      <c r="N338">
        <v>23.8</v>
      </c>
    </row>
    <row r="339" spans="1:14" x14ac:dyDescent="0.25">
      <c r="A339" t="s">
        <v>571</v>
      </c>
      <c r="B339">
        <v>5</v>
      </c>
      <c r="C339">
        <v>21</v>
      </c>
      <c r="D339">
        <v>2.47341684499174</v>
      </c>
      <c r="E339">
        <v>16</v>
      </c>
      <c r="F339">
        <v>25</v>
      </c>
      <c r="G339">
        <v>25</v>
      </c>
      <c r="H339">
        <v>1.6700380872067799</v>
      </c>
      <c r="I339">
        <v>21</v>
      </c>
      <c r="J339">
        <v>25</v>
      </c>
      <c r="K339">
        <v>20.2</v>
      </c>
      <c r="L339">
        <v>1.47017419771167</v>
      </c>
      <c r="M339">
        <v>17.399999999999999</v>
      </c>
      <c r="N339">
        <v>23</v>
      </c>
    </row>
    <row r="340" spans="1:14" x14ac:dyDescent="0.25">
      <c r="A340" t="s">
        <v>572</v>
      </c>
      <c r="B340">
        <v>5</v>
      </c>
      <c r="C340">
        <v>21</v>
      </c>
      <c r="D340">
        <v>4.2210927497983599</v>
      </c>
      <c r="E340">
        <v>7</v>
      </c>
      <c r="F340">
        <v>25</v>
      </c>
      <c r="G340">
        <v>25</v>
      </c>
      <c r="H340">
        <v>1.2172567237001199</v>
      </c>
      <c r="I340">
        <v>21</v>
      </c>
      <c r="J340">
        <v>25</v>
      </c>
      <c r="K340">
        <v>19.2</v>
      </c>
      <c r="L340">
        <v>2.9343265971697599</v>
      </c>
      <c r="M340">
        <v>12.8</v>
      </c>
      <c r="N340">
        <v>24.2</v>
      </c>
    </row>
    <row r="341" spans="1:14" x14ac:dyDescent="0.25">
      <c r="A341" t="s">
        <v>573</v>
      </c>
      <c r="B341">
        <v>5</v>
      </c>
      <c r="C341">
        <v>21</v>
      </c>
      <c r="D341">
        <v>2.29192338468809</v>
      </c>
      <c r="E341">
        <v>17</v>
      </c>
      <c r="F341">
        <v>26</v>
      </c>
      <c r="G341">
        <v>26</v>
      </c>
      <c r="H341">
        <v>1.3082487498481099</v>
      </c>
      <c r="I341">
        <v>21</v>
      </c>
      <c r="J341">
        <v>26</v>
      </c>
      <c r="K341">
        <v>22</v>
      </c>
      <c r="L341">
        <v>1.4301875454784001</v>
      </c>
      <c r="M341">
        <v>19.399999999999999</v>
      </c>
      <c r="N341">
        <v>24.8</v>
      </c>
    </row>
    <row r="342" spans="1:14" x14ac:dyDescent="0.25">
      <c r="A342" t="s">
        <v>574</v>
      </c>
      <c r="B342">
        <v>5</v>
      </c>
      <c r="C342">
        <v>21</v>
      </c>
      <c r="D342">
        <v>2.56628103095374</v>
      </c>
      <c r="E342">
        <v>16</v>
      </c>
      <c r="F342">
        <v>26</v>
      </c>
      <c r="G342">
        <v>26</v>
      </c>
      <c r="H342">
        <v>2.11650749122134</v>
      </c>
      <c r="I342">
        <v>21</v>
      </c>
      <c r="J342">
        <v>26</v>
      </c>
      <c r="K342">
        <v>20.399999999999999</v>
      </c>
      <c r="L342">
        <v>1.60543104831229</v>
      </c>
      <c r="M342">
        <v>17.399999999999999</v>
      </c>
      <c r="N342">
        <v>23.4</v>
      </c>
    </row>
    <row r="343" spans="1:14" x14ac:dyDescent="0.25">
      <c r="A343" t="s">
        <v>575</v>
      </c>
      <c r="B343">
        <v>5</v>
      </c>
      <c r="C343">
        <v>21</v>
      </c>
      <c r="D343">
        <v>2.6433194498152099</v>
      </c>
      <c r="E343">
        <v>19</v>
      </c>
      <c r="F343">
        <v>27</v>
      </c>
      <c r="G343">
        <v>27</v>
      </c>
      <c r="H343">
        <v>1.73861555221499</v>
      </c>
      <c r="I343">
        <v>21</v>
      </c>
      <c r="J343">
        <v>27</v>
      </c>
      <c r="K343">
        <v>22.2</v>
      </c>
      <c r="L343">
        <v>1.44965447945743</v>
      </c>
      <c r="M343">
        <v>19.399999999999999</v>
      </c>
      <c r="N343">
        <v>25</v>
      </c>
    </row>
    <row r="344" spans="1:14" x14ac:dyDescent="0.25">
      <c r="A344" t="s">
        <v>576</v>
      </c>
      <c r="B344">
        <v>5</v>
      </c>
      <c r="C344">
        <v>21</v>
      </c>
      <c r="D344">
        <v>2.0409379541704</v>
      </c>
      <c r="E344">
        <v>16</v>
      </c>
      <c r="F344">
        <v>27</v>
      </c>
      <c r="G344">
        <v>27</v>
      </c>
      <c r="H344">
        <v>2.5158151209046098</v>
      </c>
      <c r="I344">
        <v>21</v>
      </c>
      <c r="J344">
        <v>27</v>
      </c>
      <c r="K344">
        <v>21.2</v>
      </c>
      <c r="L344">
        <v>1.5984010130689501</v>
      </c>
      <c r="M344">
        <v>18</v>
      </c>
      <c r="N344">
        <v>24.4</v>
      </c>
    </row>
    <row r="345" spans="1:14" x14ac:dyDescent="0.25">
      <c r="A345" t="s">
        <v>577</v>
      </c>
      <c r="B345">
        <v>5</v>
      </c>
      <c r="C345">
        <v>21</v>
      </c>
      <c r="D345">
        <v>2.08108170913783</v>
      </c>
      <c r="E345">
        <v>19</v>
      </c>
      <c r="F345">
        <v>28</v>
      </c>
      <c r="G345">
        <v>28</v>
      </c>
      <c r="H345">
        <v>2.99189270064841</v>
      </c>
      <c r="I345">
        <v>21</v>
      </c>
      <c r="J345">
        <v>28</v>
      </c>
      <c r="K345">
        <v>21.8</v>
      </c>
      <c r="L345">
        <v>1.4716493806576201</v>
      </c>
      <c r="M345">
        <v>19.399999999999999</v>
      </c>
      <c r="N345">
        <v>25</v>
      </c>
    </row>
    <row r="346" spans="1:14" x14ac:dyDescent="0.25">
      <c r="A346" t="s">
        <v>578</v>
      </c>
      <c r="B346">
        <v>5</v>
      </c>
      <c r="C346">
        <v>21</v>
      </c>
      <c r="D346">
        <v>2.6341580569257599</v>
      </c>
      <c r="E346">
        <v>17</v>
      </c>
      <c r="F346">
        <v>28</v>
      </c>
      <c r="G346">
        <v>28</v>
      </c>
      <c r="H346">
        <v>2.3668723916789101</v>
      </c>
      <c r="I346">
        <v>21</v>
      </c>
      <c r="J346">
        <v>28</v>
      </c>
      <c r="K346">
        <v>21.8</v>
      </c>
      <c r="L346">
        <v>1.7183473180211699</v>
      </c>
      <c r="M346">
        <v>18.600000000000001</v>
      </c>
      <c r="N346">
        <v>25.2</v>
      </c>
    </row>
    <row r="347" spans="1:14" x14ac:dyDescent="0.25">
      <c r="A347" t="s">
        <v>579</v>
      </c>
      <c r="B347">
        <v>5</v>
      </c>
      <c r="C347">
        <v>21</v>
      </c>
      <c r="D347">
        <v>4.9160588395025702</v>
      </c>
      <c r="E347">
        <v>14</v>
      </c>
      <c r="F347">
        <v>28</v>
      </c>
      <c r="G347">
        <v>28</v>
      </c>
      <c r="H347">
        <v>2.0876813529231701</v>
      </c>
      <c r="I347">
        <v>21</v>
      </c>
      <c r="J347">
        <v>28</v>
      </c>
      <c r="K347">
        <v>21</v>
      </c>
      <c r="L347">
        <v>2.5927497849859602</v>
      </c>
      <c r="M347">
        <v>15.8</v>
      </c>
      <c r="N347">
        <v>26.2</v>
      </c>
    </row>
    <row r="348" spans="1:14" x14ac:dyDescent="0.25">
      <c r="A348" t="s">
        <v>580</v>
      </c>
      <c r="B348">
        <v>5</v>
      </c>
      <c r="C348">
        <v>21</v>
      </c>
      <c r="D348">
        <v>5.3520340821861101</v>
      </c>
      <c r="E348">
        <v>7</v>
      </c>
      <c r="F348">
        <v>28</v>
      </c>
      <c r="G348">
        <v>28</v>
      </c>
      <c r="H348">
        <v>2.9372708874100502</v>
      </c>
      <c r="I348">
        <v>21</v>
      </c>
      <c r="J348">
        <v>28</v>
      </c>
      <c r="K348">
        <v>18.399999999999999</v>
      </c>
      <c r="L348">
        <v>3.3591607329336002</v>
      </c>
      <c r="M348">
        <v>11.4</v>
      </c>
      <c r="N348">
        <v>24.6</v>
      </c>
    </row>
    <row r="349" spans="1:14" x14ac:dyDescent="0.25">
      <c r="A349" t="s">
        <v>581</v>
      </c>
      <c r="B349">
        <v>5</v>
      </c>
      <c r="C349">
        <v>21</v>
      </c>
      <c r="D349">
        <v>7.5115002505226203</v>
      </c>
      <c r="E349">
        <v>6</v>
      </c>
      <c r="F349">
        <v>29</v>
      </c>
      <c r="G349">
        <v>29</v>
      </c>
      <c r="H349">
        <v>3.5703241633587202</v>
      </c>
      <c r="I349">
        <v>21</v>
      </c>
      <c r="J349">
        <v>29</v>
      </c>
      <c r="K349">
        <v>17.2</v>
      </c>
      <c r="L349">
        <v>4.0924581488110503</v>
      </c>
      <c r="M349">
        <v>9.4</v>
      </c>
      <c r="N349">
        <v>25</v>
      </c>
    </row>
    <row r="350" spans="1:14" x14ac:dyDescent="0.25">
      <c r="A350" t="s">
        <v>582</v>
      </c>
      <c r="B350">
        <v>5</v>
      </c>
      <c r="C350">
        <v>21</v>
      </c>
      <c r="D350">
        <v>2.9134172032134402</v>
      </c>
      <c r="E350">
        <v>17</v>
      </c>
      <c r="F350">
        <v>29</v>
      </c>
      <c r="G350">
        <v>29</v>
      </c>
      <c r="H350">
        <v>2.2552166614804499</v>
      </c>
      <c r="I350">
        <v>21</v>
      </c>
      <c r="J350">
        <v>29</v>
      </c>
      <c r="K350">
        <v>22.8</v>
      </c>
      <c r="L350">
        <v>1.84419508109899</v>
      </c>
      <c r="M350">
        <v>19.399999999999999</v>
      </c>
      <c r="N350">
        <v>26.2</v>
      </c>
    </row>
    <row r="351" spans="1:14" x14ac:dyDescent="0.25">
      <c r="A351" t="s">
        <v>583</v>
      </c>
      <c r="B351">
        <v>5</v>
      </c>
      <c r="C351">
        <v>21</v>
      </c>
      <c r="D351">
        <v>3.7899144720126001</v>
      </c>
      <c r="E351">
        <v>13</v>
      </c>
      <c r="F351">
        <v>29</v>
      </c>
      <c r="G351">
        <v>29</v>
      </c>
      <c r="H351">
        <v>3.1780062511538998</v>
      </c>
      <c r="I351">
        <v>21</v>
      </c>
      <c r="J351">
        <v>29</v>
      </c>
      <c r="K351">
        <v>20.399999999999999</v>
      </c>
      <c r="L351">
        <v>2.4800245429780299</v>
      </c>
      <c r="M351">
        <v>15.8</v>
      </c>
      <c r="N351">
        <v>25.2</v>
      </c>
    </row>
    <row r="352" spans="1:14" x14ac:dyDescent="0.25">
      <c r="A352" t="s">
        <v>584</v>
      </c>
      <c r="B352">
        <v>5</v>
      </c>
      <c r="C352">
        <v>21</v>
      </c>
      <c r="D352">
        <v>4.4116693022713402</v>
      </c>
      <c r="E352">
        <v>15</v>
      </c>
      <c r="F352">
        <v>29</v>
      </c>
      <c r="G352">
        <v>29</v>
      </c>
      <c r="H352">
        <v>2.24151859920079</v>
      </c>
      <c r="I352">
        <v>21</v>
      </c>
      <c r="J352">
        <v>29</v>
      </c>
      <c r="K352">
        <v>22.2</v>
      </c>
      <c r="L352">
        <v>2.4342515257156698</v>
      </c>
      <c r="M352">
        <v>17.399999999999999</v>
      </c>
      <c r="N352">
        <v>27</v>
      </c>
    </row>
    <row r="353" spans="1:14" x14ac:dyDescent="0.25">
      <c r="A353" t="s">
        <v>585</v>
      </c>
      <c r="B353">
        <v>5</v>
      </c>
      <c r="C353">
        <v>21</v>
      </c>
      <c r="D353">
        <v>4.9381376206335101</v>
      </c>
      <c r="E353">
        <v>11</v>
      </c>
      <c r="F353">
        <v>29</v>
      </c>
      <c r="G353">
        <v>29</v>
      </c>
      <c r="H353">
        <v>3.3205100539980101</v>
      </c>
      <c r="I353">
        <v>21</v>
      </c>
      <c r="J353">
        <v>29</v>
      </c>
      <c r="K353">
        <v>19.399999999999999</v>
      </c>
      <c r="L353">
        <v>2.9736556742849198</v>
      </c>
      <c r="M353">
        <v>13.8</v>
      </c>
      <c r="N353">
        <v>25</v>
      </c>
    </row>
    <row r="354" spans="1:14" x14ac:dyDescent="0.25">
      <c r="A354" t="s">
        <v>586</v>
      </c>
      <c r="B354">
        <v>5</v>
      </c>
      <c r="C354">
        <v>21</v>
      </c>
      <c r="D354">
        <v>4.12104080272566</v>
      </c>
      <c r="E354">
        <v>17</v>
      </c>
      <c r="F354">
        <v>30</v>
      </c>
      <c r="G354">
        <v>30</v>
      </c>
      <c r="H354">
        <v>2.4555491304702501</v>
      </c>
      <c r="I354">
        <v>21</v>
      </c>
      <c r="J354">
        <v>30</v>
      </c>
      <c r="K354">
        <v>23</v>
      </c>
      <c r="L354">
        <v>2.2676169536905602</v>
      </c>
      <c r="M354">
        <v>18.600000000000001</v>
      </c>
      <c r="N354">
        <v>27.4</v>
      </c>
    </row>
    <row r="355" spans="1:14" x14ac:dyDescent="0.25">
      <c r="A355" t="s">
        <v>587</v>
      </c>
      <c r="B355">
        <v>5</v>
      </c>
      <c r="C355">
        <v>21</v>
      </c>
      <c r="D355">
        <v>2.6757345805506501</v>
      </c>
      <c r="E355">
        <v>16</v>
      </c>
      <c r="F355">
        <v>30</v>
      </c>
      <c r="G355">
        <v>30</v>
      </c>
      <c r="H355">
        <v>3.9122569209372702</v>
      </c>
      <c r="I355">
        <v>21</v>
      </c>
      <c r="J355">
        <v>30</v>
      </c>
      <c r="K355">
        <v>21.6</v>
      </c>
      <c r="L355">
        <v>2.0726655793591902</v>
      </c>
      <c r="M355">
        <v>18</v>
      </c>
      <c r="N355">
        <v>26</v>
      </c>
    </row>
    <row r="356" spans="1:14" x14ac:dyDescent="0.25">
      <c r="A356" t="s">
        <v>588</v>
      </c>
      <c r="B356">
        <v>5</v>
      </c>
      <c r="C356">
        <v>21</v>
      </c>
      <c r="D356">
        <v>3.5669490818590699</v>
      </c>
      <c r="E356">
        <v>11</v>
      </c>
      <c r="F356">
        <v>30</v>
      </c>
      <c r="G356">
        <v>30</v>
      </c>
      <c r="H356">
        <v>3.9363775869256599</v>
      </c>
      <c r="I356">
        <v>21</v>
      </c>
      <c r="J356">
        <v>30</v>
      </c>
      <c r="K356">
        <v>20.399999999999999</v>
      </c>
      <c r="L356">
        <v>2.7522195631258</v>
      </c>
      <c r="M356">
        <v>15</v>
      </c>
      <c r="N356">
        <v>25.8</v>
      </c>
    </row>
    <row r="357" spans="1:14" x14ac:dyDescent="0.25">
      <c r="A357" t="s">
        <v>589</v>
      </c>
      <c r="B357">
        <v>5</v>
      </c>
      <c r="C357">
        <v>21</v>
      </c>
      <c r="D357">
        <v>2.27428296311159</v>
      </c>
      <c r="E357">
        <v>20</v>
      </c>
      <c r="F357">
        <v>30</v>
      </c>
      <c r="G357">
        <v>30</v>
      </c>
      <c r="H357">
        <v>3.90370474435159</v>
      </c>
      <c r="I357">
        <v>21</v>
      </c>
      <c r="J357">
        <v>30</v>
      </c>
      <c r="K357">
        <v>22.6</v>
      </c>
      <c r="L357">
        <v>1.69776928987898</v>
      </c>
      <c r="M357">
        <v>20.2</v>
      </c>
      <c r="N357">
        <v>26.4</v>
      </c>
    </row>
    <row r="358" spans="1:14" x14ac:dyDescent="0.25">
      <c r="A358" t="s">
        <v>590</v>
      </c>
      <c r="B358">
        <v>5</v>
      </c>
      <c r="C358">
        <v>21</v>
      </c>
      <c r="D358">
        <v>2.7484046523052799</v>
      </c>
      <c r="E358">
        <v>14</v>
      </c>
      <c r="F358">
        <v>30</v>
      </c>
      <c r="G358">
        <v>30</v>
      </c>
      <c r="H358">
        <v>3.8945431383700999</v>
      </c>
      <c r="I358">
        <v>21</v>
      </c>
      <c r="J358">
        <v>30</v>
      </c>
      <c r="K358">
        <v>21.6</v>
      </c>
      <c r="L358">
        <v>2.2564285708591698</v>
      </c>
      <c r="M358">
        <v>17</v>
      </c>
      <c r="N358">
        <v>26.4</v>
      </c>
    </row>
    <row r="359" spans="1:14" x14ac:dyDescent="0.25">
      <c r="A359" t="s">
        <v>591</v>
      </c>
      <c r="B359">
        <v>5</v>
      </c>
      <c r="C359">
        <v>21</v>
      </c>
      <c r="D359">
        <v>5.5223367527090401</v>
      </c>
      <c r="E359">
        <v>5</v>
      </c>
      <c r="F359">
        <v>32</v>
      </c>
      <c r="G359">
        <v>32</v>
      </c>
      <c r="H359">
        <v>3.30946113488289</v>
      </c>
      <c r="I359">
        <v>21</v>
      </c>
      <c r="J359">
        <v>32</v>
      </c>
      <c r="K359">
        <v>21</v>
      </c>
      <c r="L359">
        <v>4.0479989514760399</v>
      </c>
      <c r="M359">
        <v>12.4</v>
      </c>
      <c r="N359">
        <v>28.6</v>
      </c>
    </row>
    <row r="360" spans="1:14" x14ac:dyDescent="0.25">
      <c r="A360" t="s">
        <v>592</v>
      </c>
      <c r="B360">
        <v>5</v>
      </c>
      <c r="C360">
        <v>21</v>
      </c>
      <c r="D360">
        <v>5.12244302088859</v>
      </c>
      <c r="E360">
        <v>4</v>
      </c>
      <c r="F360">
        <v>33</v>
      </c>
      <c r="G360">
        <v>33</v>
      </c>
      <c r="H360">
        <v>5.2922362736822004</v>
      </c>
      <c r="I360">
        <v>21</v>
      </c>
      <c r="J360">
        <v>33</v>
      </c>
      <c r="K360">
        <v>20.2</v>
      </c>
      <c r="L360">
        <v>4.1911992066088803</v>
      </c>
      <c r="M360">
        <v>11</v>
      </c>
      <c r="N360">
        <v>28.2</v>
      </c>
    </row>
    <row r="361" spans="1:14" x14ac:dyDescent="0.25">
      <c r="A361" t="s">
        <v>593</v>
      </c>
      <c r="B361">
        <v>10</v>
      </c>
      <c r="C361">
        <v>21</v>
      </c>
      <c r="D361">
        <v>3.0970664796833098</v>
      </c>
      <c r="E361">
        <v>12</v>
      </c>
      <c r="F361">
        <v>27</v>
      </c>
      <c r="G361">
        <v>33</v>
      </c>
      <c r="H361">
        <v>2.8753852427160802</v>
      </c>
      <c r="I361">
        <v>24</v>
      </c>
      <c r="J361">
        <v>33</v>
      </c>
      <c r="K361">
        <v>20.399999999999999</v>
      </c>
      <c r="L361">
        <v>2.67588198961431</v>
      </c>
      <c r="M361">
        <v>15.1</v>
      </c>
      <c r="N361">
        <v>25.6</v>
      </c>
    </row>
    <row r="362" spans="1:14" x14ac:dyDescent="0.25">
      <c r="A362" t="s">
        <v>594</v>
      </c>
      <c r="B362">
        <v>5</v>
      </c>
      <c r="C362">
        <v>21</v>
      </c>
      <c r="D362">
        <v>3.7808652824754798</v>
      </c>
      <c r="E362">
        <v>13</v>
      </c>
      <c r="F362">
        <v>33</v>
      </c>
      <c r="G362">
        <v>33</v>
      </c>
      <c r="H362">
        <v>4.6641221943238502</v>
      </c>
      <c r="I362">
        <v>21</v>
      </c>
      <c r="J362">
        <v>33</v>
      </c>
      <c r="K362">
        <v>22.2</v>
      </c>
      <c r="L362">
        <v>2.9207261176127801</v>
      </c>
      <c r="M362">
        <v>16.600000000000001</v>
      </c>
      <c r="N362">
        <v>28.2</v>
      </c>
    </row>
    <row r="363" spans="1:14" x14ac:dyDescent="0.25">
      <c r="A363" t="s">
        <v>595</v>
      </c>
      <c r="B363">
        <v>5</v>
      </c>
      <c r="C363">
        <v>21</v>
      </c>
      <c r="D363">
        <v>3.7983034727266198</v>
      </c>
      <c r="E363">
        <v>15</v>
      </c>
      <c r="F363">
        <v>35</v>
      </c>
      <c r="G363">
        <v>35</v>
      </c>
      <c r="H363">
        <v>5.5850452489700801</v>
      </c>
      <c r="I363">
        <v>21</v>
      </c>
      <c r="J363">
        <v>35</v>
      </c>
      <c r="K363">
        <v>23</v>
      </c>
      <c r="L363">
        <v>2.9537690349028898</v>
      </c>
      <c r="M363">
        <v>17.8</v>
      </c>
      <c r="N363">
        <v>29.2</v>
      </c>
    </row>
    <row r="364" spans="1:14" x14ac:dyDescent="0.25">
      <c r="A364" t="s">
        <v>596</v>
      </c>
      <c r="B364">
        <v>5</v>
      </c>
      <c r="C364">
        <v>21</v>
      </c>
      <c r="D364">
        <v>5.0470590288289703</v>
      </c>
      <c r="E364">
        <v>13</v>
      </c>
      <c r="F364">
        <v>35</v>
      </c>
      <c r="G364">
        <v>35</v>
      </c>
      <c r="H364">
        <v>5.0908007950884802</v>
      </c>
      <c r="I364">
        <v>21</v>
      </c>
      <c r="J364">
        <v>35</v>
      </c>
      <c r="K364">
        <v>22.4</v>
      </c>
      <c r="L364">
        <v>3.4523547704351101</v>
      </c>
      <c r="M364">
        <v>16.2</v>
      </c>
      <c r="N364">
        <v>29.6</v>
      </c>
    </row>
    <row r="365" spans="1:14" x14ac:dyDescent="0.25">
      <c r="A365" t="s">
        <v>597</v>
      </c>
      <c r="B365">
        <v>5</v>
      </c>
      <c r="C365">
        <v>21</v>
      </c>
      <c r="D365">
        <v>7.7729856278367704</v>
      </c>
      <c r="E365">
        <v>11</v>
      </c>
      <c r="F365">
        <v>37</v>
      </c>
      <c r="G365">
        <v>37</v>
      </c>
      <c r="H365">
        <v>4.1781259762802003</v>
      </c>
      <c r="I365">
        <v>21</v>
      </c>
      <c r="J365">
        <v>37</v>
      </c>
      <c r="K365">
        <v>24.6</v>
      </c>
      <c r="L365">
        <v>4.4014402935932004</v>
      </c>
      <c r="M365">
        <v>16.2</v>
      </c>
      <c r="N365">
        <v>33</v>
      </c>
    </row>
    <row r="366" spans="1:14" x14ac:dyDescent="0.25">
      <c r="A366" t="s">
        <v>598</v>
      </c>
      <c r="B366">
        <v>45</v>
      </c>
      <c r="C366">
        <v>21</v>
      </c>
      <c r="D366">
        <v>1.51055078907286</v>
      </c>
      <c r="E366">
        <v>20</v>
      </c>
      <c r="F366">
        <v>24</v>
      </c>
      <c r="G366">
        <v>38</v>
      </c>
      <c r="H366">
        <v>1.06158758791759</v>
      </c>
      <c r="I366">
        <v>34</v>
      </c>
      <c r="J366">
        <v>38</v>
      </c>
      <c r="K366">
        <v>22</v>
      </c>
      <c r="L366">
        <v>1.1583828670699701</v>
      </c>
      <c r="M366">
        <v>19.755555555555599</v>
      </c>
      <c r="N366">
        <v>24.244444444444401</v>
      </c>
    </row>
    <row r="367" spans="1:14" x14ac:dyDescent="0.25">
      <c r="A367" t="s">
        <v>599</v>
      </c>
      <c r="B367">
        <v>65</v>
      </c>
      <c r="C367">
        <v>21</v>
      </c>
      <c r="D367">
        <v>1.1534969854878501</v>
      </c>
      <c r="E367">
        <v>19</v>
      </c>
      <c r="F367">
        <v>24</v>
      </c>
      <c r="G367">
        <v>39</v>
      </c>
      <c r="H367">
        <v>1.56565231348364</v>
      </c>
      <c r="I367">
        <v>32</v>
      </c>
      <c r="J367">
        <v>39</v>
      </c>
      <c r="K367">
        <v>21.538461538461501</v>
      </c>
      <c r="L367">
        <v>0.82113014714259003</v>
      </c>
      <c r="M367">
        <v>19.9538461538462</v>
      </c>
      <c r="N367">
        <v>23.153846153846199</v>
      </c>
    </row>
    <row r="368" spans="1:14" x14ac:dyDescent="0.25">
      <c r="A368" t="s">
        <v>600</v>
      </c>
      <c r="B368">
        <v>5</v>
      </c>
      <c r="C368">
        <v>21</v>
      </c>
      <c r="D368">
        <v>9.4284133918655009</v>
      </c>
      <c r="E368">
        <v>12</v>
      </c>
      <c r="F368">
        <v>39</v>
      </c>
      <c r="G368">
        <v>39</v>
      </c>
      <c r="H368">
        <v>5.0317525618202197</v>
      </c>
      <c r="I368">
        <v>21</v>
      </c>
      <c r="J368">
        <v>39</v>
      </c>
      <c r="K368">
        <v>24.8</v>
      </c>
      <c r="L368">
        <v>4.9855767164812104</v>
      </c>
      <c r="M368">
        <v>15</v>
      </c>
      <c r="N368">
        <v>34.6</v>
      </c>
    </row>
    <row r="369" spans="1:14" x14ac:dyDescent="0.25">
      <c r="A369" t="s">
        <v>601</v>
      </c>
      <c r="B369">
        <v>25</v>
      </c>
      <c r="C369">
        <v>21</v>
      </c>
      <c r="D369">
        <v>2.15274029763901</v>
      </c>
      <c r="E369">
        <v>17</v>
      </c>
      <c r="F369">
        <v>26</v>
      </c>
      <c r="G369">
        <v>39</v>
      </c>
      <c r="H369">
        <v>3.55146575950045</v>
      </c>
      <c r="I369">
        <v>30</v>
      </c>
      <c r="J369">
        <v>39</v>
      </c>
      <c r="K369">
        <v>21.12</v>
      </c>
      <c r="L369">
        <v>1.4751320622222599</v>
      </c>
      <c r="M369">
        <v>18.239999999999998</v>
      </c>
      <c r="N369">
        <v>24.08</v>
      </c>
    </row>
    <row r="370" spans="1:14" x14ac:dyDescent="0.25">
      <c r="A370" t="s">
        <v>602</v>
      </c>
      <c r="B370">
        <v>5</v>
      </c>
      <c r="C370">
        <v>21</v>
      </c>
      <c r="D370">
        <v>6.3346323608173698</v>
      </c>
      <c r="E370">
        <v>14</v>
      </c>
      <c r="F370">
        <v>40</v>
      </c>
      <c r="G370">
        <v>40</v>
      </c>
      <c r="H370">
        <v>6.0827686958736802</v>
      </c>
      <c r="I370">
        <v>21</v>
      </c>
      <c r="J370">
        <v>40</v>
      </c>
      <c r="K370">
        <v>24.8</v>
      </c>
      <c r="L370">
        <v>4.0798005979326799</v>
      </c>
      <c r="M370">
        <v>17.399999999999999</v>
      </c>
      <c r="N370">
        <v>33.799999999999997</v>
      </c>
    </row>
    <row r="371" spans="1:14" x14ac:dyDescent="0.25">
      <c r="A371" t="s">
        <v>603</v>
      </c>
      <c r="B371">
        <v>5</v>
      </c>
      <c r="C371">
        <v>21</v>
      </c>
      <c r="D371">
        <v>7.1538058013720498</v>
      </c>
      <c r="E371">
        <v>18</v>
      </c>
      <c r="F371">
        <v>40</v>
      </c>
      <c r="G371">
        <v>40</v>
      </c>
      <c r="H371">
        <v>5.3600208229373703</v>
      </c>
      <c r="I371">
        <v>21</v>
      </c>
      <c r="J371">
        <v>40</v>
      </c>
      <c r="K371">
        <v>26.4</v>
      </c>
      <c r="L371">
        <v>3.9754446408432398</v>
      </c>
      <c r="M371">
        <v>19</v>
      </c>
      <c r="N371">
        <v>34.6</v>
      </c>
    </row>
    <row r="372" spans="1:14" x14ac:dyDescent="0.25">
      <c r="A372" t="s">
        <v>604</v>
      </c>
      <c r="B372">
        <v>5</v>
      </c>
      <c r="C372">
        <v>21</v>
      </c>
      <c r="D372">
        <v>5.6887668406093699</v>
      </c>
      <c r="E372">
        <v>18</v>
      </c>
      <c r="F372">
        <v>40</v>
      </c>
      <c r="G372">
        <v>40</v>
      </c>
      <c r="H372">
        <v>6.4341884583925397</v>
      </c>
      <c r="I372">
        <v>21</v>
      </c>
      <c r="J372">
        <v>40</v>
      </c>
      <c r="K372">
        <v>25.4</v>
      </c>
      <c r="L372">
        <v>3.68227800318353</v>
      </c>
      <c r="M372">
        <v>19</v>
      </c>
      <c r="N372">
        <v>33.4</v>
      </c>
    </row>
    <row r="373" spans="1:14" x14ac:dyDescent="0.25">
      <c r="A373" t="s">
        <v>605</v>
      </c>
      <c r="B373">
        <v>5</v>
      </c>
      <c r="C373">
        <v>21</v>
      </c>
      <c r="D373">
        <v>4.3367277422903898</v>
      </c>
      <c r="E373">
        <v>20</v>
      </c>
      <c r="F373">
        <v>40</v>
      </c>
      <c r="G373">
        <v>40</v>
      </c>
      <c r="H373">
        <v>8.5877190965895096</v>
      </c>
      <c r="I373">
        <v>21</v>
      </c>
      <c r="J373">
        <v>40</v>
      </c>
      <c r="K373">
        <v>24.8</v>
      </c>
      <c r="L373">
        <v>3.3897650222826101</v>
      </c>
      <c r="M373">
        <v>20.6</v>
      </c>
      <c r="N373">
        <v>32.4</v>
      </c>
    </row>
    <row r="374" spans="1:14" x14ac:dyDescent="0.25">
      <c r="A374" t="s">
        <v>606</v>
      </c>
      <c r="B374">
        <v>45</v>
      </c>
      <c r="C374">
        <v>21</v>
      </c>
      <c r="D374">
        <v>2.3635148339363199</v>
      </c>
      <c r="E374">
        <v>17</v>
      </c>
      <c r="F374">
        <v>25</v>
      </c>
      <c r="G374">
        <v>41</v>
      </c>
      <c r="H374">
        <v>0.98336185611096705</v>
      </c>
      <c r="I374">
        <v>41</v>
      </c>
      <c r="J374">
        <v>41</v>
      </c>
      <c r="K374">
        <v>22.311111111111099</v>
      </c>
      <c r="L374">
        <v>1.33402669439897</v>
      </c>
      <c r="M374">
        <v>19.755555555555599</v>
      </c>
      <c r="N374">
        <v>24.977777777777799</v>
      </c>
    </row>
    <row r="375" spans="1:14" x14ac:dyDescent="0.25">
      <c r="A375" t="s">
        <v>607</v>
      </c>
      <c r="B375">
        <v>25</v>
      </c>
      <c r="C375">
        <v>21</v>
      </c>
      <c r="D375">
        <v>2.66812538672903</v>
      </c>
      <c r="E375">
        <v>18</v>
      </c>
      <c r="F375">
        <v>27</v>
      </c>
      <c r="G375">
        <v>41</v>
      </c>
      <c r="H375">
        <v>2.3851700177558302</v>
      </c>
      <c r="I375">
        <v>32</v>
      </c>
      <c r="J375">
        <v>41</v>
      </c>
      <c r="K375">
        <v>22.56</v>
      </c>
      <c r="L375">
        <v>1.7595351648658899</v>
      </c>
      <c r="M375">
        <v>19.16</v>
      </c>
      <c r="N375">
        <v>26.12</v>
      </c>
    </row>
    <row r="376" spans="1:14" x14ac:dyDescent="0.25">
      <c r="A376" t="s">
        <v>608</v>
      </c>
      <c r="B376">
        <v>25</v>
      </c>
      <c r="C376">
        <v>21</v>
      </c>
      <c r="D376">
        <v>1.40967956275423</v>
      </c>
      <c r="E376">
        <v>20</v>
      </c>
      <c r="F376">
        <v>24</v>
      </c>
      <c r="G376">
        <v>41</v>
      </c>
      <c r="H376">
        <v>2.9520706668577898</v>
      </c>
      <c r="I376">
        <v>32</v>
      </c>
      <c r="J376">
        <v>41</v>
      </c>
      <c r="K376">
        <v>22.96</v>
      </c>
      <c r="L376">
        <v>1.3883453459049599</v>
      </c>
      <c r="M376">
        <v>20.399999999999999</v>
      </c>
      <c r="N376">
        <v>25.8</v>
      </c>
    </row>
    <row r="377" spans="1:14" x14ac:dyDescent="0.25">
      <c r="A377" t="s">
        <v>609</v>
      </c>
      <c r="B377">
        <v>5</v>
      </c>
      <c r="C377">
        <v>21</v>
      </c>
      <c r="D377">
        <v>5.9783420826685498</v>
      </c>
      <c r="E377">
        <v>11</v>
      </c>
      <c r="F377">
        <v>42</v>
      </c>
      <c r="G377">
        <v>42</v>
      </c>
      <c r="H377">
        <v>9.5373489950082693</v>
      </c>
      <c r="I377">
        <v>21</v>
      </c>
      <c r="J377">
        <v>42</v>
      </c>
      <c r="K377">
        <v>22.6</v>
      </c>
      <c r="L377">
        <v>4.6675367821112301</v>
      </c>
      <c r="M377">
        <v>15</v>
      </c>
      <c r="N377">
        <v>33</v>
      </c>
    </row>
    <row r="378" spans="1:14" x14ac:dyDescent="0.25">
      <c r="A378" t="s">
        <v>610</v>
      </c>
      <c r="B378">
        <v>25</v>
      </c>
      <c r="C378">
        <v>21</v>
      </c>
      <c r="D378">
        <v>1.9640187695062099</v>
      </c>
      <c r="E378">
        <v>17</v>
      </c>
      <c r="F378">
        <v>24</v>
      </c>
      <c r="G378">
        <v>42</v>
      </c>
      <c r="H378">
        <v>3.13692778711818</v>
      </c>
      <c r="I378">
        <v>35</v>
      </c>
      <c r="J378">
        <v>42</v>
      </c>
      <c r="K378">
        <v>21.52</v>
      </c>
      <c r="L378">
        <v>1.73802890914533</v>
      </c>
      <c r="M378">
        <v>18.28</v>
      </c>
      <c r="N378">
        <v>25.12</v>
      </c>
    </row>
    <row r="379" spans="1:14" x14ac:dyDescent="0.25">
      <c r="A379" t="s">
        <v>611</v>
      </c>
      <c r="B379">
        <v>10</v>
      </c>
      <c r="C379">
        <v>21</v>
      </c>
      <c r="D379">
        <v>2.84888637064648</v>
      </c>
      <c r="E379">
        <v>16</v>
      </c>
      <c r="F379">
        <v>25</v>
      </c>
      <c r="G379">
        <v>43</v>
      </c>
      <c r="H379">
        <v>8.4241986148375094</v>
      </c>
      <c r="I379">
        <v>24</v>
      </c>
      <c r="J379">
        <v>43</v>
      </c>
      <c r="K379">
        <v>22.2</v>
      </c>
      <c r="L379">
        <v>2.50635962841702</v>
      </c>
      <c r="M379">
        <v>18.100000000000001</v>
      </c>
      <c r="N379">
        <v>27.8</v>
      </c>
    </row>
    <row r="380" spans="1:14" x14ac:dyDescent="0.25">
      <c r="A380" t="s">
        <v>612</v>
      </c>
      <c r="B380">
        <v>30</v>
      </c>
      <c r="C380">
        <v>21</v>
      </c>
      <c r="D380">
        <v>2.4356187758723902</v>
      </c>
      <c r="E380">
        <v>18</v>
      </c>
      <c r="F380">
        <v>28</v>
      </c>
      <c r="G380">
        <v>44</v>
      </c>
      <c r="H380">
        <v>1.3464076616534599</v>
      </c>
      <c r="I380">
        <v>40</v>
      </c>
      <c r="J380">
        <v>44</v>
      </c>
      <c r="K380">
        <v>24</v>
      </c>
      <c r="L380">
        <v>1.9114423596449299</v>
      </c>
      <c r="M380">
        <v>20.3</v>
      </c>
      <c r="N380">
        <v>27.9</v>
      </c>
    </row>
    <row r="381" spans="1:14" x14ac:dyDescent="0.25">
      <c r="A381" t="s">
        <v>613</v>
      </c>
      <c r="B381">
        <v>25</v>
      </c>
      <c r="C381">
        <v>21</v>
      </c>
      <c r="D381">
        <v>2.0156425579680901</v>
      </c>
      <c r="E381">
        <v>18</v>
      </c>
      <c r="F381">
        <v>26</v>
      </c>
      <c r="G381">
        <v>44</v>
      </c>
      <c r="H381">
        <v>3.83194965178477</v>
      </c>
      <c r="I381">
        <v>33</v>
      </c>
      <c r="J381">
        <v>44</v>
      </c>
      <c r="K381">
        <v>23.08</v>
      </c>
      <c r="L381">
        <v>1.64734859912427</v>
      </c>
      <c r="M381">
        <v>20</v>
      </c>
      <c r="N381">
        <v>26.401</v>
      </c>
    </row>
    <row r="382" spans="1:14" x14ac:dyDescent="0.25">
      <c r="A382" t="s">
        <v>614</v>
      </c>
      <c r="B382">
        <v>65</v>
      </c>
      <c r="C382">
        <v>21</v>
      </c>
      <c r="D382">
        <v>1.2668208411233</v>
      </c>
      <c r="E382">
        <v>19</v>
      </c>
      <c r="F382">
        <v>24.024999999999601</v>
      </c>
      <c r="G382">
        <v>45</v>
      </c>
      <c r="H382">
        <v>3.0007458152174</v>
      </c>
      <c r="I382">
        <v>38</v>
      </c>
      <c r="J382">
        <v>45</v>
      </c>
      <c r="K382">
        <v>23.153846153846199</v>
      </c>
      <c r="L382">
        <v>1.03664465337451</v>
      </c>
      <c r="M382">
        <v>21.092307692307699</v>
      </c>
      <c r="N382">
        <v>25.2153846153846</v>
      </c>
    </row>
    <row r="383" spans="1:14" x14ac:dyDescent="0.25">
      <c r="A383" t="s">
        <v>615</v>
      </c>
      <c r="B383">
        <v>40</v>
      </c>
      <c r="C383">
        <v>21</v>
      </c>
      <c r="D383">
        <v>1.8838270403441499</v>
      </c>
      <c r="E383">
        <v>18</v>
      </c>
      <c r="F383">
        <v>24.5</v>
      </c>
      <c r="G383">
        <v>45</v>
      </c>
      <c r="H383">
        <v>4.4452874483040796</v>
      </c>
      <c r="I383">
        <v>35</v>
      </c>
      <c r="J383">
        <v>45</v>
      </c>
      <c r="K383">
        <v>22.15</v>
      </c>
      <c r="L383">
        <v>1.3697202503180801</v>
      </c>
      <c r="M383">
        <v>19.475000000000001</v>
      </c>
      <c r="N383">
        <v>24.9</v>
      </c>
    </row>
    <row r="384" spans="1:14" x14ac:dyDescent="0.25">
      <c r="A384" t="s">
        <v>616</v>
      </c>
      <c r="B384">
        <v>25</v>
      </c>
      <c r="C384">
        <v>21</v>
      </c>
      <c r="D384">
        <v>5.0922515543312699</v>
      </c>
      <c r="E384">
        <v>18</v>
      </c>
      <c r="F384">
        <v>32</v>
      </c>
      <c r="G384">
        <v>47</v>
      </c>
      <c r="H384">
        <v>1.7227898044947501</v>
      </c>
      <c r="I384">
        <v>42</v>
      </c>
      <c r="J384">
        <v>47</v>
      </c>
      <c r="K384">
        <v>26.28</v>
      </c>
      <c r="L384">
        <v>2.2012874733114698</v>
      </c>
      <c r="M384">
        <v>22.12</v>
      </c>
      <c r="N384">
        <v>30.64</v>
      </c>
    </row>
    <row r="385" spans="1:14" x14ac:dyDescent="0.25">
      <c r="A385" t="s">
        <v>617</v>
      </c>
      <c r="B385">
        <v>5</v>
      </c>
      <c r="C385">
        <v>21</v>
      </c>
      <c r="D385">
        <v>6.30525083234647</v>
      </c>
      <c r="E385">
        <v>17</v>
      </c>
      <c r="F385">
        <v>47</v>
      </c>
      <c r="G385">
        <v>47</v>
      </c>
      <c r="H385">
        <v>11.8031788520339</v>
      </c>
      <c r="I385">
        <v>21</v>
      </c>
      <c r="J385">
        <v>47</v>
      </c>
      <c r="K385">
        <v>25.4</v>
      </c>
      <c r="L385">
        <v>4.8794254759036404</v>
      </c>
      <c r="M385">
        <v>18.8</v>
      </c>
      <c r="N385">
        <v>36.6</v>
      </c>
    </row>
    <row r="386" spans="1:14" x14ac:dyDescent="0.25">
      <c r="A386" t="s">
        <v>618</v>
      </c>
      <c r="B386">
        <v>265</v>
      </c>
      <c r="C386">
        <v>21</v>
      </c>
      <c r="D386">
        <v>0.63496163476840295</v>
      </c>
      <c r="E386">
        <v>20</v>
      </c>
      <c r="F386">
        <v>22</v>
      </c>
      <c r="G386">
        <v>48</v>
      </c>
      <c r="H386">
        <v>2.1576033845997999</v>
      </c>
      <c r="I386">
        <v>41</v>
      </c>
      <c r="J386">
        <v>48</v>
      </c>
      <c r="K386">
        <v>22.018867924528301</v>
      </c>
      <c r="L386">
        <v>0.53659306915039995</v>
      </c>
      <c r="M386">
        <v>20.988679245282999</v>
      </c>
      <c r="N386">
        <v>23.0831132075472</v>
      </c>
    </row>
    <row r="387" spans="1:14" x14ac:dyDescent="0.25">
      <c r="A387" t="s">
        <v>619</v>
      </c>
      <c r="B387">
        <v>10</v>
      </c>
      <c r="C387">
        <v>21</v>
      </c>
      <c r="D387">
        <v>4.5375134757766</v>
      </c>
      <c r="E387">
        <v>17</v>
      </c>
      <c r="F387">
        <v>39</v>
      </c>
      <c r="G387">
        <v>49</v>
      </c>
      <c r="H387">
        <v>6.3753785813240604</v>
      </c>
      <c r="I387">
        <v>29</v>
      </c>
      <c r="J387">
        <v>49</v>
      </c>
      <c r="K387">
        <v>26.6</v>
      </c>
      <c r="L387">
        <v>3.82703569151353</v>
      </c>
      <c r="M387">
        <v>19.697500000000002</v>
      </c>
      <c r="N387">
        <v>34.5</v>
      </c>
    </row>
    <row r="388" spans="1:14" x14ac:dyDescent="0.25">
      <c r="A388" t="s">
        <v>620</v>
      </c>
      <c r="B388">
        <v>130</v>
      </c>
      <c r="C388">
        <v>21</v>
      </c>
      <c r="D388">
        <v>0.71881623498497005</v>
      </c>
      <c r="E388">
        <v>20</v>
      </c>
      <c r="F388">
        <v>23</v>
      </c>
      <c r="G388">
        <v>51</v>
      </c>
      <c r="H388">
        <v>1.77082504277899</v>
      </c>
      <c r="I388">
        <v>46</v>
      </c>
      <c r="J388">
        <v>51</v>
      </c>
      <c r="K388">
        <v>23.5230769230769</v>
      </c>
      <c r="L388">
        <v>0.806698807404712</v>
      </c>
      <c r="M388">
        <v>21.9769230769231</v>
      </c>
      <c r="N388">
        <v>25.138653846153801</v>
      </c>
    </row>
    <row r="389" spans="1:14" x14ac:dyDescent="0.25">
      <c r="A389" t="s">
        <v>621</v>
      </c>
      <c r="B389">
        <v>185</v>
      </c>
      <c r="C389">
        <v>21</v>
      </c>
      <c r="D389">
        <v>0.86733801226670104</v>
      </c>
      <c r="E389">
        <v>20</v>
      </c>
      <c r="F389">
        <v>23</v>
      </c>
      <c r="G389">
        <v>51</v>
      </c>
      <c r="H389">
        <v>2.88261945970934</v>
      </c>
      <c r="I389">
        <v>44</v>
      </c>
      <c r="J389">
        <v>51</v>
      </c>
      <c r="K389">
        <v>22.8108108108108</v>
      </c>
      <c r="L389">
        <v>0.59129434830711203</v>
      </c>
      <c r="M389">
        <v>21.659459459459502</v>
      </c>
      <c r="N389">
        <v>23.983783783783799</v>
      </c>
    </row>
    <row r="390" spans="1:14" x14ac:dyDescent="0.25">
      <c r="A390" t="s">
        <v>622</v>
      </c>
      <c r="B390">
        <v>5</v>
      </c>
      <c r="C390">
        <v>21</v>
      </c>
      <c r="D390">
        <v>8.0262381007421499</v>
      </c>
      <c r="E390">
        <v>12</v>
      </c>
      <c r="F390">
        <v>51</v>
      </c>
      <c r="G390">
        <v>51</v>
      </c>
      <c r="H390">
        <v>12.7964688082844</v>
      </c>
      <c r="I390">
        <v>21</v>
      </c>
      <c r="J390">
        <v>51</v>
      </c>
      <c r="K390">
        <v>25</v>
      </c>
      <c r="L390">
        <v>6.1087820088593103</v>
      </c>
      <c r="M390">
        <v>15.4</v>
      </c>
      <c r="N390">
        <v>38</v>
      </c>
    </row>
    <row r="391" spans="1:14" x14ac:dyDescent="0.25">
      <c r="A391" t="s">
        <v>623</v>
      </c>
      <c r="B391">
        <v>65</v>
      </c>
      <c r="C391">
        <v>21</v>
      </c>
      <c r="D391">
        <v>1.5521058415115701</v>
      </c>
      <c r="E391">
        <v>19</v>
      </c>
      <c r="F391">
        <v>25</v>
      </c>
      <c r="G391">
        <v>51</v>
      </c>
      <c r="H391">
        <v>2.8519790003472698</v>
      </c>
      <c r="I391">
        <v>42</v>
      </c>
      <c r="J391">
        <v>51</v>
      </c>
      <c r="K391">
        <v>24.169230769230801</v>
      </c>
      <c r="L391">
        <v>1.18050451777438</v>
      </c>
      <c r="M391">
        <v>21.9384615384615</v>
      </c>
      <c r="N391">
        <v>26.5846153846154</v>
      </c>
    </row>
    <row r="392" spans="1:14" x14ac:dyDescent="0.25">
      <c r="A392" t="s">
        <v>624</v>
      </c>
      <c r="B392">
        <v>25</v>
      </c>
      <c r="C392">
        <v>21</v>
      </c>
      <c r="D392">
        <v>1.1512525562381299</v>
      </c>
      <c r="E392">
        <v>20</v>
      </c>
      <c r="F392">
        <v>25</v>
      </c>
      <c r="G392">
        <v>52</v>
      </c>
      <c r="H392">
        <v>6.76365898521553</v>
      </c>
      <c r="I392">
        <v>27</v>
      </c>
      <c r="J392">
        <v>52</v>
      </c>
      <c r="K392">
        <v>23.96</v>
      </c>
      <c r="L392">
        <v>1.6857680197576499</v>
      </c>
      <c r="M392">
        <v>21</v>
      </c>
      <c r="N392">
        <v>27.56</v>
      </c>
    </row>
    <row r="393" spans="1:14" x14ac:dyDescent="0.25">
      <c r="A393" t="s">
        <v>625</v>
      </c>
      <c r="B393">
        <v>85</v>
      </c>
      <c r="C393">
        <v>21</v>
      </c>
      <c r="D393">
        <v>0.67627323216910995</v>
      </c>
      <c r="E393">
        <v>20</v>
      </c>
      <c r="F393">
        <v>22</v>
      </c>
      <c r="G393">
        <v>52</v>
      </c>
      <c r="H393">
        <v>6.5258465701658803</v>
      </c>
      <c r="I393">
        <v>35</v>
      </c>
      <c r="J393">
        <v>52</v>
      </c>
      <c r="K393">
        <v>21.082352941176499</v>
      </c>
      <c r="L393">
        <v>0.97862749708020802</v>
      </c>
      <c r="M393">
        <v>19.152647058823501</v>
      </c>
      <c r="N393">
        <v>23</v>
      </c>
    </row>
    <row r="394" spans="1:14" x14ac:dyDescent="0.25">
      <c r="A394" t="s">
        <v>626</v>
      </c>
      <c r="B394">
        <v>85</v>
      </c>
      <c r="C394">
        <v>21</v>
      </c>
      <c r="D394">
        <v>1.34233384298192</v>
      </c>
      <c r="E394">
        <v>20</v>
      </c>
      <c r="F394">
        <v>25</v>
      </c>
      <c r="G394">
        <v>54</v>
      </c>
      <c r="H394">
        <v>2.4664615653330801</v>
      </c>
      <c r="I394">
        <v>45</v>
      </c>
      <c r="J394">
        <v>54</v>
      </c>
      <c r="K394">
        <v>24.270588235294099</v>
      </c>
      <c r="L394">
        <v>1.06874063780828</v>
      </c>
      <c r="M394">
        <v>22.211764705882398</v>
      </c>
      <c r="N394">
        <v>26.4470588235294</v>
      </c>
    </row>
    <row r="395" spans="1:14" x14ac:dyDescent="0.25">
      <c r="A395" t="s">
        <v>627</v>
      </c>
      <c r="B395">
        <v>25</v>
      </c>
      <c r="C395">
        <v>21</v>
      </c>
      <c r="D395">
        <v>2.3151240765775398</v>
      </c>
      <c r="E395">
        <v>18</v>
      </c>
      <c r="F395">
        <v>32</v>
      </c>
      <c r="G395">
        <v>55</v>
      </c>
      <c r="H395">
        <v>4.5013470842134904</v>
      </c>
      <c r="I395">
        <v>38</v>
      </c>
      <c r="J395">
        <v>55</v>
      </c>
      <c r="K395">
        <v>25.24</v>
      </c>
      <c r="L395">
        <v>2.3681814405145398</v>
      </c>
      <c r="M395">
        <v>20.84</v>
      </c>
      <c r="N395">
        <v>30.08</v>
      </c>
    </row>
    <row r="396" spans="1:14" x14ac:dyDescent="0.25">
      <c r="A396" t="s">
        <v>628</v>
      </c>
      <c r="B396">
        <v>218</v>
      </c>
      <c r="C396">
        <v>21</v>
      </c>
      <c r="D396">
        <v>1.2549051711977599</v>
      </c>
      <c r="E396">
        <v>19</v>
      </c>
      <c r="F396">
        <v>23.5</v>
      </c>
      <c r="G396">
        <v>55</v>
      </c>
      <c r="H396">
        <v>0.50498112894845804</v>
      </c>
      <c r="I396">
        <v>53</v>
      </c>
      <c r="J396">
        <v>55</v>
      </c>
      <c r="K396">
        <v>23.178899082568801</v>
      </c>
      <c r="L396">
        <v>0.984117856123921</v>
      </c>
      <c r="M396">
        <v>21.2614678899083</v>
      </c>
      <c r="N396">
        <v>25.137614678899102</v>
      </c>
    </row>
    <row r="397" spans="1:14" x14ac:dyDescent="0.25">
      <c r="A397" t="s">
        <v>629</v>
      </c>
      <c r="B397">
        <v>100</v>
      </c>
      <c r="C397">
        <v>21</v>
      </c>
      <c r="D397">
        <v>1.1799614944619301</v>
      </c>
      <c r="E397">
        <v>19</v>
      </c>
      <c r="F397">
        <v>24</v>
      </c>
      <c r="G397">
        <v>56</v>
      </c>
      <c r="H397">
        <v>1.72801658387048</v>
      </c>
      <c r="I397">
        <v>51</v>
      </c>
      <c r="J397">
        <v>56</v>
      </c>
      <c r="K397">
        <v>23.99</v>
      </c>
      <c r="L397">
        <v>1.1327170878538499</v>
      </c>
      <c r="M397">
        <v>21.79</v>
      </c>
      <c r="N397">
        <v>26.29</v>
      </c>
    </row>
    <row r="398" spans="1:14" x14ac:dyDescent="0.25">
      <c r="A398" t="s">
        <v>630</v>
      </c>
      <c r="B398">
        <v>25</v>
      </c>
      <c r="C398">
        <v>21</v>
      </c>
      <c r="D398">
        <v>2.24444503237445</v>
      </c>
      <c r="E398">
        <v>18</v>
      </c>
      <c r="F398">
        <v>27</v>
      </c>
      <c r="G398">
        <v>58</v>
      </c>
      <c r="H398">
        <v>9.4093568834270496</v>
      </c>
      <c r="I398">
        <v>29</v>
      </c>
      <c r="J398">
        <v>58</v>
      </c>
      <c r="K398">
        <v>23.12</v>
      </c>
      <c r="L398">
        <v>2.0930026602977798</v>
      </c>
      <c r="M398">
        <v>19.32</v>
      </c>
      <c r="N398">
        <v>27.481000000000002</v>
      </c>
    </row>
    <row r="399" spans="1:14" x14ac:dyDescent="0.25">
      <c r="A399" t="s">
        <v>631</v>
      </c>
      <c r="B399">
        <v>25</v>
      </c>
      <c r="C399">
        <v>21</v>
      </c>
      <c r="D399">
        <v>1.4938366258686</v>
      </c>
      <c r="E399">
        <v>18</v>
      </c>
      <c r="F399">
        <v>24</v>
      </c>
      <c r="G399">
        <v>58</v>
      </c>
      <c r="H399">
        <v>7.65566329967925</v>
      </c>
      <c r="I399">
        <v>31</v>
      </c>
      <c r="J399">
        <v>58</v>
      </c>
      <c r="K399">
        <v>22.68</v>
      </c>
      <c r="L399">
        <v>2.4838955725475902</v>
      </c>
      <c r="M399">
        <v>18.2</v>
      </c>
      <c r="N399">
        <v>27.88</v>
      </c>
    </row>
    <row r="400" spans="1:14" x14ac:dyDescent="0.25">
      <c r="A400" t="s">
        <v>632</v>
      </c>
      <c r="B400">
        <v>140</v>
      </c>
      <c r="C400">
        <v>21</v>
      </c>
      <c r="D400">
        <v>0.81952779243919405</v>
      </c>
      <c r="E400">
        <v>20</v>
      </c>
      <c r="F400">
        <v>23</v>
      </c>
      <c r="G400">
        <v>60</v>
      </c>
      <c r="H400">
        <v>5.9982295317661496</v>
      </c>
      <c r="I400">
        <v>45</v>
      </c>
      <c r="J400">
        <v>60</v>
      </c>
      <c r="K400">
        <v>21.85</v>
      </c>
      <c r="L400">
        <v>0.84709095131503798</v>
      </c>
      <c r="M400">
        <v>20.2283928571429</v>
      </c>
      <c r="N400">
        <v>23.5571428571429</v>
      </c>
    </row>
    <row r="401" spans="1:14" x14ac:dyDescent="0.25">
      <c r="A401" t="s">
        <v>633</v>
      </c>
      <c r="B401">
        <v>30</v>
      </c>
      <c r="C401">
        <v>21</v>
      </c>
      <c r="D401">
        <v>1.1741582579709899</v>
      </c>
      <c r="E401">
        <v>20</v>
      </c>
      <c r="F401">
        <v>24.5</v>
      </c>
      <c r="G401">
        <v>65</v>
      </c>
      <c r="H401">
        <v>11.1378321557884</v>
      </c>
      <c r="I401">
        <v>29</v>
      </c>
      <c r="J401">
        <v>65</v>
      </c>
      <c r="K401">
        <v>24.2</v>
      </c>
      <c r="L401">
        <v>1.8347070527099401</v>
      </c>
      <c r="M401">
        <v>21.033333333333299</v>
      </c>
      <c r="N401">
        <v>28.1666666666667</v>
      </c>
    </row>
    <row r="402" spans="1:14" x14ac:dyDescent="0.25">
      <c r="A402" t="s">
        <v>634</v>
      </c>
      <c r="B402">
        <v>10</v>
      </c>
      <c r="C402">
        <v>21.5</v>
      </c>
      <c r="D402">
        <v>3.9411981809863601</v>
      </c>
      <c r="E402">
        <v>14.5</v>
      </c>
      <c r="F402">
        <v>32.5</v>
      </c>
      <c r="G402">
        <v>46</v>
      </c>
      <c r="H402">
        <v>6.0614509903826601</v>
      </c>
      <c r="I402">
        <v>27</v>
      </c>
      <c r="J402">
        <v>46</v>
      </c>
      <c r="K402">
        <v>23.9</v>
      </c>
      <c r="L402">
        <v>3.3969381284422702</v>
      </c>
      <c r="M402">
        <v>17.7</v>
      </c>
      <c r="N402">
        <v>30.9025</v>
      </c>
    </row>
    <row r="403" spans="1:14" x14ac:dyDescent="0.25">
      <c r="A403" t="s">
        <v>635</v>
      </c>
      <c r="B403">
        <v>30</v>
      </c>
      <c r="C403">
        <v>21.5</v>
      </c>
      <c r="D403">
        <v>1.9818024609176901</v>
      </c>
      <c r="E403">
        <v>16.5</v>
      </c>
      <c r="F403">
        <v>24</v>
      </c>
      <c r="G403">
        <v>49</v>
      </c>
      <c r="H403">
        <v>8.87031123648676</v>
      </c>
      <c r="I403">
        <v>29</v>
      </c>
      <c r="J403">
        <v>49</v>
      </c>
      <c r="K403">
        <v>20.066666666666698</v>
      </c>
      <c r="L403">
        <v>1.70695186401568</v>
      </c>
      <c r="M403">
        <v>16.766666666666701</v>
      </c>
      <c r="N403">
        <v>23.433333333333302</v>
      </c>
    </row>
    <row r="404" spans="1:14" x14ac:dyDescent="0.25">
      <c r="A404" t="s">
        <v>636</v>
      </c>
      <c r="B404">
        <v>20</v>
      </c>
      <c r="C404">
        <v>21.5</v>
      </c>
      <c r="D404">
        <v>1.76294431981486</v>
      </c>
      <c r="E404">
        <v>19</v>
      </c>
      <c r="F404">
        <v>25.5</v>
      </c>
      <c r="G404">
        <v>60</v>
      </c>
      <c r="H404">
        <v>11.5776558616814</v>
      </c>
      <c r="I404">
        <v>30</v>
      </c>
      <c r="J404">
        <v>60</v>
      </c>
      <c r="K404">
        <v>24.4</v>
      </c>
      <c r="L404">
        <v>2.3571331797456199</v>
      </c>
      <c r="M404">
        <v>20.3</v>
      </c>
      <c r="N404">
        <v>29.45</v>
      </c>
    </row>
    <row r="405" spans="1:14" x14ac:dyDescent="0.25">
      <c r="A405" t="s">
        <v>637</v>
      </c>
      <c r="B405">
        <v>5</v>
      </c>
      <c r="C405">
        <v>22</v>
      </c>
      <c r="D405">
        <v>3.7505711816227199</v>
      </c>
      <c r="E405">
        <v>9</v>
      </c>
      <c r="F405">
        <v>23</v>
      </c>
      <c r="G405">
        <v>23</v>
      </c>
      <c r="H405">
        <v>0.82749249808287595</v>
      </c>
      <c r="I405">
        <v>22</v>
      </c>
      <c r="J405">
        <v>23</v>
      </c>
      <c r="K405">
        <v>18.399999999999999</v>
      </c>
      <c r="L405">
        <v>2.3579618991900202</v>
      </c>
      <c r="M405">
        <v>13.2</v>
      </c>
      <c r="N405">
        <v>22.4</v>
      </c>
    </row>
    <row r="406" spans="1:14" x14ac:dyDescent="0.25">
      <c r="A406" t="s">
        <v>638</v>
      </c>
      <c r="B406">
        <v>10</v>
      </c>
      <c r="C406">
        <v>22</v>
      </c>
      <c r="D406">
        <v>0.41237189836148602</v>
      </c>
      <c r="E406">
        <v>21</v>
      </c>
      <c r="F406">
        <v>22.5</v>
      </c>
      <c r="G406">
        <v>23</v>
      </c>
      <c r="H406">
        <v>0.30253188683881799</v>
      </c>
      <c r="I406">
        <v>22</v>
      </c>
      <c r="J406">
        <v>23</v>
      </c>
      <c r="K406">
        <v>21.8</v>
      </c>
      <c r="L406">
        <v>0.23802398102198499</v>
      </c>
      <c r="M406">
        <v>21.4</v>
      </c>
      <c r="N406">
        <v>22.3</v>
      </c>
    </row>
    <row r="407" spans="1:14" x14ac:dyDescent="0.25">
      <c r="A407" t="s">
        <v>639</v>
      </c>
      <c r="B407">
        <v>5</v>
      </c>
      <c r="C407">
        <v>22</v>
      </c>
      <c r="D407">
        <v>0.75380837266925504</v>
      </c>
      <c r="E407">
        <v>21</v>
      </c>
      <c r="F407">
        <v>25</v>
      </c>
      <c r="G407">
        <v>25</v>
      </c>
      <c r="H407">
        <v>1.41073900082646</v>
      </c>
      <c r="I407">
        <v>22</v>
      </c>
      <c r="J407">
        <v>25</v>
      </c>
      <c r="K407">
        <v>22.4</v>
      </c>
      <c r="L407">
        <v>0.60702274855373095</v>
      </c>
      <c r="M407">
        <v>21.4</v>
      </c>
      <c r="N407">
        <v>23.8</v>
      </c>
    </row>
    <row r="408" spans="1:14" x14ac:dyDescent="0.25">
      <c r="A408" t="s">
        <v>640</v>
      </c>
      <c r="B408">
        <v>5</v>
      </c>
      <c r="C408">
        <v>22</v>
      </c>
      <c r="D408">
        <v>2.1871597922410002</v>
      </c>
      <c r="E408">
        <v>16</v>
      </c>
      <c r="F408">
        <v>25</v>
      </c>
      <c r="G408">
        <v>25</v>
      </c>
      <c r="H408">
        <v>0.83696974965418203</v>
      </c>
      <c r="I408">
        <v>22</v>
      </c>
      <c r="J408">
        <v>25</v>
      </c>
      <c r="K408">
        <v>22</v>
      </c>
      <c r="L408">
        <v>1.4833794049554201</v>
      </c>
      <c r="M408">
        <v>19</v>
      </c>
      <c r="N408">
        <v>24.4</v>
      </c>
    </row>
    <row r="409" spans="1:14" x14ac:dyDescent="0.25">
      <c r="A409" t="s">
        <v>641</v>
      </c>
      <c r="B409">
        <v>5</v>
      </c>
      <c r="C409">
        <v>22</v>
      </c>
      <c r="D409">
        <v>2.6618517869132998</v>
      </c>
      <c r="E409">
        <v>13</v>
      </c>
      <c r="F409">
        <v>25</v>
      </c>
      <c r="G409">
        <v>25</v>
      </c>
      <c r="H409">
        <v>1.18444419066669</v>
      </c>
      <c r="I409">
        <v>22</v>
      </c>
      <c r="J409">
        <v>25</v>
      </c>
      <c r="K409">
        <v>20.399999999999999</v>
      </c>
      <c r="L409">
        <v>1.8719716259005701</v>
      </c>
      <c r="M409">
        <v>16.600000000000001</v>
      </c>
      <c r="N409">
        <v>23.6</v>
      </c>
    </row>
    <row r="410" spans="1:14" x14ac:dyDescent="0.25">
      <c r="A410" t="s">
        <v>642</v>
      </c>
      <c r="B410">
        <v>5</v>
      </c>
      <c r="C410">
        <v>22</v>
      </c>
      <c r="D410">
        <v>1.2779027598163899</v>
      </c>
      <c r="E410">
        <v>18</v>
      </c>
      <c r="F410">
        <v>25</v>
      </c>
      <c r="G410">
        <v>25</v>
      </c>
      <c r="H410">
        <v>1.0864933487047601</v>
      </c>
      <c r="I410">
        <v>22</v>
      </c>
      <c r="J410">
        <v>25</v>
      </c>
      <c r="K410">
        <v>22</v>
      </c>
      <c r="L410">
        <v>1.0213122430822901</v>
      </c>
      <c r="M410">
        <v>19.8</v>
      </c>
      <c r="N410">
        <v>23.8</v>
      </c>
    </row>
    <row r="411" spans="1:14" x14ac:dyDescent="0.25">
      <c r="A411" t="s">
        <v>643</v>
      </c>
      <c r="B411">
        <v>5</v>
      </c>
      <c r="C411">
        <v>22</v>
      </c>
      <c r="D411">
        <v>4.2293063134738</v>
      </c>
      <c r="E411">
        <v>5</v>
      </c>
      <c r="F411">
        <v>25</v>
      </c>
      <c r="G411">
        <v>25</v>
      </c>
      <c r="H411">
        <v>1.2017933560837599</v>
      </c>
      <c r="I411">
        <v>22</v>
      </c>
      <c r="J411">
        <v>25</v>
      </c>
      <c r="K411">
        <v>19</v>
      </c>
      <c r="L411">
        <v>3.2432365963589498</v>
      </c>
      <c r="M411">
        <v>11.8</v>
      </c>
      <c r="N411">
        <v>23.6</v>
      </c>
    </row>
    <row r="412" spans="1:14" x14ac:dyDescent="0.25">
      <c r="A412" t="s">
        <v>644</v>
      </c>
      <c r="B412">
        <v>5</v>
      </c>
      <c r="C412">
        <v>22</v>
      </c>
      <c r="D412">
        <v>0.829626053073789</v>
      </c>
      <c r="E412">
        <v>21</v>
      </c>
      <c r="F412">
        <v>25</v>
      </c>
      <c r="G412">
        <v>25</v>
      </c>
      <c r="H412">
        <v>1.0862548066409199</v>
      </c>
      <c r="I412">
        <v>22</v>
      </c>
      <c r="J412">
        <v>25</v>
      </c>
      <c r="K412">
        <v>22.6</v>
      </c>
      <c r="L412">
        <v>0.61023189026466795</v>
      </c>
      <c r="M412">
        <v>21.6</v>
      </c>
      <c r="N412">
        <v>23.8</v>
      </c>
    </row>
    <row r="413" spans="1:14" x14ac:dyDescent="0.25">
      <c r="A413" t="s">
        <v>645</v>
      </c>
      <c r="B413">
        <v>5</v>
      </c>
      <c r="C413">
        <v>22</v>
      </c>
      <c r="D413">
        <v>1.38437541495396</v>
      </c>
      <c r="E413">
        <v>20</v>
      </c>
      <c r="F413">
        <v>25</v>
      </c>
      <c r="G413">
        <v>25</v>
      </c>
      <c r="H413">
        <v>0.87508998865763798</v>
      </c>
      <c r="I413">
        <v>22</v>
      </c>
      <c r="J413">
        <v>25</v>
      </c>
      <c r="K413">
        <v>22.4</v>
      </c>
      <c r="L413">
        <v>0.82354194315360396</v>
      </c>
      <c r="M413">
        <v>20.8</v>
      </c>
      <c r="N413">
        <v>24</v>
      </c>
    </row>
    <row r="414" spans="1:14" x14ac:dyDescent="0.25">
      <c r="A414" t="s">
        <v>646</v>
      </c>
      <c r="B414">
        <v>5</v>
      </c>
      <c r="C414">
        <v>22</v>
      </c>
      <c r="D414">
        <v>1.73768983325439</v>
      </c>
      <c r="E414">
        <v>17</v>
      </c>
      <c r="F414">
        <v>26</v>
      </c>
      <c r="G414">
        <v>26</v>
      </c>
      <c r="H414">
        <v>1.9086232850629301</v>
      </c>
      <c r="I414">
        <v>22</v>
      </c>
      <c r="J414">
        <v>26</v>
      </c>
      <c r="K414">
        <v>21.4</v>
      </c>
      <c r="L414">
        <v>1.30237675813184</v>
      </c>
      <c r="M414">
        <v>19</v>
      </c>
      <c r="N414">
        <v>24</v>
      </c>
    </row>
    <row r="415" spans="1:14" x14ac:dyDescent="0.25">
      <c r="A415" t="s">
        <v>647</v>
      </c>
      <c r="B415">
        <v>5</v>
      </c>
      <c r="C415">
        <v>22</v>
      </c>
      <c r="D415">
        <v>2.4864289237537598</v>
      </c>
      <c r="E415">
        <v>17</v>
      </c>
      <c r="F415">
        <v>26</v>
      </c>
      <c r="G415">
        <v>26</v>
      </c>
      <c r="H415">
        <v>1.6783031371424</v>
      </c>
      <c r="I415">
        <v>22</v>
      </c>
      <c r="J415">
        <v>26</v>
      </c>
      <c r="K415">
        <v>21.2</v>
      </c>
      <c r="L415">
        <v>1.4820729274958899</v>
      </c>
      <c r="M415">
        <v>18.399999999999999</v>
      </c>
      <c r="N415">
        <v>24</v>
      </c>
    </row>
    <row r="416" spans="1:14" x14ac:dyDescent="0.25">
      <c r="A416" t="s">
        <v>648</v>
      </c>
      <c r="B416">
        <v>5</v>
      </c>
      <c r="C416">
        <v>22</v>
      </c>
      <c r="D416">
        <v>2.5337122882829402</v>
      </c>
      <c r="E416">
        <v>16</v>
      </c>
      <c r="F416">
        <v>27</v>
      </c>
      <c r="G416">
        <v>27</v>
      </c>
      <c r="H416">
        <v>2.4494848433088499</v>
      </c>
      <c r="I416">
        <v>22</v>
      </c>
      <c r="J416">
        <v>27</v>
      </c>
      <c r="K416">
        <v>21</v>
      </c>
      <c r="L416">
        <v>1.6939481041690601</v>
      </c>
      <c r="M416">
        <v>18</v>
      </c>
      <c r="N416">
        <v>24.2</v>
      </c>
    </row>
    <row r="417" spans="1:14" x14ac:dyDescent="0.25">
      <c r="A417" t="s">
        <v>649</v>
      </c>
      <c r="B417">
        <v>5</v>
      </c>
      <c r="C417">
        <v>22</v>
      </c>
      <c r="D417">
        <v>3.35676597155339</v>
      </c>
      <c r="E417">
        <v>14</v>
      </c>
      <c r="F417">
        <v>27</v>
      </c>
      <c r="G417">
        <v>27</v>
      </c>
      <c r="H417">
        <v>1.41493626869356</v>
      </c>
      <c r="I417">
        <v>22</v>
      </c>
      <c r="J417">
        <v>27</v>
      </c>
      <c r="K417">
        <v>22.2</v>
      </c>
      <c r="L417">
        <v>2.1505836302257699</v>
      </c>
      <c r="M417">
        <v>18</v>
      </c>
      <c r="N417">
        <v>26</v>
      </c>
    </row>
    <row r="418" spans="1:14" x14ac:dyDescent="0.25">
      <c r="A418" t="s">
        <v>650</v>
      </c>
      <c r="B418">
        <v>5</v>
      </c>
      <c r="C418">
        <v>22</v>
      </c>
      <c r="D418">
        <v>3.1196746540296001</v>
      </c>
      <c r="E418">
        <v>17</v>
      </c>
      <c r="F418">
        <v>27</v>
      </c>
      <c r="G418">
        <v>27</v>
      </c>
      <c r="H418">
        <v>1.8997053055736799</v>
      </c>
      <c r="I418">
        <v>22</v>
      </c>
      <c r="J418">
        <v>27</v>
      </c>
      <c r="K418">
        <v>21.4</v>
      </c>
      <c r="L418">
        <v>1.7638802184225799</v>
      </c>
      <c r="M418">
        <v>18</v>
      </c>
      <c r="N418">
        <v>24.8</v>
      </c>
    </row>
    <row r="419" spans="1:14" x14ac:dyDescent="0.25">
      <c r="A419" t="s">
        <v>651</v>
      </c>
      <c r="B419">
        <v>5</v>
      </c>
      <c r="C419">
        <v>22</v>
      </c>
      <c r="D419">
        <v>3.291377382876</v>
      </c>
      <c r="E419">
        <v>15</v>
      </c>
      <c r="F419">
        <v>28</v>
      </c>
      <c r="G419">
        <v>28</v>
      </c>
      <c r="H419">
        <v>1.6309757840632799</v>
      </c>
      <c r="I419">
        <v>22</v>
      </c>
      <c r="J419">
        <v>28</v>
      </c>
      <c r="K419">
        <v>22.6</v>
      </c>
      <c r="L419">
        <v>2.0891366371754798</v>
      </c>
      <c r="M419">
        <v>18.600000000000001</v>
      </c>
      <c r="N419">
        <v>26.4</v>
      </c>
    </row>
    <row r="420" spans="1:14" x14ac:dyDescent="0.25">
      <c r="A420" t="s">
        <v>652</v>
      </c>
      <c r="B420">
        <v>5</v>
      </c>
      <c r="C420">
        <v>22</v>
      </c>
      <c r="D420">
        <v>2.3800994259332402</v>
      </c>
      <c r="E420">
        <v>15</v>
      </c>
      <c r="F420">
        <v>28</v>
      </c>
      <c r="G420">
        <v>28</v>
      </c>
      <c r="H420">
        <v>2.4775124857024799</v>
      </c>
      <c r="I420">
        <v>22</v>
      </c>
      <c r="J420">
        <v>28</v>
      </c>
      <c r="K420">
        <v>21.8</v>
      </c>
      <c r="L420">
        <v>1.87751999630727</v>
      </c>
      <c r="M420">
        <v>17.8</v>
      </c>
      <c r="N420">
        <v>25.6</v>
      </c>
    </row>
    <row r="421" spans="1:14" x14ac:dyDescent="0.25">
      <c r="A421" t="s">
        <v>653</v>
      </c>
      <c r="B421">
        <v>5</v>
      </c>
      <c r="C421">
        <v>22</v>
      </c>
      <c r="D421">
        <v>3.2786803769964301</v>
      </c>
      <c r="E421">
        <v>15</v>
      </c>
      <c r="F421">
        <v>28</v>
      </c>
      <c r="G421">
        <v>28</v>
      </c>
      <c r="H421">
        <v>1.62934848256834</v>
      </c>
      <c r="I421">
        <v>22</v>
      </c>
      <c r="J421">
        <v>28</v>
      </c>
      <c r="K421">
        <v>22.6</v>
      </c>
      <c r="L421">
        <v>2.0882875411411699</v>
      </c>
      <c r="M421">
        <v>18.600000000000001</v>
      </c>
      <c r="N421">
        <v>26.4</v>
      </c>
    </row>
    <row r="422" spans="1:14" x14ac:dyDescent="0.25">
      <c r="A422" t="s">
        <v>654</v>
      </c>
      <c r="B422">
        <v>5</v>
      </c>
      <c r="C422">
        <v>22</v>
      </c>
      <c r="D422">
        <v>4.29733999389184</v>
      </c>
      <c r="E422">
        <v>11</v>
      </c>
      <c r="F422">
        <v>28</v>
      </c>
      <c r="G422">
        <v>28</v>
      </c>
      <c r="H422">
        <v>2.6587633859134998</v>
      </c>
      <c r="I422">
        <v>22</v>
      </c>
      <c r="J422">
        <v>28</v>
      </c>
      <c r="K422">
        <v>19.8</v>
      </c>
      <c r="L422">
        <v>2.6734735434783699</v>
      </c>
      <c r="M422">
        <v>14.4</v>
      </c>
      <c r="N422">
        <v>24.8</v>
      </c>
    </row>
    <row r="423" spans="1:14" x14ac:dyDescent="0.25">
      <c r="A423" t="s">
        <v>655</v>
      </c>
      <c r="B423">
        <v>5</v>
      </c>
      <c r="C423">
        <v>22</v>
      </c>
      <c r="D423">
        <v>3.6501374029351301</v>
      </c>
      <c r="E423">
        <v>19</v>
      </c>
      <c r="F423">
        <v>28</v>
      </c>
      <c r="G423">
        <v>28</v>
      </c>
      <c r="H423">
        <v>1.7515423317904699</v>
      </c>
      <c r="I423">
        <v>22</v>
      </c>
      <c r="J423">
        <v>28</v>
      </c>
      <c r="K423">
        <v>23.2</v>
      </c>
      <c r="L423">
        <v>1.8228652641863401</v>
      </c>
      <c r="M423">
        <v>19.600000000000001</v>
      </c>
      <c r="N423">
        <v>26.8</v>
      </c>
    </row>
    <row r="424" spans="1:14" x14ac:dyDescent="0.25">
      <c r="A424" t="s">
        <v>656</v>
      </c>
      <c r="B424">
        <v>5</v>
      </c>
      <c r="C424">
        <v>22</v>
      </c>
      <c r="D424">
        <v>5.7892522085424298</v>
      </c>
      <c r="E424">
        <v>8</v>
      </c>
      <c r="F424">
        <v>29</v>
      </c>
      <c r="G424">
        <v>29</v>
      </c>
      <c r="H424">
        <v>2.0805105244637101</v>
      </c>
      <c r="I424">
        <v>22</v>
      </c>
      <c r="J424">
        <v>29</v>
      </c>
      <c r="K424">
        <v>21</v>
      </c>
      <c r="L424">
        <v>3.5258669926991</v>
      </c>
      <c r="M424">
        <v>14</v>
      </c>
      <c r="N424">
        <v>27.6</v>
      </c>
    </row>
    <row r="425" spans="1:14" x14ac:dyDescent="0.25">
      <c r="A425" t="s">
        <v>657</v>
      </c>
      <c r="B425">
        <v>5</v>
      </c>
      <c r="C425">
        <v>22</v>
      </c>
      <c r="D425">
        <v>4.5644888318222003</v>
      </c>
      <c r="E425">
        <v>13</v>
      </c>
      <c r="F425">
        <v>29</v>
      </c>
      <c r="G425">
        <v>29</v>
      </c>
      <c r="H425">
        <v>2.3572921907661901</v>
      </c>
      <c r="I425">
        <v>22</v>
      </c>
      <c r="J425">
        <v>29</v>
      </c>
      <c r="K425">
        <v>21.2</v>
      </c>
      <c r="L425">
        <v>2.6905947018428802</v>
      </c>
      <c r="M425">
        <v>16</v>
      </c>
      <c r="N425">
        <v>26.4</v>
      </c>
    </row>
    <row r="426" spans="1:14" x14ac:dyDescent="0.25">
      <c r="A426" t="s">
        <v>658</v>
      </c>
      <c r="B426">
        <v>5</v>
      </c>
      <c r="C426">
        <v>22</v>
      </c>
      <c r="D426">
        <v>2.4511580564259301</v>
      </c>
      <c r="E426">
        <v>15</v>
      </c>
      <c r="F426">
        <v>29</v>
      </c>
      <c r="G426">
        <v>29</v>
      </c>
      <c r="H426">
        <v>2.9732106481303702</v>
      </c>
      <c r="I426">
        <v>22</v>
      </c>
      <c r="J426">
        <v>29</v>
      </c>
      <c r="K426">
        <v>22.2</v>
      </c>
      <c r="L426">
        <v>2.0020455960484198</v>
      </c>
      <c r="M426">
        <v>18</v>
      </c>
      <c r="N426">
        <v>26.2</v>
      </c>
    </row>
    <row r="427" spans="1:14" x14ac:dyDescent="0.25">
      <c r="A427" t="s">
        <v>659</v>
      </c>
      <c r="B427">
        <v>5</v>
      </c>
      <c r="C427">
        <v>22</v>
      </c>
      <c r="D427">
        <v>3.1692256529196401</v>
      </c>
      <c r="E427">
        <v>16</v>
      </c>
      <c r="F427">
        <v>29</v>
      </c>
      <c r="G427">
        <v>29</v>
      </c>
      <c r="H427">
        <v>3.4181446840805498</v>
      </c>
      <c r="I427">
        <v>22</v>
      </c>
      <c r="J427">
        <v>29</v>
      </c>
      <c r="K427">
        <v>21.2</v>
      </c>
      <c r="L427">
        <v>2.09539932553042</v>
      </c>
      <c r="M427">
        <v>17.399999999999999</v>
      </c>
      <c r="N427">
        <v>25.2</v>
      </c>
    </row>
    <row r="428" spans="1:14" x14ac:dyDescent="0.25">
      <c r="A428" t="s">
        <v>660</v>
      </c>
      <c r="B428">
        <v>5</v>
      </c>
      <c r="C428">
        <v>22</v>
      </c>
      <c r="D428">
        <v>3.54123910904682</v>
      </c>
      <c r="E428">
        <v>15</v>
      </c>
      <c r="F428">
        <v>29</v>
      </c>
      <c r="G428">
        <v>29</v>
      </c>
      <c r="H428">
        <v>1.8804246088772001</v>
      </c>
      <c r="I428">
        <v>22</v>
      </c>
      <c r="J428">
        <v>29</v>
      </c>
      <c r="K428">
        <v>23.2</v>
      </c>
      <c r="L428">
        <v>2.2429292862634602</v>
      </c>
      <c r="M428">
        <v>19</v>
      </c>
      <c r="N428">
        <v>27.2</v>
      </c>
    </row>
    <row r="429" spans="1:14" x14ac:dyDescent="0.25">
      <c r="A429" t="s">
        <v>661</v>
      </c>
      <c r="B429">
        <v>5</v>
      </c>
      <c r="C429">
        <v>22</v>
      </c>
      <c r="D429">
        <v>5.3480973929587803</v>
      </c>
      <c r="E429">
        <v>7</v>
      </c>
      <c r="F429">
        <v>30</v>
      </c>
      <c r="G429">
        <v>30</v>
      </c>
      <c r="H429">
        <v>2.2035753707194701</v>
      </c>
      <c r="I429">
        <v>22</v>
      </c>
      <c r="J429">
        <v>30</v>
      </c>
      <c r="K429">
        <v>21.8</v>
      </c>
      <c r="L429">
        <v>3.6785627145346398</v>
      </c>
      <c r="M429">
        <v>14.2</v>
      </c>
      <c r="N429">
        <v>28</v>
      </c>
    </row>
    <row r="430" spans="1:14" x14ac:dyDescent="0.25">
      <c r="A430" t="s">
        <v>662</v>
      </c>
      <c r="B430">
        <v>5</v>
      </c>
      <c r="C430">
        <v>22</v>
      </c>
      <c r="D430">
        <v>4.1010123469976296</v>
      </c>
      <c r="E430">
        <v>10</v>
      </c>
      <c r="F430">
        <v>30</v>
      </c>
      <c r="G430">
        <v>30</v>
      </c>
      <c r="H430">
        <v>2.6172865068360198</v>
      </c>
      <c r="I430">
        <v>22</v>
      </c>
      <c r="J430">
        <v>30</v>
      </c>
      <c r="K430">
        <v>21.6</v>
      </c>
      <c r="L430">
        <v>2.99084636492714</v>
      </c>
      <c r="M430">
        <v>15.6</v>
      </c>
      <c r="N430">
        <v>26.8</v>
      </c>
    </row>
    <row r="431" spans="1:14" x14ac:dyDescent="0.25">
      <c r="A431" t="s">
        <v>663</v>
      </c>
      <c r="B431">
        <v>5</v>
      </c>
      <c r="C431">
        <v>22</v>
      </c>
      <c r="D431">
        <v>3.4157449980039698</v>
      </c>
      <c r="E431">
        <v>17</v>
      </c>
      <c r="F431">
        <v>30</v>
      </c>
      <c r="G431">
        <v>30</v>
      </c>
      <c r="H431">
        <v>2.9127118204544198</v>
      </c>
      <c r="I431">
        <v>22</v>
      </c>
      <c r="J431">
        <v>30</v>
      </c>
      <c r="K431">
        <v>22.4</v>
      </c>
      <c r="L431">
        <v>2.1192821424435002</v>
      </c>
      <c r="M431">
        <v>18.399999999999999</v>
      </c>
      <c r="N431">
        <v>26.6</v>
      </c>
    </row>
    <row r="432" spans="1:14" x14ac:dyDescent="0.25">
      <c r="A432" t="s">
        <v>664</v>
      </c>
      <c r="B432">
        <v>5</v>
      </c>
      <c r="C432">
        <v>22</v>
      </c>
      <c r="D432">
        <v>2.3897926062464299</v>
      </c>
      <c r="E432">
        <v>19</v>
      </c>
      <c r="F432">
        <v>31</v>
      </c>
      <c r="G432">
        <v>31</v>
      </c>
      <c r="H432">
        <v>3.8888336313991698</v>
      </c>
      <c r="I432">
        <v>22</v>
      </c>
      <c r="J432">
        <v>31</v>
      </c>
      <c r="K432">
        <v>23.2</v>
      </c>
      <c r="L432">
        <v>1.83608013731075</v>
      </c>
      <c r="M432">
        <v>20.2</v>
      </c>
      <c r="N432">
        <v>27.4</v>
      </c>
    </row>
    <row r="433" spans="1:14" x14ac:dyDescent="0.25">
      <c r="A433" t="s">
        <v>665</v>
      </c>
      <c r="B433">
        <v>10</v>
      </c>
      <c r="C433">
        <v>22</v>
      </c>
      <c r="D433">
        <v>2.3370353336899101</v>
      </c>
      <c r="E433">
        <v>20</v>
      </c>
      <c r="F433">
        <v>29</v>
      </c>
      <c r="G433">
        <v>31</v>
      </c>
      <c r="H433">
        <v>1.4017236506955599</v>
      </c>
      <c r="I433">
        <v>27</v>
      </c>
      <c r="J433">
        <v>31</v>
      </c>
      <c r="K433">
        <v>24</v>
      </c>
      <c r="L433">
        <v>1.39016157568847</v>
      </c>
      <c r="M433">
        <v>21.4</v>
      </c>
      <c r="N433">
        <v>26.8</v>
      </c>
    </row>
    <row r="434" spans="1:14" x14ac:dyDescent="0.25">
      <c r="A434" t="s">
        <v>666</v>
      </c>
      <c r="B434">
        <v>5</v>
      </c>
      <c r="C434">
        <v>22</v>
      </c>
      <c r="D434">
        <v>5.22375668972008</v>
      </c>
      <c r="E434">
        <v>3</v>
      </c>
      <c r="F434">
        <v>31</v>
      </c>
      <c r="G434">
        <v>31</v>
      </c>
      <c r="H434">
        <v>3.9966878526323701</v>
      </c>
      <c r="I434">
        <v>22</v>
      </c>
      <c r="J434">
        <v>31</v>
      </c>
      <c r="K434">
        <v>19.600000000000001</v>
      </c>
      <c r="L434">
        <v>4.1345212407471097</v>
      </c>
      <c r="M434">
        <v>10.6</v>
      </c>
      <c r="N434">
        <v>26.8</v>
      </c>
    </row>
    <row r="435" spans="1:14" x14ac:dyDescent="0.25">
      <c r="A435" t="s">
        <v>667</v>
      </c>
      <c r="B435">
        <v>5</v>
      </c>
      <c r="C435">
        <v>22</v>
      </c>
      <c r="D435">
        <v>5.2940982175998403</v>
      </c>
      <c r="E435">
        <v>14</v>
      </c>
      <c r="F435">
        <v>32</v>
      </c>
      <c r="G435">
        <v>32</v>
      </c>
      <c r="H435">
        <v>2.9465354769850798</v>
      </c>
      <c r="I435">
        <v>22</v>
      </c>
      <c r="J435">
        <v>32</v>
      </c>
      <c r="K435">
        <v>22.8</v>
      </c>
      <c r="L435">
        <v>3.0333954817687201</v>
      </c>
      <c r="M435">
        <v>16.8</v>
      </c>
      <c r="N435">
        <v>28.8</v>
      </c>
    </row>
    <row r="436" spans="1:14" x14ac:dyDescent="0.25">
      <c r="A436" t="s">
        <v>668</v>
      </c>
      <c r="B436">
        <v>5</v>
      </c>
      <c r="C436">
        <v>22</v>
      </c>
      <c r="D436">
        <v>4.4737513559785098</v>
      </c>
      <c r="E436">
        <v>11</v>
      </c>
      <c r="F436">
        <v>32</v>
      </c>
      <c r="G436">
        <v>32</v>
      </c>
      <c r="H436">
        <v>3.2292445791632498</v>
      </c>
      <c r="I436">
        <v>22</v>
      </c>
      <c r="J436">
        <v>32</v>
      </c>
      <c r="K436">
        <v>22.4</v>
      </c>
      <c r="L436">
        <v>3.1338024347699398</v>
      </c>
      <c r="M436">
        <v>16</v>
      </c>
      <c r="N436">
        <v>28</v>
      </c>
    </row>
    <row r="437" spans="1:14" x14ac:dyDescent="0.25">
      <c r="A437" t="s">
        <v>669</v>
      </c>
      <c r="B437">
        <v>10</v>
      </c>
      <c r="C437">
        <v>22</v>
      </c>
      <c r="D437">
        <v>3.2623193379475102</v>
      </c>
      <c r="E437">
        <v>19</v>
      </c>
      <c r="F437">
        <v>30</v>
      </c>
      <c r="G437">
        <v>32</v>
      </c>
      <c r="H437">
        <v>0.97987165223078299</v>
      </c>
      <c r="I437">
        <v>30</v>
      </c>
      <c r="J437">
        <v>32</v>
      </c>
      <c r="K437">
        <v>24.4</v>
      </c>
      <c r="L437">
        <v>1.8731174115051401</v>
      </c>
      <c r="M437">
        <v>20.795000000000002</v>
      </c>
      <c r="N437">
        <v>28</v>
      </c>
    </row>
    <row r="438" spans="1:14" x14ac:dyDescent="0.25">
      <c r="A438" t="s">
        <v>670</v>
      </c>
      <c r="B438">
        <v>5</v>
      </c>
      <c r="C438">
        <v>22</v>
      </c>
      <c r="D438">
        <v>3.78596924265248</v>
      </c>
      <c r="E438">
        <v>17</v>
      </c>
      <c r="F438">
        <v>32</v>
      </c>
      <c r="G438">
        <v>32</v>
      </c>
      <c r="H438">
        <v>4.1375031907256998</v>
      </c>
      <c r="I438">
        <v>22</v>
      </c>
      <c r="J438">
        <v>32</v>
      </c>
      <c r="K438">
        <v>22.4</v>
      </c>
      <c r="L438">
        <v>2.4635837984759501</v>
      </c>
      <c r="M438">
        <v>18</v>
      </c>
      <c r="N438">
        <v>27.4</v>
      </c>
    </row>
    <row r="439" spans="1:14" x14ac:dyDescent="0.25">
      <c r="A439" t="s">
        <v>671</v>
      </c>
      <c r="B439">
        <v>5</v>
      </c>
      <c r="C439">
        <v>22</v>
      </c>
      <c r="D439">
        <v>2.6986358819897101</v>
      </c>
      <c r="E439">
        <v>19</v>
      </c>
      <c r="F439">
        <v>32</v>
      </c>
      <c r="G439">
        <v>32</v>
      </c>
      <c r="H439">
        <v>4.3706553310461702</v>
      </c>
      <c r="I439">
        <v>22</v>
      </c>
      <c r="J439">
        <v>32</v>
      </c>
      <c r="K439">
        <v>23.2</v>
      </c>
      <c r="L439">
        <v>2.04798170267838</v>
      </c>
      <c r="M439">
        <v>20</v>
      </c>
      <c r="N439">
        <v>27.6</v>
      </c>
    </row>
    <row r="440" spans="1:14" x14ac:dyDescent="0.25">
      <c r="A440" t="s">
        <v>672</v>
      </c>
      <c r="B440">
        <v>5</v>
      </c>
      <c r="C440">
        <v>22</v>
      </c>
      <c r="D440">
        <v>4.2487202075848902</v>
      </c>
      <c r="E440">
        <v>14</v>
      </c>
      <c r="F440">
        <v>32</v>
      </c>
      <c r="G440">
        <v>32</v>
      </c>
      <c r="H440">
        <v>3.5033800146648</v>
      </c>
      <c r="I440">
        <v>22</v>
      </c>
      <c r="J440">
        <v>32</v>
      </c>
      <c r="K440">
        <v>22.4</v>
      </c>
      <c r="L440">
        <v>2.8062685680325701</v>
      </c>
      <c r="M440">
        <v>17.2</v>
      </c>
      <c r="N440">
        <v>28</v>
      </c>
    </row>
    <row r="441" spans="1:14" x14ac:dyDescent="0.25">
      <c r="A441" t="s">
        <v>673</v>
      </c>
      <c r="B441">
        <v>5</v>
      </c>
      <c r="C441">
        <v>22</v>
      </c>
      <c r="D441">
        <v>3.71587405087904</v>
      </c>
      <c r="E441">
        <v>16</v>
      </c>
      <c r="F441">
        <v>33</v>
      </c>
      <c r="G441">
        <v>33</v>
      </c>
      <c r="H441">
        <v>4.5366746788494998</v>
      </c>
      <c r="I441">
        <v>22</v>
      </c>
      <c r="J441">
        <v>33</v>
      </c>
      <c r="K441">
        <v>22.6</v>
      </c>
      <c r="L441">
        <v>2.6220277540396699</v>
      </c>
      <c r="M441">
        <v>18</v>
      </c>
      <c r="N441">
        <v>27.8</v>
      </c>
    </row>
    <row r="442" spans="1:14" x14ac:dyDescent="0.25">
      <c r="A442" t="s">
        <v>674</v>
      </c>
      <c r="B442">
        <v>10</v>
      </c>
      <c r="C442">
        <v>22</v>
      </c>
      <c r="D442">
        <v>1.6854838720937999</v>
      </c>
      <c r="E442">
        <v>18</v>
      </c>
      <c r="F442">
        <v>26.5</v>
      </c>
      <c r="G442">
        <v>33</v>
      </c>
      <c r="H442">
        <v>2.9350560293441701</v>
      </c>
      <c r="I442">
        <v>23</v>
      </c>
      <c r="J442">
        <v>33</v>
      </c>
      <c r="K442">
        <v>22.5</v>
      </c>
      <c r="L442">
        <v>1.6742848318221699</v>
      </c>
      <c r="M442">
        <v>19.399999999999999</v>
      </c>
      <c r="N442">
        <v>25.9</v>
      </c>
    </row>
    <row r="443" spans="1:14" x14ac:dyDescent="0.25">
      <c r="A443" t="s">
        <v>675</v>
      </c>
      <c r="B443">
        <v>30</v>
      </c>
      <c r="C443">
        <v>22</v>
      </c>
      <c r="D443">
        <v>2.1002493887035101</v>
      </c>
      <c r="E443">
        <v>19.5</v>
      </c>
      <c r="F443">
        <v>27</v>
      </c>
      <c r="G443">
        <v>34</v>
      </c>
      <c r="H443">
        <v>1.02645155768795</v>
      </c>
      <c r="I443">
        <v>32</v>
      </c>
      <c r="J443">
        <v>34</v>
      </c>
      <c r="K443">
        <v>21.3333333333333</v>
      </c>
      <c r="L443">
        <v>1.46704333305791</v>
      </c>
      <c r="M443">
        <v>18.399999999999999</v>
      </c>
      <c r="N443">
        <v>24.1666666666667</v>
      </c>
    </row>
    <row r="444" spans="1:14" x14ac:dyDescent="0.25">
      <c r="A444" t="s">
        <v>676</v>
      </c>
      <c r="B444">
        <v>5</v>
      </c>
      <c r="C444">
        <v>22</v>
      </c>
      <c r="D444">
        <v>3.9757635379346898</v>
      </c>
      <c r="E444">
        <v>11</v>
      </c>
      <c r="F444">
        <v>34</v>
      </c>
      <c r="G444">
        <v>34</v>
      </c>
      <c r="H444">
        <v>5.3109130749588598</v>
      </c>
      <c r="I444">
        <v>22</v>
      </c>
      <c r="J444">
        <v>34</v>
      </c>
      <c r="K444">
        <v>22</v>
      </c>
      <c r="L444">
        <v>3.2635316585393501</v>
      </c>
      <c r="M444">
        <v>15.4</v>
      </c>
      <c r="N444">
        <v>29</v>
      </c>
    </row>
    <row r="445" spans="1:14" x14ac:dyDescent="0.25">
      <c r="A445" t="s">
        <v>677</v>
      </c>
      <c r="B445">
        <v>5</v>
      </c>
      <c r="C445">
        <v>22</v>
      </c>
      <c r="D445">
        <v>6.7138152023612596</v>
      </c>
      <c r="E445">
        <v>15</v>
      </c>
      <c r="F445">
        <v>35</v>
      </c>
      <c r="G445">
        <v>35</v>
      </c>
      <c r="H445">
        <v>3.4892155712323398</v>
      </c>
      <c r="I445">
        <v>22</v>
      </c>
      <c r="J445">
        <v>35</v>
      </c>
      <c r="K445">
        <v>25</v>
      </c>
      <c r="L445">
        <v>3.5734988097065701</v>
      </c>
      <c r="M445">
        <v>18</v>
      </c>
      <c r="N445">
        <v>32</v>
      </c>
    </row>
    <row r="446" spans="1:14" x14ac:dyDescent="0.25">
      <c r="A446" t="s">
        <v>678</v>
      </c>
      <c r="B446">
        <v>5</v>
      </c>
      <c r="C446">
        <v>22</v>
      </c>
      <c r="D446">
        <v>6.1552857768181202</v>
      </c>
      <c r="E446">
        <v>9</v>
      </c>
      <c r="F446">
        <v>35</v>
      </c>
      <c r="G446">
        <v>35</v>
      </c>
      <c r="H446">
        <v>5.2654878336401696</v>
      </c>
      <c r="I446">
        <v>22</v>
      </c>
      <c r="J446">
        <v>35</v>
      </c>
      <c r="K446">
        <v>21</v>
      </c>
      <c r="L446">
        <v>4.0416297170172504</v>
      </c>
      <c r="M446">
        <v>13.2</v>
      </c>
      <c r="N446">
        <v>28.8</v>
      </c>
    </row>
    <row r="447" spans="1:14" x14ac:dyDescent="0.25">
      <c r="A447" t="s">
        <v>679</v>
      </c>
      <c r="B447">
        <v>10</v>
      </c>
      <c r="C447">
        <v>22</v>
      </c>
      <c r="D447">
        <v>4.1128739262458902</v>
      </c>
      <c r="E447">
        <v>12.5</v>
      </c>
      <c r="F447">
        <v>29</v>
      </c>
      <c r="G447">
        <v>35</v>
      </c>
      <c r="H447">
        <v>3.6967020857287198</v>
      </c>
      <c r="I447">
        <v>23</v>
      </c>
      <c r="J447">
        <v>35</v>
      </c>
      <c r="K447">
        <v>21</v>
      </c>
      <c r="L447">
        <v>2.6459421178417899</v>
      </c>
      <c r="M447">
        <v>16.3</v>
      </c>
      <c r="N447">
        <v>26.6</v>
      </c>
    </row>
    <row r="448" spans="1:14" x14ac:dyDescent="0.25">
      <c r="A448" t="s">
        <v>680</v>
      </c>
      <c r="B448">
        <v>5</v>
      </c>
      <c r="C448">
        <v>22</v>
      </c>
      <c r="D448">
        <v>5.9683923531155401</v>
      </c>
      <c r="E448">
        <v>5</v>
      </c>
      <c r="F448">
        <v>36</v>
      </c>
      <c r="G448">
        <v>36</v>
      </c>
      <c r="H448">
        <v>4.9356361181097004</v>
      </c>
      <c r="I448">
        <v>22</v>
      </c>
      <c r="J448">
        <v>36</v>
      </c>
      <c r="K448">
        <v>22.2</v>
      </c>
      <c r="L448">
        <v>4.5330436358875401</v>
      </c>
      <c r="M448">
        <v>12.6</v>
      </c>
      <c r="N448">
        <v>30.6</v>
      </c>
    </row>
    <row r="449" spans="1:14" x14ac:dyDescent="0.25">
      <c r="A449" t="s">
        <v>681</v>
      </c>
      <c r="B449">
        <v>5</v>
      </c>
      <c r="C449">
        <v>22</v>
      </c>
      <c r="D449">
        <v>7.6933088811092203</v>
      </c>
      <c r="E449">
        <v>14</v>
      </c>
      <c r="F449">
        <v>36</v>
      </c>
      <c r="G449">
        <v>36</v>
      </c>
      <c r="H449">
        <v>3.8118442945236599</v>
      </c>
      <c r="I449">
        <v>22</v>
      </c>
      <c r="J449">
        <v>36</v>
      </c>
      <c r="K449">
        <v>24.8</v>
      </c>
      <c r="L449">
        <v>4.0253965597623198</v>
      </c>
      <c r="M449">
        <v>16.8</v>
      </c>
      <c r="N449">
        <v>32.799999999999997</v>
      </c>
    </row>
    <row r="450" spans="1:14" x14ac:dyDescent="0.25">
      <c r="A450" t="s">
        <v>682</v>
      </c>
      <c r="B450">
        <v>45</v>
      </c>
      <c r="C450">
        <v>22</v>
      </c>
      <c r="D450">
        <v>1.6895518513931</v>
      </c>
      <c r="E450">
        <v>18</v>
      </c>
      <c r="F450">
        <v>23</v>
      </c>
      <c r="G450">
        <v>37</v>
      </c>
      <c r="H450">
        <v>1.7066247527809599</v>
      </c>
      <c r="I450">
        <v>31</v>
      </c>
      <c r="J450">
        <v>37</v>
      </c>
      <c r="K450">
        <v>21.4</v>
      </c>
      <c r="L450">
        <v>0.99634252006706103</v>
      </c>
      <c r="M450">
        <v>19.488333333333301</v>
      </c>
      <c r="N450">
        <v>23.377777777777801</v>
      </c>
    </row>
    <row r="451" spans="1:14" x14ac:dyDescent="0.25">
      <c r="A451" t="s">
        <v>683</v>
      </c>
      <c r="B451">
        <v>50</v>
      </c>
      <c r="C451">
        <v>22</v>
      </c>
      <c r="D451">
        <v>3.06245983541407</v>
      </c>
      <c r="E451">
        <v>17</v>
      </c>
      <c r="F451">
        <v>27</v>
      </c>
      <c r="G451">
        <v>38</v>
      </c>
      <c r="H451">
        <v>0.85470275633120996</v>
      </c>
      <c r="I451">
        <v>35</v>
      </c>
      <c r="J451">
        <v>38</v>
      </c>
      <c r="K451">
        <v>22.22</v>
      </c>
      <c r="L451">
        <v>1.2691708876026899</v>
      </c>
      <c r="M451">
        <v>19.739999999999998</v>
      </c>
      <c r="N451">
        <v>24.7</v>
      </c>
    </row>
    <row r="452" spans="1:14" x14ac:dyDescent="0.25">
      <c r="A452" t="s">
        <v>684</v>
      </c>
      <c r="B452">
        <v>15</v>
      </c>
      <c r="C452">
        <v>22</v>
      </c>
      <c r="D452">
        <v>2.8152626112597399</v>
      </c>
      <c r="E452">
        <v>17</v>
      </c>
      <c r="F452">
        <v>27</v>
      </c>
      <c r="G452">
        <v>38</v>
      </c>
      <c r="H452">
        <v>1.6146462362532601</v>
      </c>
      <c r="I452">
        <v>33</v>
      </c>
      <c r="J452">
        <v>38</v>
      </c>
      <c r="K452">
        <v>23.6</v>
      </c>
      <c r="L452">
        <v>2.3141341325646101</v>
      </c>
      <c r="M452">
        <v>19.066666666666698</v>
      </c>
      <c r="N452">
        <v>28.066666666666698</v>
      </c>
    </row>
    <row r="453" spans="1:14" x14ac:dyDescent="0.25">
      <c r="A453" t="s">
        <v>685</v>
      </c>
      <c r="B453">
        <v>5</v>
      </c>
      <c r="C453">
        <v>22</v>
      </c>
      <c r="D453">
        <v>4.7161661572003801</v>
      </c>
      <c r="E453">
        <v>13</v>
      </c>
      <c r="F453">
        <v>38</v>
      </c>
      <c r="G453">
        <v>38</v>
      </c>
      <c r="H453">
        <v>7.2035408439231503</v>
      </c>
      <c r="I453">
        <v>22</v>
      </c>
      <c r="J453">
        <v>38</v>
      </c>
      <c r="K453">
        <v>23</v>
      </c>
      <c r="L453">
        <v>3.70430663001336</v>
      </c>
      <c r="M453">
        <v>16.600000000000001</v>
      </c>
      <c r="N453">
        <v>31.2</v>
      </c>
    </row>
    <row r="454" spans="1:14" x14ac:dyDescent="0.25">
      <c r="A454" t="s">
        <v>686</v>
      </c>
      <c r="B454">
        <v>25</v>
      </c>
      <c r="C454">
        <v>22</v>
      </c>
      <c r="D454">
        <v>3.1274941585830698</v>
      </c>
      <c r="E454">
        <v>19</v>
      </c>
      <c r="F454">
        <v>29</v>
      </c>
      <c r="G454">
        <v>39</v>
      </c>
      <c r="H454">
        <v>1.0122871443055299</v>
      </c>
      <c r="I454">
        <v>34</v>
      </c>
      <c r="J454">
        <v>39</v>
      </c>
      <c r="K454">
        <v>23.92</v>
      </c>
      <c r="L454">
        <v>1.84768492248361</v>
      </c>
      <c r="M454">
        <v>20.28</v>
      </c>
      <c r="N454">
        <v>27.56</v>
      </c>
    </row>
    <row r="455" spans="1:14" x14ac:dyDescent="0.25">
      <c r="A455" t="s">
        <v>687</v>
      </c>
      <c r="B455">
        <v>44</v>
      </c>
      <c r="C455">
        <v>22</v>
      </c>
      <c r="D455">
        <v>2.81360449148836</v>
      </c>
      <c r="E455">
        <v>18.5</v>
      </c>
      <c r="F455">
        <v>26.5</v>
      </c>
      <c r="G455">
        <v>40</v>
      </c>
      <c r="H455">
        <v>0.57817200579657002</v>
      </c>
      <c r="I455">
        <v>39</v>
      </c>
      <c r="J455">
        <v>40</v>
      </c>
      <c r="K455">
        <v>23.659090909090899</v>
      </c>
      <c r="L455">
        <v>1.3232449278644001</v>
      </c>
      <c r="M455">
        <v>21.090909090909101</v>
      </c>
      <c r="N455">
        <v>26.273295454545401</v>
      </c>
    </row>
    <row r="456" spans="1:14" x14ac:dyDescent="0.25">
      <c r="A456" t="s">
        <v>688</v>
      </c>
      <c r="B456">
        <v>5</v>
      </c>
      <c r="C456">
        <v>22</v>
      </c>
      <c r="D456">
        <v>5.4274495770012496</v>
      </c>
      <c r="E456">
        <v>17</v>
      </c>
      <c r="F456">
        <v>40</v>
      </c>
      <c r="G456">
        <v>40</v>
      </c>
      <c r="H456">
        <v>6.2738032460953903</v>
      </c>
      <c r="I456">
        <v>22</v>
      </c>
      <c r="J456">
        <v>40</v>
      </c>
      <c r="K456">
        <v>25.6</v>
      </c>
      <c r="L456">
        <v>3.6670042640317799</v>
      </c>
      <c r="M456">
        <v>19.2</v>
      </c>
      <c r="N456">
        <v>33.4</v>
      </c>
    </row>
    <row r="457" spans="1:14" x14ac:dyDescent="0.25">
      <c r="A457" t="s">
        <v>689</v>
      </c>
      <c r="B457">
        <v>10</v>
      </c>
      <c r="C457">
        <v>22</v>
      </c>
      <c r="D457">
        <v>4.5929442834873502</v>
      </c>
      <c r="E457">
        <v>13.5</v>
      </c>
      <c r="F457">
        <v>33.5</v>
      </c>
      <c r="G457">
        <v>40</v>
      </c>
      <c r="H457">
        <v>3.2185678535495899</v>
      </c>
      <c r="I457">
        <v>28</v>
      </c>
      <c r="J457">
        <v>40</v>
      </c>
      <c r="K457">
        <v>23.2</v>
      </c>
      <c r="L457">
        <v>3.2964250723663899</v>
      </c>
      <c r="M457">
        <v>16.899999999999999</v>
      </c>
      <c r="N457">
        <v>29.7</v>
      </c>
    </row>
    <row r="458" spans="1:14" x14ac:dyDescent="0.25">
      <c r="A458" t="s">
        <v>690</v>
      </c>
      <c r="B458">
        <v>5</v>
      </c>
      <c r="C458">
        <v>22</v>
      </c>
      <c r="D458">
        <v>6.2353735075196397</v>
      </c>
      <c r="E458">
        <v>18</v>
      </c>
      <c r="F458">
        <v>43</v>
      </c>
      <c r="G458">
        <v>43</v>
      </c>
      <c r="H458">
        <v>7.0655547444191997</v>
      </c>
      <c r="I458">
        <v>22</v>
      </c>
      <c r="J458">
        <v>43</v>
      </c>
      <c r="K458">
        <v>27</v>
      </c>
      <c r="L458">
        <v>4.1114531190656898</v>
      </c>
      <c r="M458">
        <v>20</v>
      </c>
      <c r="N458">
        <v>35.799999999999997</v>
      </c>
    </row>
    <row r="459" spans="1:14" x14ac:dyDescent="0.25">
      <c r="A459" t="s">
        <v>691</v>
      </c>
      <c r="B459">
        <v>25</v>
      </c>
      <c r="C459">
        <v>22</v>
      </c>
      <c r="D459">
        <v>4.2801145893643797</v>
      </c>
      <c r="E459">
        <v>20</v>
      </c>
      <c r="F459">
        <v>32</v>
      </c>
      <c r="G459">
        <v>43</v>
      </c>
      <c r="H459">
        <v>2.5201760729647198</v>
      </c>
      <c r="I459">
        <v>35</v>
      </c>
      <c r="J459">
        <v>43</v>
      </c>
      <c r="K459">
        <v>25.92</v>
      </c>
      <c r="L459">
        <v>1.6683844099720999</v>
      </c>
      <c r="M459">
        <v>22.68</v>
      </c>
      <c r="N459">
        <v>29.16</v>
      </c>
    </row>
    <row r="460" spans="1:14" x14ac:dyDescent="0.25">
      <c r="A460" t="s">
        <v>692</v>
      </c>
      <c r="B460">
        <v>5</v>
      </c>
      <c r="C460">
        <v>22</v>
      </c>
      <c r="D460">
        <v>7.09898191252939</v>
      </c>
      <c r="E460">
        <v>13</v>
      </c>
      <c r="F460">
        <v>43</v>
      </c>
      <c r="G460">
        <v>43</v>
      </c>
      <c r="H460">
        <v>8.2623547733464004</v>
      </c>
      <c r="I460">
        <v>22</v>
      </c>
      <c r="J460">
        <v>43</v>
      </c>
      <c r="K460">
        <v>24</v>
      </c>
      <c r="L460">
        <v>4.7833997952669698</v>
      </c>
      <c r="M460">
        <v>15.6</v>
      </c>
      <c r="N460">
        <v>34.200000000000003</v>
      </c>
    </row>
    <row r="461" spans="1:14" x14ac:dyDescent="0.25">
      <c r="A461" t="s">
        <v>693</v>
      </c>
      <c r="B461">
        <v>125</v>
      </c>
      <c r="C461">
        <v>22</v>
      </c>
      <c r="D461">
        <v>0.82219574347235502</v>
      </c>
      <c r="E461">
        <v>20</v>
      </c>
      <c r="F461">
        <v>23</v>
      </c>
      <c r="G461">
        <v>43</v>
      </c>
      <c r="H461">
        <v>0.94064046290176395</v>
      </c>
      <c r="I461">
        <v>40</v>
      </c>
      <c r="J461">
        <v>43</v>
      </c>
      <c r="K461">
        <v>22.416</v>
      </c>
      <c r="L461">
        <v>0.749770984413205</v>
      </c>
      <c r="M461">
        <v>20.936</v>
      </c>
      <c r="N461">
        <v>23.872</v>
      </c>
    </row>
    <row r="462" spans="1:14" x14ac:dyDescent="0.25">
      <c r="A462" t="s">
        <v>694</v>
      </c>
      <c r="B462">
        <v>105</v>
      </c>
      <c r="C462">
        <v>22</v>
      </c>
      <c r="D462">
        <v>1.5022201624734199</v>
      </c>
      <c r="E462">
        <v>19</v>
      </c>
      <c r="F462">
        <v>25</v>
      </c>
      <c r="G462">
        <v>45</v>
      </c>
      <c r="H462">
        <v>0.76746980461129499</v>
      </c>
      <c r="I462">
        <v>43</v>
      </c>
      <c r="J462">
        <v>45</v>
      </c>
      <c r="K462">
        <v>22.6952380952381</v>
      </c>
      <c r="L462">
        <v>1.0208715924381799</v>
      </c>
      <c r="M462">
        <v>20.7235714285714</v>
      </c>
      <c r="N462">
        <v>24.742857142857101</v>
      </c>
    </row>
    <row r="463" spans="1:14" x14ac:dyDescent="0.25">
      <c r="A463" t="s">
        <v>695</v>
      </c>
      <c r="B463">
        <v>65</v>
      </c>
      <c r="C463">
        <v>22</v>
      </c>
      <c r="D463">
        <v>1.25243924020491</v>
      </c>
      <c r="E463">
        <v>18</v>
      </c>
      <c r="F463">
        <v>25</v>
      </c>
      <c r="G463">
        <v>45</v>
      </c>
      <c r="H463">
        <v>1.4242751300098599</v>
      </c>
      <c r="I463">
        <v>40</v>
      </c>
      <c r="J463">
        <v>45</v>
      </c>
      <c r="K463">
        <v>22.815384615384598</v>
      </c>
      <c r="L463">
        <v>1.1700552470829499</v>
      </c>
      <c r="M463">
        <v>20.5846153846154</v>
      </c>
      <c r="N463">
        <v>25.138461538461499</v>
      </c>
    </row>
    <row r="464" spans="1:14" x14ac:dyDescent="0.25">
      <c r="A464" t="s">
        <v>696</v>
      </c>
      <c r="B464">
        <v>5</v>
      </c>
      <c r="C464">
        <v>22</v>
      </c>
      <c r="D464">
        <v>6.7105235133022401</v>
      </c>
      <c r="E464">
        <v>15</v>
      </c>
      <c r="F464">
        <v>45</v>
      </c>
      <c r="G464">
        <v>45</v>
      </c>
      <c r="H464">
        <v>8.2188045064201098</v>
      </c>
      <c r="I464">
        <v>22</v>
      </c>
      <c r="J464">
        <v>45</v>
      </c>
      <c r="K464">
        <v>26.4</v>
      </c>
      <c r="L464">
        <v>4.7140016494221797</v>
      </c>
      <c r="M464">
        <v>18.399999999999999</v>
      </c>
      <c r="N464">
        <v>36</v>
      </c>
    </row>
    <row r="465" spans="1:14" x14ac:dyDescent="0.25">
      <c r="A465" t="s">
        <v>697</v>
      </c>
      <c r="B465">
        <v>165</v>
      </c>
      <c r="C465">
        <v>22</v>
      </c>
      <c r="D465">
        <v>0.76844779341287694</v>
      </c>
      <c r="E465">
        <v>21</v>
      </c>
      <c r="F465">
        <v>24</v>
      </c>
      <c r="G465">
        <v>46</v>
      </c>
      <c r="H465">
        <v>2.5713912275817798</v>
      </c>
      <c r="I465">
        <v>39</v>
      </c>
      <c r="J465">
        <v>46</v>
      </c>
      <c r="K465">
        <v>22.339393939393901</v>
      </c>
      <c r="L465">
        <v>0.63072867621898998</v>
      </c>
      <c r="M465">
        <v>21.109090909090899</v>
      </c>
      <c r="N465">
        <v>23.563636363636402</v>
      </c>
    </row>
    <row r="466" spans="1:14" x14ac:dyDescent="0.25">
      <c r="A466" t="s">
        <v>698</v>
      </c>
      <c r="B466">
        <v>30</v>
      </c>
      <c r="C466">
        <v>22</v>
      </c>
      <c r="D466">
        <v>2.9086027013787001</v>
      </c>
      <c r="E466">
        <v>19</v>
      </c>
      <c r="F466">
        <v>29</v>
      </c>
      <c r="G466">
        <v>47</v>
      </c>
      <c r="H466">
        <v>0.81288798040496901</v>
      </c>
      <c r="I466">
        <v>45</v>
      </c>
      <c r="J466">
        <v>47</v>
      </c>
      <c r="K466">
        <v>25.8333333333333</v>
      </c>
      <c r="L466">
        <v>2.2529646313880001</v>
      </c>
      <c r="M466">
        <v>21.6</v>
      </c>
      <c r="N466">
        <v>30.4</v>
      </c>
    </row>
    <row r="467" spans="1:14" x14ac:dyDescent="0.25">
      <c r="A467" t="s">
        <v>699</v>
      </c>
      <c r="B467">
        <v>25</v>
      </c>
      <c r="C467">
        <v>22</v>
      </c>
      <c r="D467">
        <v>2.5361437641662299</v>
      </c>
      <c r="E467">
        <v>19</v>
      </c>
      <c r="F467">
        <v>29</v>
      </c>
      <c r="G467">
        <v>48</v>
      </c>
      <c r="H467">
        <v>2.1481902201905201</v>
      </c>
      <c r="I467">
        <v>43</v>
      </c>
      <c r="J467">
        <v>48</v>
      </c>
      <c r="K467">
        <v>25.92</v>
      </c>
      <c r="L467">
        <v>2.3201595523693701</v>
      </c>
      <c r="M467">
        <v>21.48</v>
      </c>
      <c r="N467">
        <v>30.52</v>
      </c>
    </row>
    <row r="468" spans="1:14" x14ac:dyDescent="0.25">
      <c r="A468" t="s">
        <v>700</v>
      </c>
      <c r="B468">
        <v>25</v>
      </c>
      <c r="C468">
        <v>22</v>
      </c>
      <c r="D468">
        <v>4.5496647244506399</v>
      </c>
      <c r="E468">
        <v>17</v>
      </c>
      <c r="F468">
        <v>32</v>
      </c>
      <c r="G468">
        <v>48</v>
      </c>
      <c r="H468">
        <v>4.2012856353857897</v>
      </c>
      <c r="I468">
        <v>36</v>
      </c>
      <c r="J468">
        <v>48</v>
      </c>
      <c r="K468">
        <v>24.16</v>
      </c>
      <c r="L468">
        <v>2.2520261992703898</v>
      </c>
      <c r="M468">
        <v>19.760000000000002</v>
      </c>
      <c r="N468">
        <v>28.52</v>
      </c>
    </row>
    <row r="469" spans="1:14" x14ac:dyDescent="0.25">
      <c r="A469" t="s">
        <v>701</v>
      </c>
      <c r="B469">
        <v>105</v>
      </c>
      <c r="C469">
        <v>22</v>
      </c>
      <c r="D469">
        <v>1.07265093017337</v>
      </c>
      <c r="E469">
        <v>20</v>
      </c>
      <c r="F469">
        <v>24</v>
      </c>
      <c r="G469">
        <v>48</v>
      </c>
      <c r="H469">
        <v>2.7764321164994699</v>
      </c>
      <c r="I469">
        <v>40</v>
      </c>
      <c r="J469">
        <v>48</v>
      </c>
      <c r="K469">
        <v>23.076190476190501</v>
      </c>
      <c r="L469">
        <v>0.74137460939411404</v>
      </c>
      <c r="M469">
        <v>21.6664285714286</v>
      </c>
      <c r="N469">
        <v>24.571428571428601</v>
      </c>
    </row>
    <row r="470" spans="1:14" x14ac:dyDescent="0.25">
      <c r="A470" t="s">
        <v>702</v>
      </c>
      <c r="B470">
        <v>50</v>
      </c>
      <c r="C470">
        <v>22</v>
      </c>
      <c r="D470">
        <v>2.1835133273110698</v>
      </c>
      <c r="E470">
        <v>20</v>
      </c>
      <c r="F470">
        <v>28</v>
      </c>
      <c r="G470">
        <v>48</v>
      </c>
      <c r="H470">
        <v>2.9263474009268098</v>
      </c>
      <c r="I470">
        <v>42</v>
      </c>
      <c r="J470">
        <v>48</v>
      </c>
      <c r="K470">
        <v>25.02</v>
      </c>
      <c r="L470">
        <v>1.3812788348070599</v>
      </c>
      <c r="M470">
        <v>22.3</v>
      </c>
      <c r="N470">
        <v>27.72</v>
      </c>
    </row>
    <row r="471" spans="1:14" x14ac:dyDescent="0.25">
      <c r="A471" t="s">
        <v>703</v>
      </c>
      <c r="B471">
        <v>65</v>
      </c>
      <c r="C471">
        <v>22</v>
      </c>
      <c r="D471">
        <v>2.3226700410544701</v>
      </c>
      <c r="E471">
        <v>18</v>
      </c>
      <c r="F471">
        <v>26</v>
      </c>
      <c r="G471">
        <v>48</v>
      </c>
      <c r="H471">
        <v>4.8218058205548999</v>
      </c>
      <c r="I471">
        <v>38</v>
      </c>
      <c r="J471">
        <v>48</v>
      </c>
      <c r="K471">
        <v>23.2615384615385</v>
      </c>
      <c r="L471">
        <v>1.0874745151996701</v>
      </c>
      <c r="M471">
        <v>21.2</v>
      </c>
      <c r="N471">
        <v>25.430769230769201</v>
      </c>
    </row>
    <row r="472" spans="1:14" x14ac:dyDescent="0.25">
      <c r="A472" t="s">
        <v>704</v>
      </c>
      <c r="B472">
        <v>45</v>
      </c>
      <c r="C472">
        <v>22</v>
      </c>
      <c r="D472">
        <v>2.2944257732519699</v>
      </c>
      <c r="E472">
        <v>19</v>
      </c>
      <c r="F472">
        <v>28</v>
      </c>
      <c r="G472">
        <v>50</v>
      </c>
      <c r="H472">
        <v>2.8117213264620999</v>
      </c>
      <c r="I472">
        <v>44</v>
      </c>
      <c r="J472">
        <v>50</v>
      </c>
      <c r="K472">
        <v>24.622222222222199</v>
      </c>
      <c r="L472">
        <v>1.45331966584558</v>
      </c>
      <c r="M472">
        <v>21.844444444444399</v>
      </c>
      <c r="N472">
        <v>27.511111111111099</v>
      </c>
    </row>
    <row r="473" spans="1:14" x14ac:dyDescent="0.25">
      <c r="A473" t="s">
        <v>705</v>
      </c>
      <c r="B473">
        <v>5</v>
      </c>
      <c r="C473">
        <v>22</v>
      </c>
      <c r="D473">
        <v>12.1233740196268</v>
      </c>
      <c r="E473">
        <v>17</v>
      </c>
      <c r="F473">
        <v>50</v>
      </c>
      <c r="G473">
        <v>50</v>
      </c>
      <c r="H473">
        <v>7.8006204059595001</v>
      </c>
      <c r="I473">
        <v>22</v>
      </c>
      <c r="J473">
        <v>50</v>
      </c>
      <c r="K473">
        <v>30.4</v>
      </c>
      <c r="L473">
        <v>6.3139372328158299</v>
      </c>
      <c r="M473">
        <v>18.399999999999999</v>
      </c>
      <c r="N473">
        <v>42.4</v>
      </c>
    </row>
    <row r="474" spans="1:14" x14ac:dyDescent="0.25">
      <c r="A474" t="s">
        <v>706</v>
      </c>
      <c r="B474">
        <v>25</v>
      </c>
      <c r="C474">
        <v>22</v>
      </c>
      <c r="D474">
        <v>2.9796217418612798</v>
      </c>
      <c r="E474">
        <v>19</v>
      </c>
      <c r="F474">
        <v>31</v>
      </c>
      <c r="G474">
        <v>50</v>
      </c>
      <c r="H474">
        <v>2.16105688418553</v>
      </c>
      <c r="I474">
        <v>45</v>
      </c>
      <c r="J474">
        <v>50</v>
      </c>
      <c r="K474">
        <v>26.72</v>
      </c>
      <c r="L474">
        <v>2.3072477163448402</v>
      </c>
      <c r="M474">
        <v>22.36</v>
      </c>
      <c r="N474">
        <v>31.36</v>
      </c>
    </row>
    <row r="475" spans="1:14" x14ac:dyDescent="0.25">
      <c r="A475" t="s">
        <v>707</v>
      </c>
      <c r="B475">
        <v>25</v>
      </c>
      <c r="C475">
        <v>22</v>
      </c>
      <c r="D475">
        <v>1.73771727451062</v>
      </c>
      <c r="E475">
        <v>20</v>
      </c>
      <c r="F475">
        <v>25</v>
      </c>
      <c r="G475">
        <v>51</v>
      </c>
      <c r="H475">
        <v>7.3071839475768199</v>
      </c>
      <c r="I475">
        <v>29</v>
      </c>
      <c r="J475">
        <v>51</v>
      </c>
      <c r="K475">
        <v>23</v>
      </c>
      <c r="L475">
        <v>1.7983243485662599</v>
      </c>
      <c r="M475">
        <v>19.68</v>
      </c>
      <c r="N475">
        <v>26.68</v>
      </c>
    </row>
    <row r="476" spans="1:14" x14ac:dyDescent="0.25">
      <c r="A476" t="s">
        <v>708</v>
      </c>
      <c r="B476">
        <v>20</v>
      </c>
      <c r="C476">
        <v>22</v>
      </c>
      <c r="D476">
        <v>5.2674407629055597</v>
      </c>
      <c r="E476">
        <v>16</v>
      </c>
      <c r="F476">
        <v>37</v>
      </c>
      <c r="G476">
        <v>51</v>
      </c>
      <c r="H476">
        <v>2.7412384334119602</v>
      </c>
      <c r="I476">
        <v>43</v>
      </c>
      <c r="J476">
        <v>51</v>
      </c>
      <c r="K476">
        <v>25.8</v>
      </c>
      <c r="L476">
        <v>3.1106440319657902</v>
      </c>
      <c r="M476">
        <v>19.850000000000001</v>
      </c>
      <c r="N476">
        <v>32.049999999999997</v>
      </c>
    </row>
    <row r="477" spans="1:14" x14ac:dyDescent="0.25">
      <c r="A477" t="s">
        <v>709</v>
      </c>
      <c r="B477">
        <v>25</v>
      </c>
      <c r="C477">
        <v>22</v>
      </c>
      <c r="D477">
        <v>2.2682018393340599</v>
      </c>
      <c r="E477">
        <v>19</v>
      </c>
      <c r="F477">
        <v>28</v>
      </c>
      <c r="G477">
        <v>53</v>
      </c>
      <c r="H477">
        <v>3.7637521402208902</v>
      </c>
      <c r="I477">
        <v>35</v>
      </c>
      <c r="J477">
        <v>53</v>
      </c>
      <c r="K477">
        <v>25.16</v>
      </c>
      <c r="L477">
        <v>2.3156856042143898</v>
      </c>
      <c r="M477">
        <v>20.88</v>
      </c>
      <c r="N477">
        <v>29.96</v>
      </c>
    </row>
    <row r="478" spans="1:14" x14ac:dyDescent="0.25">
      <c r="A478" t="s">
        <v>710</v>
      </c>
      <c r="B478">
        <v>80</v>
      </c>
      <c r="C478">
        <v>22</v>
      </c>
      <c r="D478">
        <v>0.845117022830701</v>
      </c>
      <c r="E478">
        <v>20</v>
      </c>
      <c r="F478">
        <v>23.5</v>
      </c>
      <c r="G478">
        <v>53</v>
      </c>
      <c r="H478">
        <v>2.26517943302211</v>
      </c>
      <c r="I478">
        <v>43</v>
      </c>
      <c r="J478">
        <v>53</v>
      </c>
      <c r="K478">
        <v>22.862500000000001</v>
      </c>
      <c r="L478">
        <v>1.11097876740201</v>
      </c>
      <c r="M478">
        <v>20.8246875</v>
      </c>
      <c r="N478">
        <v>25.100312500000001</v>
      </c>
    </row>
    <row r="479" spans="1:14" x14ac:dyDescent="0.25">
      <c r="A479" t="s">
        <v>711</v>
      </c>
      <c r="B479">
        <v>65</v>
      </c>
      <c r="C479">
        <v>22</v>
      </c>
      <c r="D479">
        <v>1.62323542325934</v>
      </c>
      <c r="E479">
        <v>19</v>
      </c>
      <c r="F479">
        <v>25</v>
      </c>
      <c r="G479">
        <v>54</v>
      </c>
      <c r="H479">
        <v>4.5252715772962002</v>
      </c>
      <c r="I479">
        <v>39</v>
      </c>
      <c r="J479">
        <v>54</v>
      </c>
      <c r="K479">
        <v>22.6307692307692</v>
      </c>
      <c r="L479">
        <v>1.31294487906561</v>
      </c>
      <c r="M479">
        <v>20.1073076923077</v>
      </c>
      <c r="N479">
        <v>25.2615384615385</v>
      </c>
    </row>
    <row r="480" spans="1:14" x14ac:dyDescent="0.25">
      <c r="A480" t="s">
        <v>712</v>
      </c>
      <c r="B480">
        <v>5</v>
      </c>
      <c r="C480">
        <v>22</v>
      </c>
      <c r="D480">
        <v>8.2658097069198906</v>
      </c>
      <c r="E480">
        <v>17</v>
      </c>
      <c r="F480">
        <v>56</v>
      </c>
      <c r="G480">
        <v>56</v>
      </c>
      <c r="H480">
        <v>14.896264593175101</v>
      </c>
      <c r="I480">
        <v>22</v>
      </c>
      <c r="J480">
        <v>56</v>
      </c>
      <c r="K480">
        <v>28</v>
      </c>
      <c r="L480">
        <v>6.4076190810494298</v>
      </c>
      <c r="M480">
        <v>19.2</v>
      </c>
      <c r="N480">
        <v>42.4</v>
      </c>
    </row>
    <row r="481" spans="1:14" x14ac:dyDescent="0.25">
      <c r="A481" t="s">
        <v>713</v>
      </c>
      <c r="B481">
        <v>135</v>
      </c>
      <c r="C481">
        <v>22</v>
      </c>
      <c r="D481">
        <v>1.04494642508749</v>
      </c>
      <c r="E481">
        <v>20</v>
      </c>
      <c r="F481">
        <v>24</v>
      </c>
      <c r="G481">
        <v>60</v>
      </c>
      <c r="H481">
        <v>6.6720665079980099</v>
      </c>
      <c r="I481">
        <v>40</v>
      </c>
      <c r="J481">
        <v>60</v>
      </c>
      <c r="K481">
        <v>22.770370370370401</v>
      </c>
      <c r="L481">
        <v>0.816016974553747</v>
      </c>
      <c r="M481">
        <v>21.177777777777798</v>
      </c>
      <c r="N481">
        <v>24.377777777777801</v>
      </c>
    </row>
    <row r="482" spans="1:14" x14ac:dyDescent="0.25">
      <c r="A482" t="s">
        <v>714</v>
      </c>
      <c r="B482">
        <v>85</v>
      </c>
      <c r="C482">
        <v>22</v>
      </c>
      <c r="D482">
        <v>2.7810623493152899</v>
      </c>
      <c r="E482">
        <v>19</v>
      </c>
      <c r="F482">
        <v>30</v>
      </c>
      <c r="G482">
        <v>60</v>
      </c>
      <c r="H482">
        <v>3.8459056006341199</v>
      </c>
      <c r="I482">
        <v>50</v>
      </c>
      <c r="J482">
        <v>60</v>
      </c>
      <c r="K482">
        <v>26.011764705882399</v>
      </c>
      <c r="L482">
        <v>1.51833565628519</v>
      </c>
      <c r="M482">
        <v>23.047058823529401</v>
      </c>
      <c r="N482">
        <v>29.023529411764699</v>
      </c>
    </row>
    <row r="483" spans="1:14" x14ac:dyDescent="0.25">
      <c r="A483" t="s">
        <v>715</v>
      </c>
      <c r="B483">
        <v>25</v>
      </c>
      <c r="C483">
        <v>22</v>
      </c>
      <c r="D483">
        <v>3.1934622684675702</v>
      </c>
      <c r="E483">
        <v>16</v>
      </c>
      <c r="F483">
        <v>27</v>
      </c>
      <c r="G483">
        <v>61</v>
      </c>
      <c r="H483">
        <v>7.6836683866488897</v>
      </c>
      <c r="I483">
        <v>40</v>
      </c>
      <c r="J483">
        <v>61</v>
      </c>
      <c r="K483">
        <v>23.2</v>
      </c>
      <c r="L483">
        <v>2.6995837472426798</v>
      </c>
      <c r="M483">
        <v>18.16</v>
      </c>
      <c r="N483">
        <v>28.8</v>
      </c>
    </row>
    <row r="484" spans="1:14" x14ac:dyDescent="0.25">
      <c r="A484" t="s">
        <v>716</v>
      </c>
      <c r="B484">
        <v>25</v>
      </c>
      <c r="C484">
        <v>22</v>
      </c>
      <c r="D484">
        <v>2.3851662126120599</v>
      </c>
      <c r="E484">
        <v>19</v>
      </c>
      <c r="F484">
        <v>28</v>
      </c>
      <c r="G484">
        <v>64</v>
      </c>
      <c r="H484">
        <v>11.200477816161699</v>
      </c>
      <c r="I484">
        <v>35</v>
      </c>
      <c r="J484">
        <v>64</v>
      </c>
      <c r="K484">
        <v>24.88</v>
      </c>
      <c r="L484">
        <v>2.3948069562358798</v>
      </c>
      <c r="M484">
        <v>20.52</v>
      </c>
      <c r="N484">
        <v>29.88</v>
      </c>
    </row>
    <row r="485" spans="1:14" x14ac:dyDescent="0.25">
      <c r="A485" t="s">
        <v>717</v>
      </c>
      <c r="B485">
        <v>10</v>
      </c>
      <c r="C485">
        <v>22.5</v>
      </c>
      <c r="D485">
        <v>1.86124924039568</v>
      </c>
      <c r="E485">
        <v>19</v>
      </c>
      <c r="F485">
        <v>26</v>
      </c>
      <c r="G485">
        <v>35</v>
      </c>
      <c r="H485">
        <v>4.3808543891024101</v>
      </c>
      <c r="I485">
        <v>24</v>
      </c>
      <c r="J485">
        <v>35</v>
      </c>
      <c r="K485">
        <v>22.8</v>
      </c>
      <c r="L485">
        <v>1.6578505732581299</v>
      </c>
      <c r="M485">
        <v>19.8</v>
      </c>
      <c r="N485">
        <v>26.3</v>
      </c>
    </row>
    <row r="486" spans="1:14" x14ac:dyDescent="0.25">
      <c r="A486" t="s">
        <v>718</v>
      </c>
      <c r="B486">
        <v>10</v>
      </c>
      <c r="C486">
        <v>22.5</v>
      </c>
      <c r="D486">
        <v>3.69291393872588</v>
      </c>
      <c r="E486">
        <v>16.5</v>
      </c>
      <c r="F486">
        <v>31</v>
      </c>
      <c r="G486">
        <v>36</v>
      </c>
      <c r="H486">
        <v>2.2497487964136602</v>
      </c>
      <c r="I486">
        <v>28</v>
      </c>
      <c r="J486">
        <v>36</v>
      </c>
      <c r="K486">
        <v>23.1</v>
      </c>
      <c r="L486">
        <v>2.6947984398398201</v>
      </c>
      <c r="M486">
        <v>17.8</v>
      </c>
      <c r="N486">
        <v>28.3</v>
      </c>
    </row>
    <row r="487" spans="1:14" x14ac:dyDescent="0.25">
      <c r="A487" t="s">
        <v>719</v>
      </c>
      <c r="B487">
        <v>10</v>
      </c>
      <c r="C487">
        <v>22.5</v>
      </c>
      <c r="D487">
        <v>5.7650168724344502</v>
      </c>
      <c r="E487">
        <v>12</v>
      </c>
      <c r="F487">
        <v>31.5</v>
      </c>
      <c r="G487">
        <v>38</v>
      </c>
      <c r="H487">
        <v>2.92386232526255</v>
      </c>
      <c r="I487">
        <v>29</v>
      </c>
      <c r="J487">
        <v>38</v>
      </c>
      <c r="K487">
        <v>22.4</v>
      </c>
      <c r="L487">
        <v>3.0701522541050501</v>
      </c>
      <c r="M487">
        <v>16.600000000000001</v>
      </c>
      <c r="N487">
        <v>28.6</v>
      </c>
    </row>
    <row r="488" spans="1:14" x14ac:dyDescent="0.25">
      <c r="A488" t="s">
        <v>720</v>
      </c>
      <c r="B488">
        <v>80</v>
      </c>
      <c r="C488">
        <v>22.5</v>
      </c>
      <c r="D488">
        <v>1.5937865895625101</v>
      </c>
      <c r="E488">
        <v>19.5</v>
      </c>
      <c r="F488">
        <v>25</v>
      </c>
      <c r="G488">
        <v>57</v>
      </c>
      <c r="H488">
        <v>3.4196897838578502</v>
      </c>
      <c r="I488">
        <v>42</v>
      </c>
      <c r="J488">
        <v>57</v>
      </c>
      <c r="K488">
        <v>24.25</v>
      </c>
      <c r="L488">
        <v>1.1216991873940401</v>
      </c>
      <c r="M488">
        <v>22.087499999999999</v>
      </c>
      <c r="N488">
        <v>26.487500000000001</v>
      </c>
    </row>
    <row r="489" spans="1:14" x14ac:dyDescent="0.25">
      <c r="A489" t="s">
        <v>721</v>
      </c>
      <c r="B489">
        <v>10</v>
      </c>
      <c r="C489">
        <v>23</v>
      </c>
      <c r="D489">
        <v>0.82692023630318801</v>
      </c>
      <c r="E489">
        <v>20</v>
      </c>
      <c r="F489">
        <v>24</v>
      </c>
      <c r="G489">
        <v>24</v>
      </c>
      <c r="H489">
        <v>6.9831781072551599E-2</v>
      </c>
      <c r="I489">
        <v>24</v>
      </c>
      <c r="J489">
        <v>24</v>
      </c>
      <c r="K489">
        <v>22.2</v>
      </c>
      <c r="L489">
        <v>0.83284282179567404</v>
      </c>
      <c r="M489">
        <v>20.3</v>
      </c>
      <c r="N489">
        <v>23.6</v>
      </c>
    </row>
    <row r="490" spans="1:14" x14ac:dyDescent="0.25">
      <c r="A490" t="s">
        <v>722</v>
      </c>
      <c r="B490">
        <v>10</v>
      </c>
      <c r="C490">
        <v>23</v>
      </c>
      <c r="D490">
        <v>0.51629875696213301</v>
      </c>
      <c r="E490">
        <v>21</v>
      </c>
      <c r="F490">
        <v>23.5</v>
      </c>
      <c r="G490">
        <v>24</v>
      </c>
      <c r="H490">
        <v>0.308108833215328</v>
      </c>
      <c r="I490">
        <v>23</v>
      </c>
      <c r="J490">
        <v>24</v>
      </c>
      <c r="K490">
        <v>22.4</v>
      </c>
      <c r="L490">
        <v>0.42416315426748702</v>
      </c>
      <c r="M490">
        <v>21.5</v>
      </c>
      <c r="N490">
        <v>23.2</v>
      </c>
    </row>
    <row r="491" spans="1:14" x14ac:dyDescent="0.25">
      <c r="A491" t="s">
        <v>723</v>
      </c>
      <c r="B491">
        <v>5</v>
      </c>
      <c r="C491">
        <v>23</v>
      </c>
      <c r="D491">
        <v>3.29553060404485</v>
      </c>
      <c r="E491">
        <v>14</v>
      </c>
      <c r="F491">
        <v>26</v>
      </c>
      <c r="G491">
        <v>26</v>
      </c>
      <c r="H491">
        <v>1.59113158788737</v>
      </c>
      <c r="I491">
        <v>23</v>
      </c>
      <c r="J491">
        <v>26</v>
      </c>
      <c r="K491">
        <v>20.6</v>
      </c>
      <c r="L491">
        <v>1.9605279731218701</v>
      </c>
      <c r="M491">
        <v>16.399999999999999</v>
      </c>
      <c r="N491">
        <v>24.2</v>
      </c>
    </row>
    <row r="492" spans="1:14" x14ac:dyDescent="0.25">
      <c r="A492" t="s">
        <v>724</v>
      </c>
      <c r="B492">
        <v>10</v>
      </c>
      <c r="C492">
        <v>23</v>
      </c>
      <c r="D492">
        <v>0.81759454871263004</v>
      </c>
      <c r="E492">
        <v>20</v>
      </c>
      <c r="F492">
        <v>24.5</v>
      </c>
      <c r="G492">
        <v>26</v>
      </c>
      <c r="H492">
        <v>0.92624067184410397</v>
      </c>
      <c r="I492">
        <v>23</v>
      </c>
      <c r="J492">
        <v>26</v>
      </c>
      <c r="K492">
        <v>22.4</v>
      </c>
      <c r="L492">
        <v>0.94191303076013999</v>
      </c>
      <c r="M492">
        <v>20.3</v>
      </c>
      <c r="N492">
        <v>24.2</v>
      </c>
    </row>
    <row r="493" spans="1:14" x14ac:dyDescent="0.25">
      <c r="A493" t="s">
        <v>725</v>
      </c>
      <c r="B493">
        <v>5</v>
      </c>
      <c r="C493">
        <v>23</v>
      </c>
      <c r="D493">
        <v>3.19903698380659</v>
      </c>
      <c r="E493">
        <v>15</v>
      </c>
      <c r="F493">
        <v>26</v>
      </c>
      <c r="G493">
        <v>26</v>
      </c>
      <c r="H493">
        <v>1.6159988073060301</v>
      </c>
      <c r="I493">
        <v>23</v>
      </c>
      <c r="J493">
        <v>26</v>
      </c>
      <c r="K493">
        <v>20.8</v>
      </c>
      <c r="L493">
        <v>1.8492046196601799</v>
      </c>
      <c r="M493">
        <v>17</v>
      </c>
      <c r="N493">
        <v>24.2</v>
      </c>
    </row>
    <row r="494" spans="1:14" x14ac:dyDescent="0.25">
      <c r="A494" t="s">
        <v>726</v>
      </c>
      <c r="B494">
        <v>5</v>
      </c>
      <c r="C494">
        <v>23</v>
      </c>
      <c r="D494">
        <v>1.49938093035674</v>
      </c>
      <c r="E494">
        <v>20</v>
      </c>
      <c r="F494">
        <v>26</v>
      </c>
      <c r="G494">
        <v>26</v>
      </c>
      <c r="H494">
        <v>0.89155509479151396</v>
      </c>
      <c r="I494">
        <v>23</v>
      </c>
      <c r="J494">
        <v>26</v>
      </c>
      <c r="K494">
        <v>23.2</v>
      </c>
      <c r="L494">
        <v>0.95321765551728999</v>
      </c>
      <c r="M494">
        <v>21.4</v>
      </c>
      <c r="N494">
        <v>25</v>
      </c>
    </row>
    <row r="495" spans="1:14" x14ac:dyDescent="0.25">
      <c r="A495" t="s">
        <v>727</v>
      </c>
      <c r="B495">
        <v>5</v>
      </c>
      <c r="C495">
        <v>23</v>
      </c>
      <c r="D495">
        <v>1.3406028053037</v>
      </c>
      <c r="E495">
        <v>20</v>
      </c>
      <c r="F495">
        <v>26</v>
      </c>
      <c r="G495">
        <v>26</v>
      </c>
      <c r="H495">
        <v>0.84646273392039595</v>
      </c>
      <c r="I495">
        <v>23</v>
      </c>
      <c r="J495">
        <v>26</v>
      </c>
      <c r="K495">
        <v>23.4</v>
      </c>
      <c r="L495">
        <v>0.92162814814020499</v>
      </c>
      <c r="M495">
        <v>21.6</v>
      </c>
      <c r="N495">
        <v>25.2</v>
      </c>
    </row>
    <row r="496" spans="1:14" x14ac:dyDescent="0.25">
      <c r="A496" t="s">
        <v>728</v>
      </c>
      <c r="B496">
        <v>5</v>
      </c>
      <c r="C496">
        <v>23</v>
      </c>
      <c r="D496">
        <v>2.1760304917142301</v>
      </c>
      <c r="E496">
        <v>20</v>
      </c>
      <c r="F496">
        <v>27</v>
      </c>
      <c r="G496">
        <v>27</v>
      </c>
      <c r="H496">
        <v>1.1819147525300699</v>
      </c>
      <c r="I496">
        <v>23</v>
      </c>
      <c r="J496">
        <v>27</v>
      </c>
      <c r="K496">
        <v>23.4</v>
      </c>
      <c r="L496">
        <v>1.2292119564189801</v>
      </c>
      <c r="M496">
        <v>21</v>
      </c>
      <c r="N496">
        <v>25.8</v>
      </c>
    </row>
    <row r="497" spans="1:14" x14ac:dyDescent="0.25">
      <c r="A497" t="s">
        <v>729</v>
      </c>
      <c r="B497">
        <v>5</v>
      </c>
      <c r="C497">
        <v>23</v>
      </c>
      <c r="D497">
        <v>2.14565457922689</v>
      </c>
      <c r="E497">
        <v>18</v>
      </c>
      <c r="F497">
        <v>27</v>
      </c>
      <c r="G497">
        <v>27</v>
      </c>
      <c r="H497">
        <v>1.62320343424319</v>
      </c>
      <c r="I497">
        <v>23</v>
      </c>
      <c r="J497">
        <v>27</v>
      </c>
      <c r="K497">
        <v>22.4</v>
      </c>
      <c r="L497">
        <v>1.39297926026268</v>
      </c>
      <c r="M497">
        <v>19.8</v>
      </c>
      <c r="N497">
        <v>25</v>
      </c>
    </row>
    <row r="498" spans="1:14" x14ac:dyDescent="0.25">
      <c r="A498" t="s">
        <v>730</v>
      </c>
      <c r="B498">
        <v>5</v>
      </c>
      <c r="C498">
        <v>23</v>
      </c>
      <c r="D498">
        <v>2.3901347377096598</v>
      </c>
      <c r="E498">
        <v>19</v>
      </c>
      <c r="F498">
        <v>27</v>
      </c>
      <c r="G498">
        <v>27</v>
      </c>
      <c r="H498">
        <v>1.6775936433007901</v>
      </c>
      <c r="I498">
        <v>23</v>
      </c>
      <c r="J498">
        <v>27</v>
      </c>
      <c r="K498">
        <v>22.4</v>
      </c>
      <c r="L498">
        <v>1.3820816186318601</v>
      </c>
      <c r="M498">
        <v>19.8</v>
      </c>
      <c r="N498">
        <v>25</v>
      </c>
    </row>
    <row r="499" spans="1:14" x14ac:dyDescent="0.25">
      <c r="A499" t="s">
        <v>731</v>
      </c>
      <c r="B499">
        <v>5</v>
      </c>
      <c r="C499">
        <v>23</v>
      </c>
      <c r="D499">
        <v>4.0305531352232</v>
      </c>
      <c r="E499">
        <v>12</v>
      </c>
      <c r="F499">
        <v>28</v>
      </c>
      <c r="G499">
        <v>28</v>
      </c>
      <c r="H499">
        <v>1.7038186669375901</v>
      </c>
      <c r="I499">
        <v>23</v>
      </c>
      <c r="J499">
        <v>28</v>
      </c>
      <c r="K499">
        <v>21.4</v>
      </c>
      <c r="L499">
        <v>2.5681843716323498</v>
      </c>
      <c r="M499">
        <v>16.399999999999999</v>
      </c>
      <c r="N499">
        <v>26.2</v>
      </c>
    </row>
    <row r="500" spans="1:14" x14ac:dyDescent="0.25">
      <c r="A500" t="s">
        <v>732</v>
      </c>
      <c r="B500">
        <v>5</v>
      </c>
      <c r="C500">
        <v>23</v>
      </c>
      <c r="D500">
        <v>2.5040660184313199</v>
      </c>
      <c r="E500">
        <v>18</v>
      </c>
      <c r="F500">
        <v>28</v>
      </c>
      <c r="G500">
        <v>28</v>
      </c>
      <c r="H500">
        <v>1.82927598110878</v>
      </c>
      <c r="I500">
        <v>23</v>
      </c>
      <c r="J500">
        <v>28</v>
      </c>
      <c r="K500">
        <v>22.8</v>
      </c>
      <c r="L500">
        <v>1.6101719862743</v>
      </c>
      <c r="M500">
        <v>19.8</v>
      </c>
      <c r="N500">
        <v>25.8</v>
      </c>
    </row>
    <row r="501" spans="1:14" x14ac:dyDescent="0.25">
      <c r="A501" t="s">
        <v>733</v>
      </c>
      <c r="B501">
        <v>5</v>
      </c>
      <c r="C501">
        <v>23</v>
      </c>
      <c r="D501">
        <v>1.18365336713472</v>
      </c>
      <c r="E501">
        <v>22</v>
      </c>
      <c r="F501">
        <v>28</v>
      </c>
      <c r="G501">
        <v>28</v>
      </c>
      <c r="H501">
        <v>2.33664074024975</v>
      </c>
      <c r="I501">
        <v>23</v>
      </c>
      <c r="J501">
        <v>28</v>
      </c>
      <c r="K501">
        <v>23.8</v>
      </c>
      <c r="L501">
        <v>0.95208438600147505</v>
      </c>
      <c r="M501">
        <v>22.4</v>
      </c>
      <c r="N501">
        <v>26</v>
      </c>
    </row>
    <row r="502" spans="1:14" x14ac:dyDescent="0.25">
      <c r="A502" t="s">
        <v>734</v>
      </c>
      <c r="B502">
        <v>5</v>
      </c>
      <c r="C502">
        <v>23</v>
      </c>
      <c r="D502">
        <v>2.1163678062352802</v>
      </c>
      <c r="E502">
        <v>20</v>
      </c>
      <c r="F502">
        <v>29</v>
      </c>
      <c r="G502">
        <v>29</v>
      </c>
      <c r="H502">
        <v>2.8857350981518901</v>
      </c>
      <c r="I502">
        <v>23</v>
      </c>
      <c r="J502">
        <v>29</v>
      </c>
      <c r="K502">
        <v>23</v>
      </c>
      <c r="L502">
        <v>1.46510536541683</v>
      </c>
      <c r="M502">
        <v>20.6</v>
      </c>
      <c r="N502">
        <v>26</v>
      </c>
    </row>
    <row r="503" spans="1:14" x14ac:dyDescent="0.25">
      <c r="A503" t="s">
        <v>735</v>
      </c>
      <c r="B503">
        <v>5</v>
      </c>
      <c r="C503">
        <v>23</v>
      </c>
      <c r="D503">
        <v>4.9629619441545101</v>
      </c>
      <c r="E503">
        <v>12</v>
      </c>
      <c r="F503">
        <v>29</v>
      </c>
      <c r="G503">
        <v>29</v>
      </c>
      <c r="H503">
        <v>1.87392927056789</v>
      </c>
      <c r="I503">
        <v>23</v>
      </c>
      <c r="J503">
        <v>29</v>
      </c>
      <c r="K503">
        <v>21.8</v>
      </c>
      <c r="L503">
        <v>2.8957181502971898</v>
      </c>
      <c r="M503">
        <v>16.2</v>
      </c>
      <c r="N503">
        <v>27.4</v>
      </c>
    </row>
    <row r="504" spans="1:14" x14ac:dyDescent="0.25">
      <c r="A504" t="s">
        <v>736</v>
      </c>
      <c r="B504">
        <v>10</v>
      </c>
      <c r="C504">
        <v>23</v>
      </c>
      <c r="D504">
        <v>2.1333589083938</v>
      </c>
      <c r="E504">
        <v>20</v>
      </c>
      <c r="F504">
        <v>28.5</v>
      </c>
      <c r="G504">
        <v>29</v>
      </c>
      <c r="H504">
        <v>0.52737824450888904</v>
      </c>
      <c r="I504">
        <v>28</v>
      </c>
      <c r="J504">
        <v>29</v>
      </c>
      <c r="K504">
        <v>24</v>
      </c>
      <c r="L504">
        <v>1.34975209704314</v>
      </c>
      <c r="M504">
        <v>21.2</v>
      </c>
      <c r="N504">
        <v>26.5</v>
      </c>
    </row>
    <row r="505" spans="1:14" x14ac:dyDescent="0.25">
      <c r="A505" t="s">
        <v>737</v>
      </c>
      <c r="B505">
        <v>5</v>
      </c>
      <c r="C505">
        <v>23</v>
      </c>
      <c r="D505">
        <v>2.65974354657989</v>
      </c>
      <c r="E505">
        <v>18</v>
      </c>
      <c r="F505">
        <v>29</v>
      </c>
      <c r="G505">
        <v>29</v>
      </c>
      <c r="H505">
        <v>2.2303448620830801</v>
      </c>
      <c r="I505">
        <v>23</v>
      </c>
      <c r="J505">
        <v>29</v>
      </c>
      <c r="K505">
        <v>23</v>
      </c>
      <c r="L505">
        <v>1.72837133983089</v>
      </c>
      <c r="M505">
        <v>19.8</v>
      </c>
      <c r="N505">
        <v>26.4</v>
      </c>
    </row>
    <row r="506" spans="1:14" x14ac:dyDescent="0.25">
      <c r="A506" t="s">
        <v>738</v>
      </c>
      <c r="B506">
        <v>5</v>
      </c>
      <c r="C506">
        <v>23</v>
      </c>
      <c r="D506">
        <v>1.91150477243702</v>
      </c>
      <c r="E506">
        <v>18</v>
      </c>
      <c r="F506">
        <v>29</v>
      </c>
      <c r="G506">
        <v>29</v>
      </c>
      <c r="H506">
        <v>2.8066812619124701</v>
      </c>
      <c r="I506">
        <v>23</v>
      </c>
      <c r="J506">
        <v>29</v>
      </c>
      <c r="K506">
        <v>23.2</v>
      </c>
      <c r="L506">
        <v>1.57490411539791</v>
      </c>
      <c r="M506">
        <v>20</v>
      </c>
      <c r="N506">
        <v>26.6</v>
      </c>
    </row>
    <row r="507" spans="1:14" x14ac:dyDescent="0.25">
      <c r="A507" t="s">
        <v>739</v>
      </c>
      <c r="B507">
        <v>5</v>
      </c>
      <c r="C507">
        <v>23</v>
      </c>
      <c r="D507">
        <v>3.2561467425717998</v>
      </c>
      <c r="E507">
        <v>16</v>
      </c>
      <c r="F507">
        <v>29</v>
      </c>
      <c r="G507">
        <v>29</v>
      </c>
      <c r="H507">
        <v>1.64513459533975</v>
      </c>
      <c r="I507">
        <v>23</v>
      </c>
      <c r="J507">
        <v>29</v>
      </c>
      <c r="K507">
        <v>23.6</v>
      </c>
      <c r="L507">
        <v>2.0842074257758898</v>
      </c>
      <c r="M507">
        <v>19.600000000000001</v>
      </c>
      <c r="N507">
        <v>27.4</v>
      </c>
    </row>
    <row r="508" spans="1:14" x14ac:dyDescent="0.25">
      <c r="A508" t="s">
        <v>740</v>
      </c>
      <c r="B508">
        <v>5</v>
      </c>
      <c r="C508">
        <v>23</v>
      </c>
      <c r="D508">
        <v>1.5106512525135201</v>
      </c>
      <c r="E508">
        <v>21</v>
      </c>
      <c r="F508">
        <v>29</v>
      </c>
      <c r="G508">
        <v>29</v>
      </c>
      <c r="H508">
        <v>2.4792496965626101</v>
      </c>
      <c r="I508">
        <v>23</v>
      </c>
      <c r="J508">
        <v>29</v>
      </c>
      <c r="K508">
        <v>24</v>
      </c>
      <c r="L508">
        <v>1.1888423748416901</v>
      </c>
      <c r="M508">
        <v>22</v>
      </c>
      <c r="N508">
        <v>26.6</v>
      </c>
    </row>
    <row r="509" spans="1:14" x14ac:dyDescent="0.25">
      <c r="A509" t="s">
        <v>741</v>
      </c>
      <c r="B509">
        <v>5</v>
      </c>
      <c r="C509">
        <v>23</v>
      </c>
      <c r="D509">
        <v>3.5634630385178201</v>
      </c>
      <c r="E509">
        <v>14</v>
      </c>
      <c r="F509">
        <v>30</v>
      </c>
      <c r="G509">
        <v>30</v>
      </c>
      <c r="H509">
        <v>1.9674578646174099</v>
      </c>
      <c r="I509">
        <v>23</v>
      </c>
      <c r="J509">
        <v>30</v>
      </c>
      <c r="K509">
        <v>23.6</v>
      </c>
      <c r="L509">
        <v>2.4916091758597498</v>
      </c>
      <c r="M509">
        <v>18.600000000000001</v>
      </c>
      <c r="N509">
        <v>28.2</v>
      </c>
    </row>
    <row r="510" spans="1:14" x14ac:dyDescent="0.25">
      <c r="A510" t="s">
        <v>742</v>
      </c>
      <c r="B510">
        <v>5</v>
      </c>
      <c r="C510">
        <v>23</v>
      </c>
      <c r="D510">
        <v>5.6026248893322403</v>
      </c>
      <c r="E510">
        <v>10</v>
      </c>
      <c r="F510">
        <v>30</v>
      </c>
      <c r="G510">
        <v>30</v>
      </c>
      <c r="H510">
        <v>2.2699841239075398</v>
      </c>
      <c r="I510">
        <v>23</v>
      </c>
      <c r="J510">
        <v>30</v>
      </c>
      <c r="K510">
        <v>21.4</v>
      </c>
      <c r="L510">
        <v>3.35083436216896</v>
      </c>
      <c r="M510">
        <v>14.8</v>
      </c>
      <c r="N510">
        <v>27.8</v>
      </c>
    </row>
    <row r="511" spans="1:14" x14ac:dyDescent="0.25">
      <c r="A511" t="s">
        <v>743</v>
      </c>
      <c r="B511">
        <v>5</v>
      </c>
      <c r="C511">
        <v>23</v>
      </c>
      <c r="D511">
        <v>3.0926809514637501</v>
      </c>
      <c r="E511">
        <v>15</v>
      </c>
      <c r="F511">
        <v>30</v>
      </c>
      <c r="G511">
        <v>30</v>
      </c>
      <c r="H511">
        <v>2.4148958491405401</v>
      </c>
      <c r="I511">
        <v>23</v>
      </c>
      <c r="J511">
        <v>30</v>
      </c>
      <c r="K511">
        <v>23</v>
      </c>
      <c r="L511">
        <v>2.2299613239584799</v>
      </c>
      <c r="M511">
        <v>18.399999999999999</v>
      </c>
      <c r="N511">
        <v>27.2</v>
      </c>
    </row>
    <row r="512" spans="1:14" x14ac:dyDescent="0.25">
      <c r="A512" t="s">
        <v>744</v>
      </c>
      <c r="B512">
        <v>5</v>
      </c>
      <c r="C512">
        <v>23</v>
      </c>
      <c r="D512">
        <v>3.63345004037755</v>
      </c>
      <c r="E512">
        <v>13</v>
      </c>
      <c r="F512">
        <v>30</v>
      </c>
      <c r="G512">
        <v>30</v>
      </c>
      <c r="H512">
        <v>2.7279400883656799</v>
      </c>
      <c r="I512">
        <v>23</v>
      </c>
      <c r="J512">
        <v>30</v>
      </c>
      <c r="K512">
        <v>22</v>
      </c>
      <c r="L512">
        <v>2.5746907708803701</v>
      </c>
      <c r="M512">
        <v>16.600000000000001</v>
      </c>
      <c r="N512">
        <v>26.8</v>
      </c>
    </row>
    <row r="513" spans="1:14" x14ac:dyDescent="0.25">
      <c r="A513" t="s">
        <v>745</v>
      </c>
      <c r="B513">
        <v>5</v>
      </c>
      <c r="C513">
        <v>23</v>
      </c>
      <c r="D513">
        <v>2.5875252208774402</v>
      </c>
      <c r="E513">
        <v>22</v>
      </c>
      <c r="F513">
        <v>30</v>
      </c>
      <c r="G513">
        <v>30</v>
      </c>
      <c r="H513">
        <v>1.9112520499504599</v>
      </c>
      <c r="I513">
        <v>23</v>
      </c>
      <c r="J513">
        <v>30</v>
      </c>
      <c r="K513">
        <v>25.2</v>
      </c>
      <c r="L513">
        <v>1.41944117205473</v>
      </c>
      <c r="M513">
        <v>22.6</v>
      </c>
      <c r="N513">
        <v>28.2</v>
      </c>
    </row>
    <row r="514" spans="1:14" x14ac:dyDescent="0.25">
      <c r="A514" t="s">
        <v>746</v>
      </c>
      <c r="B514">
        <v>5</v>
      </c>
      <c r="C514">
        <v>23</v>
      </c>
      <c r="D514">
        <v>3.95424714035993</v>
      </c>
      <c r="E514">
        <v>17</v>
      </c>
      <c r="F514">
        <v>30</v>
      </c>
      <c r="G514">
        <v>30</v>
      </c>
      <c r="H514">
        <v>2.3050493628676398</v>
      </c>
      <c r="I514">
        <v>23</v>
      </c>
      <c r="J514">
        <v>30</v>
      </c>
      <c r="K514">
        <v>23</v>
      </c>
      <c r="L514">
        <v>2.26576892256934</v>
      </c>
      <c r="M514">
        <v>18.600000000000001</v>
      </c>
      <c r="N514">
        <v>27.4</v>
      </c>
    </row>
    <row r="515" spans="1:14" x14ac:dyDescent="0.25">
      <c r="A515" t="s">
        <v>747</v>
      </c>
      <c r="B515">
        <v>5</v>
      </c>
      <c r="C515">
        <v>23</v>
      </c>
      <c r="D515">
        <v>3.3016193101275202</v>
      </c>
      <c r="E515">
        <v>13</v>
      </c>
      <c r="F515">
        <v>30</v>
      </c>
      <c r="G515">
        <v>30</v>
      </c>
      <c r="H515">
        <v>2.6807065129813998</v>
      </c>
      <c r="I515">
        <v>23</v>
      </c>
      <c r="J515">
        <v>30</v>
      </c>
      <c r="K515">
        <v>22.4</v>
      </c>
      <c r="L515">
        <v>2.5233839773347402</v>
      </c>
      <c r="M515">
        <v>17</v>
      </c>
      <c r="N515">
        <v>27</v>
      </c>
    </row>
    <row r="516" spans="1:14" x14ac:dyDescent="0.25">
      <c r="A516" t="s">
        <v>748</v>
      </c>
      <c r="B516">
        <v>5</v>
      </c>
      <c r="C516">
        <v>23</v>
      </c>
      <c r="D516">
        <v>3.3764887764726499</v>
      </c>
      <c r="E516">
        <v>17</v>
      </c>
      <c r="F516">
        <v>31</v>
      </c>
      <c r="G516">
        <v>31</v>
      </c>
      <c r="H516">
        <v>2.3132328664943098</v>
      </c>
      <c r="I516">
        <v>23</v>
      </c>
      <c r="J516">
        <v>31</v>
      </c>
      <c r="K516">
        <v>24.2</v>
      </c>
      <c r="L516">
        <v>2.19672458680897</v>
      </c>
      <c r="M516">
        <v>20</v>
      </c>
      <c r="N516">
        <v>28.6</v>
      </c>
    </row>
    <row r="517" spans="1:14" x14ac:dyDescent="0.25">
      <c r="A517" t="s">
        <v>749</v>
      </c>
      <c r="B517">
        <v>5</v>
      </c>
      <c r="C517">
        <v>23</v>
      </c>
      <c r="D517">
        <v>2.4276713860891199</v>
      </c>
      <c r="E517">
        <v>21</v>
      </c>
      <c r="F517">
        <v>31</v>
      </c>
      <c r="G517">
        <v>31</v>
      </c>
      <c r="H517">
        <v>3.1556445885550799</v>
      </c>
      <c r="I517">
        <v>23</v>
      </c>
      <c r="J517">
        <v>31</v>
      </c>
      <c r="K517">
        <v>24.2</v>
      </c>
      <c r="L517">
        <v>1.6684199066477501</v>
      </c>
      <c r="M517">
        <v>21.4</v>
      </c>
      <c r="N517">
        <v>27.8</v>
      </c>
    </row>
    <row r="518" spans="1:14" x14ac:dyDescent="0.25">
      <c r="A518" t="s">
        <v>750</v>
      </c>
      <c r="B518">
        <v>5</v>
      </c>
      <c r="C518">
        <v>23</v>
      </c>
      <c r="D518">
        <v>4.32349722595335</v>
      </c>
      <c r="E518">
        <v>15</v>
      </c>
      <c r="F518">
        <v>31</v>
      </c>
      <c r="G518">
        <v>31</v>
      </c>
      <c r="H518">
        <v>2.9667583598123599</v>
      </c>
      <c r="I518">
        <v>23</v>
      </c>
      <c r="J518">
        <v>31</v>
      </c>
      <c r="K518">
        <v>22.4</v>
      </c>
      <c r="L518">
        <v>2.61988265884459</v>
      </c>
      <c r="M518">
        <v>17.399999999999999</v>
      </c>
      <c r="N518">
        <v>27.4</v>
      </c>
    </row>
    <row r="519" spans="1:14" x14ac:dyDescent="0.25">
      <c r="A519" t="s">
        <v>751</v>
      </c>
      <c r="B519">
        <v>5</v>
      </c>
      <c r="C519">
        <v>23</v>
      </c>
      <c r="D519">
        <v>4.8247025623847097</v>
      </c>
      <c r="E519">
        <v>15</v>
      </c>
      <c r="F519">
        <v>31</v>
      </c>
      <c r="G519">
        <v>31</v>
      </c>
      <c r="H519">
        <v>2.3206742797969899</v>
      </c>
      <c r="I519">
        <v>23</v>
      </c>
      <c r="J519">
        <v>31</v>
      </c>
      <c r="K519">
        <v>23.6</v>
      </c>
      <c r="L519">
        <v>2.7608979727185798</v>
      </c>
      <c r="M519">
        <v>18.2</v>
      </c>
      <c r="N519">
        <v>29</v>
      </c>
    </row>
    <row r="520" spans="1:14" x14ac:dyDescent="0.25">
      <c r="A520" t="s">
        <v>752</v>
      </c>
      <c r="B520">
        <v>5</v>
      </c>
      <c r="C520">
        <v>23</v>
      </c>
      <c r="D520">
        <v>3.8015447668364302</v>
      </c>
      <c r="E520">
        <v>19</v>
      </c>
      <c r="F520">
        <v>31</v>
      </c>
      <c r="G520">
        <v>31</v>
      </c>
      <c r="H520">
        <v>2.1929796889145101</v>
      </c>
      <c r="I520">
        <v>23</v>
      </c>
      <c r="J520">
        <v>31</v>
      </c>
      <c r="K520">
        <v>25</v>
      </c>
      <c r="L520">
        <v>2.0986098348010902</v>
      </c>
      <c r="M520">
        <v>21</v>
      </c>
      <c r="N520">
        <v>29</v>
      </c>
    </row>
    <row r="521" spans="1:14" x14ac:dyDescent="0.25">
      <c r="A521" t="s">
        <v>753</v>
      </c>
      <c r="B521">
        <v>5</v>
      </c>
      <c r="C521">
        <v>23</v>
      </c>
      <c r="D521">
        <v>5.41301653283994</v>
      </c>
      <c r="E521">
        <v>16</v>
      </c>
      <c r="F521">
        <v>32</v>
      </c>
      <c r="G521">
        <v>32</v>
      </c>
      <c r="H521">
        <v>2.8143148414494599</v>
      </c>
      <c r="I521">
        <v>23</v>
      </c>
      <c r="J521">
        <v>32</v>
      </c>
      <c r="K521">
        <v>23.2</v>
      </c>
      <c r="L521">
        <v>2.9285205745692799</v>
      </c>
      <c r="M521">
        <v>17.399999999999999</v>
      </c>
      <c r="N521">
        <v>29</v>
      </c>
    </row>
    <row r="522" spans="1:14" x14ac:dyDescent="0.25">
      <c r="A522" t="s">
        <v>754</v>
      </c>
      <c r="B522">
        <v>5</v>
      </c>
      <c r="C522">
        <v>23</v>
      </c>
      <c r="D522">
        <v>4.88431056024951</v>
      </c>
      <c r="E522">
        <v>11</v>
      </c>
      <c r="F522">
        <v>32</v>
      </c>
      <c r="G522">
        <v>32</v>
      </c>
      <c r="H522">
        <v>3.44220471025863</v>
      </c>
      <c r="I522">
        <v>23</v>
      </c>
      <c r="J522">
        <v>32</v>
      </c>
      <c r="K522">
        <v>21.8</v>
      </c>
      <c r="L522">
        <v>3.24982842779138</v>
      </c>
      <c r="M522">
        <v>15.2</v>
      </c>
      <c r="N522">
        <v>27.8</v>
      </c>
    </row>
    <row r="523" spans="1:14" x14ac:dyDescent="0.25">
      <c r="A523" t="s">
        <v>755</v>
      </c>
      <c r="B523">
        <v>10</v>
      </c>
      <c r="C523">
        <v>23</v>
      </c>
      <c r="D523">
        <v>3.0404958409765799</v>
      </c>
      <c r="E523">
        <v>17</v>
      </c>
      <c r="F523">
        <v>28</v>
      </c>
      <c r="G523">
        <v>32</v>
      </c>
      <c r="H523">
        <v>2.05234285662024</v>
      </c>
      <c r="I523">
        <v>26</v>
      </c>
      <c r="J523">
        <v>32</v>
      </c>
      <c r="K523">
        <v>22.6</v>
      </c>
      <c r="L523">
        <v>1.83683829244473</v>
      </c>
      <c r="M523">
        <v>19</v>
      </c>
      <c r="N523">
        <v>26.2</v>
      </c>
    </row>
    <row r="524" spans="1:14" x14ac:dyDescent="0.25">
      <c r="A524" t="s">
        <v>756</v>
      </c>
      <c r="B524">
        <v>10</v>
      </c>
      <c r="C524">
        <v>23</v>
      </c>
      <c r="D524">
        <v>2.6343952401505999</v>
      </c>
      <c r="E524">
        <v>16.5</v>
      </c>
      <c r="F524">
        <v>28</v>
      </c>
      <c r="G524">
        <v>32</v>
      </c>
      <c r="H524">
        <v>1.81648391167666</v>
      </c>
      <c r="I524">
        <v>25</v>
      </c>
      <c r="J524">
        <v>32</v>
      </c>
      <c r="K524">
        <v>22.3</v>
      </c>
      <c r="L524">
        <v>2.0264848599702798</v>
      </c>
      <c r="M524">
        <v>18.3</v>
      </c>
      <c r="N524">
        <v>26.1</v>
      </c>
    </row>
    <row r="525" spans="1:14" x14ac:dyDescent="0.25">
      <c r="A525" t="s">
        <v>757</v>
      </c>
      <c r="B525">
        <v>25</v>
      </c>
      <c r="C525">
        <v>23</v>
      </c>
      <c r="D525">
        <v>2.9136912670494</v>
      </c>
      <c r="E525">
        <v>15</v>
      </c>
      <c r="F525">
        <v>25</v>
      </c>
      <c r="G525">
        <v>32</v>
      </c>
      <c r="H525">
        <v>1.3381033749543401</v>
      </c>
      <c r="I525">
        <v>28</v>
      </c>
      <c r="J525">
        <v>32</v>
      </c>
      <c r="K525">
        <v>19.96</v>
      </c>
      <c r="L525">
        <v>1.52344477859335</v>
      </c>
      <c r="M525">
        <v>17</v>
      </c>
      <c r="N525">
        <v>22.88</v>
      </c>
    </row>
    <row r="526" spans="1:14" x14ac:dyDescent="0.25">
      <c r="A526" t="s">
        <v>758</v>
      </c>
      <c r="B526">
        <v>10</v>
      </c>
      <c r="C526">
        <v>23</v>
      </c>
      <c r="D526">
        <v>2.6158557892496699</v>
      </c>
      <c r="E526">
        <v>20</v>
      </c>
      <c r="F526">
        <v>29</v>
      </c>
      <c r="G526">
        <v>33</v>
      </c>
      <c r="H526">
        <v>1.8329191469510899</v>
      </c>
      <c r="I526">
        <v>27</v>
      </c>
      <c r="J526">
        <v>33</v>
      </c>
      <c r="K526">
        <v>24.3</v>
      </c>
      <c r="L526">
        <v>1.5558909189127501</v>
      </c>
      <c r="M526">
        <v>21.4</v>
      </c>
      <c r="N526">
        <v>27.4</v>
      </c>
    </row>
    <row r="527" spans="1:14" x14ac:dyDescent="0.25">
      <c r="A527" t="s">
        <v>759</v>
      </c>
      <c r="B527">
        <v>5</v>
      </c>
      <c r="C527">
        <v>23</v>
      </c>
      <c r="D527">
        <v>2.61842115843428</v>
      </c>
      <c r="E527">
        <v>20</v>
      </c>
      <c r="F527">
        <v>33</v>
      </c>
      <c r="G527">
        <v>33</v>
      </c>
      <c r="H527">
        <v>4.3602447653132197</v>
      </c>
      <c r="I527">
        <v>23</v>
      </c>
      <c r="J527">
        <v>33</v>
      </c>
      <c r="K527">
        <v>24.4</v>
      </c>
      <c r="L527">
        <v>2.0246277835113702</v>
      </c>
      <c r="M527">
        <v>21.2</v>
      </c>
      <c r="N527">
        <v>29</v>
      </c>
    </row>
    <row r="528" spans="1:14" x14ac:dyDescent="0.25">
      <c r="A528" t="s">
        <v>760</v>
      </c>
      <c r="B528">
        <v>20</v>
      </c>
      <c r="C528">
        <v>23</v>
      </c>
      <c r="D528">
        <v>1.4298719840912599</v>
      </c>
      <c r="E528">
        <v>20.5</v>
      </c>
      <c r="F528">
        <v>25</v>
      </c>
      <c r="G528">
        <v>33</v>
      </c>
      <c r="H528">
        <v>1.9681161292235301</v>
      </c>
      <c r="I528">
        <v>27</v>
      </c>
      <c r="J528">
        <v>33</v>
      </c>
      <c r="K528">
        <v>23.1</v>
      </c>
      <c r="L528">
        <v>1.0059416779644601</v>
      </c>
      <c r="M528">
        <v>21.14875</v>
      </c>
      <c r="N528">
        <v>25.1</v>
      </c>
    </row>
    <row r="529" spans="1:14" x14ac:dyDescent="0.25">
      <c r="A529" t="s">
        <v>761</v>
      </c>
      <c r="B529">
        <v>5</v>
      </c>
      <c r="C529">
        <v>23</v>
      </c>
      <c r="D529">
        <v>3.1760583267077198</v>
      </c>
      <c r="E529">
        <v>16</v>
      </c>
      <c r="F529">
        <v>33</v>
      </c>
      <c r="G529">
        <v>33</v>
      </c>
      <c r="H529">
        <v>4.4067997853810903</v>
      </c>
      <c r="I529">
        <v>23</v>
      </c>
      <c r="J529">
        <v>33</v>
      </c>
      <c r="K529">
        <v>23.4</v>
      </c>
      <c r="L529">
        <v>2.4918364061204898</v>
      </c>
      <c r="M529">
        <v>18.995000000000001</v>
      </c>
      <c r="N529">
        <v>28.8</v>
      </c>
    </row>
    <row r="530" spans="1:14" x14ac:dyDescent="0.25">
      <c r="A530" t="s">
        <v>762</v>
      </c>
      <c r="B530">
        <v>5</v>
      </c>
      <c r="C530">
        <v>23</v>
      </c>
      <c r="D530">
        <v>7.7310022914007099</v>
      </c>
      <c r="E530">
        <v>5</v>
      </c>
      <c r="F530">
        <v>34</v>
      </c>
      <c r="G530">
        <v>34</v>
      </c>
      <c r="H530">
        <v>3.16757369327222</v>
      </c>
      <c r="I530">
        <v>23</v>
      </c>
      <c r="J530">
        <v>34</v>
      </c>
      <c r="K530">
        <v>22</v>
      </c>
      <c r="L530">
        <v>4.8096497844130903</v>
      </c>
      <c r="M530">
        <v>12.6</v>
      </c>
      <c r="N530">
        <v>31</v>
      </c>
    </row>
    <row r="531" spans="1:14" x14ac:dyDescent="0.25">
      <c r="A531" t="s">
        <v>763</v>
      </c>
      <c r="B531">
        <v>25</v>
      </c>
      <c r="C531">
        <v>23</v>
      </c>
      <c r="D531">
        <v>0.94070382287319099</v>
      </c>
      <c r="E531">
        <v>21</v>
      </c>
      <c r="F531">
        <v>24</v>
      </c>
      <c r="G531">
        <v>34</v>
      </c>
      <c r="H531">
        <v>2.4104953617024201</v>
      </c>
      <c r="I531">
        <v>27</v>
      </c>
      <c r="J531">
        <v>34</v>
      </c>
      <c r="K531">
        <v>22.12</v>
      </c>
      <c r="L531">
        <v>1.0620502635432201</v>
      </c>
      <c r="M531">
        <v>20.04</v>
      </c>
      <c r="N531">
        <v>24.2</v>
      </c>
    </row>
    <row r="532" spans="1:14" x14ac:dyDescent="0.25">
      <c r="A532" t="s">
        <v>764</v>
      </c>
      <c r="B532">
        <v>25</v>
      </c>
      <c r="C532">
        <v>23</v>
      </c>
      <c r="D532">
        <v>1.9014278273913701</v>
      </c>
      <c r="E532">
        <v>19</v>
      </c>
      <c r="F532">
        <v>27</v>
      </c>
      <c r="G532">
        <v>35</v>
      </c>
      <c r="H532">
        <v>2.31164605438377</v>
      </c>
      <c r="I532">
        <v>28</v>
      </c>
      <c r="J532">
        <v>35</v>
      </c>
      <c r="K532">
        <v>22.84</v>
      </c>
      <c r="L532">
        <v>1.0880099684805999</v>
      </c>
      <c r="M532">
        <v>20.72</v>
      </c>
      <c r="N532">
        <v>25</v>
      </c>
    </row>
    <row r="533" spans="1:14" x14ac:dyDescent="0.25">
      <c r="A533" t="s">
        <v>765</v>
      </c>
      <c r="B533">
        <v>5</v>
      </c>
      <c r="C533">
        <v>23</v>
      </c>
      <c r="D533">
        <v>5.9977955671368601</v>
      </c>
      <c r="E533">
        <v>8</v>
      </c>
      <c r="F533">
        <v>35</v>
      </c>
      <c r="G533">
        <v>35</v>
      </c>
      <c r="H533">
        <v>5.8632120646938501</v>
      </c>
      <c r="I533">
        <v>23</v>
      </c>
      <c r="J533">
        <v>35</v>
      </c>
      <c r="K533">
        <v>20.6</v>
      </c>
      <c r="L533">
        <v>4.1100402677711401</v>
      </c>
      <c r="M533">
        <v>12.8</v>
      </c>
      <c r="N533">
        <v>28.4</v>
      </c>
    </row>
    <row r="534" spans="1:14" x14ac:dyDescent="0.25">
      <c r="A534" t="s">
        <v>766</v>
      </c>
      <c r="B534">
        <v>5</v>
      </c>
      <c r="C534">
        <v>23</v>
      </c>
      <c r="D534">
        <v>5.4458279163199297</v>
      </c>
      <c r="E534">
        <v>12</v>
      </c>
      <c r="F534">
        <v>36</v>
      </c>
      <c r="G534">
        <v>36</v>
      </c>
      <c r="H534">
        <v>5.5838909134915404</v>
      </c>
      <c r="I534">
        <v>23</v>
      </c>
      <c r="J534">
        <v>36</v>
      </c>
      <c r="K534">
        <v>22.4</v>
      </c>
      <c r="L534">
        <v>3.68152437538755</v>
      </c>
      <c r="M534">
        <v>15.4</v>
      </c>
      <c r="N534">
        <v>29.4</v>
      </c>
    </row>
    <row r="535" spans="1:14" x14ac:dyDescent="0.25">
      <c r="A535" t="s">
        <v>767</v>
      </c>
      <c r="B535">
        <v>5</v>
      </c>
      <c r="C535">
        <v>23</v>
      </c>
      <c r="D535">
        <v>6.3256322745135298</v>
      </c>
      <c r="E535">
        <v>11</v>
      </c>
      <c r="F535">
        <v>36</v>
      </c>
      <c r="G535">
        <v>36</v>
      </c>
      <c r="H535">
        <v>4.4988180777188198</v>
      </c>
      <c r="I535">
        <v>23</v>
      </c>
      <c r="J535">
        <v>36</v>
      </c>
      <c r="K535">
        <v>23</v>
      </c>
      <c r="L535">
        <v>4.0077774553501797</v>
      </c>
      <c r="M535">
        <v>15.4</v>
      </c>
      <c r="N535">
        <v>30.6</v>
      </c>
    </row>
    <row r="536" spans="1:14" x14ac:dyDescent="0.25">
      <c r="A536" t="s">
        <v>768</v>
      </c>
      <c r="B536">
        <v>5</v>
      </c>
      <c r="C536">
        <v>23</v>
      </c>
      <c r="D536">
        <v>6.1221274900560898</v>
      </c>
      <c r="E536">
        <v>13</v>
      </c>
      <c r="F536">
        <v>37</v>
      </c>
      <c r="G536">
        <v>37</v>
      </c>
      <c r="H536">
        <v>4.1014663429822598</v>
      </c>
      <c r="I536">
        <v>23</v>
      </c>
      <c r="J536">
        <v>37</v>
      </c>
      <c r="K536">
        <v>25</v>
      </c>
      <c r="L536">
        <v>3.8278129867623099</v>
      </c>
      <c r="M536">
        <v>17.8</v>
      </c>
      <c r="N536">
        <v>32.6</v>
      </c>
    </row>
    <row r="537" spans="1:14" x14ac:dyDescent="0.25">
      <c r="A537" t="s">
        <v>769</v>
      </c>
      <c r="B537">
        <v>5</v>
      </c>
      <c r="C537">
        <v>23</v>
      </c>
      <c r="D537">
        <v>5.0092674500408298</v>
      </c>
      <c r="E537">
        <v>16</v>
      </c>
      <c r="F537">
        <v>37</v>
      </c>
      <c r="G537">
        <v>37</v>
      </c>
      <c r="H537">
        <v>4.4536531816775202</v>
      </c>
      <c r="I537">
        <v>23</v>
      </c>
      <c r="J537">
        <v>37</v>
      </c>
      <c r="K537">
        <v>25.4</v>
      </c>
      <c r="L537">
        <v>3.2965367317599199</v>
      </c>
      <c r="M537">
        <v>19.399999999999999</v>
      </c>
      <c r="N537">
        <v>32.4</v>
      </c>
    </row>
    <row r="538" spans="1:14" x14ac:dyDescent="0.25">
      <c r="A538" t="s">
        <v>770</v>
      </c>
      <c r="B538">
        <v>5</v>
      </c>
      <c r="C538">
        <v>23</v>
      </c>
      <c r="D538">
        <v>5.4210420151159999</v>
      </c>
      <c r="E538">
        <v>7</v>
      </c>
      <c r="F538">
        <v>37</v>
      </c>
      <c r="G538">
        <v>37</v>
      </c>
      <c r="H538">
        <v>5.3143442893288899</v>
      </c>
      <c r="I538">
        <v>23</v>
      </c>
      <c r="J538">
        <v>37</v>
      </c>
      <c r="K538">
        <v>23.2</v>
      </c>
      <c r="L538">
        <v>4.34293773881463</v>
      </c>
      <c r="M538">
        <v>14</v>
      </c>
      <c r="N538">
        <v>31.2</v>
      </c>
    </row>
    <row r="539" spans="1:14" x14ac:dyDescent="0.25">
      <c r="A539" t="s">
        <v>771</v>
      </c>
      <c r="B539">
        <v>25</v>
      </c>
      <c r="C539">
        <v>23</v>
      </c>
      <c r="D539">
        <v>1.7187609385590501</v>
      </c>
      <c r="E539">
        <v>21</v>
      </c>
      <c r="F539">
        <v>29</v>
      </c>
      <c r="G539">
        <v>37</v>
      </c>
      <c r="H539">
        <v>2.1461396276873899</v>
      </c>
      <c r="I539">
        <v>30</v>
      </c>
      <c r="J539">
        <v>37</v>
      </c>
      <c r="K539">
        <v>23.36</v>
      </c>
      <c r="L539">
        <v>1.55090313935293</v>
      </c>
      <c r="M539">
        <v>20.2</v>
      </c>
      <c r="N539">
        <v>26.28</v>
      </c>
    </row>
    <row r="540" spans="1:14" x14ac:dyDescent="0.25">
      <c r="A540" t="s">
        <v>772</v>
      </c>
      <c r="B540">
        <v>5</v>
      </c>
      <c r="C540">
        <v>23</v>
      </c>
      <c r="D540">
        <v>3.9469283011351299</v>
      </c>
      <c r="E540">
        <v>17</v>
      </c>
      <c r="F540">
        <v>37</v>
      </c>
      <c r="G540">
        <v>37</v>
      </c>
      <c r="H540">
        <v>6.29748488458584</v>
      </c>
      <c r="I540">
        <v>23</v>
      </c>
      <c r="J540">
        <v>37</v>
      </c>
      <c r="K540">
        <v>24.2</v>
      </c>
      <c r="L540">
        <v>3.0494873716287101</v>
      </c>
      <c r="M540">
        <v>19.399999999999999</v>
      </c>
      <c r="N540">
        <v>31</v>
      </c>
    </row>
    <row r="541" spans="1:14" x14ac:dyDescent="0.25">
      <c r="A541" t="s">
        <v>773</v>
      </c>
      <c r="B541">
        <v>10</v>
      </c>
      <c r="C541">
        <v>23</v>
      </c>
      <c r="D541">
        <v>2.3980085059230798</v>
      </c>
      <c r="E541">
        <v>18</v>
      </c>
      <c r="F541">
        <v>31.5</v>
      </c>
      <c r="G541">
        <v>37</v>
      </c>
      <c r="H541">
        <v>3.49100124734594</v>
      </c>
      <c r="I541">
        <v>26</v>
      </c>
      <c r="J541">
        <v>37</v>
      </c>
      <c r="K541">
        <v>24.4</v>
      </c>
      <c r="L541">
        <v>2.3639979874247898</v>
      </c>
      <c r="M541">
        <v>19.899999999999999</v>
      </c>
      <c r="N541">
        <v>29.1</v>
      </c>
    </row>
    <row r="542" spans="1:14" x14ac:dyDescent="0.25">
      <c r="A542" t="s">
        <v>774</v>
      </c>
      <c r="B542">
        <v>10</v>
      </c>
      <c r="C542">
        <v>23</v>
      </c>
      <c r="D542">
        <v>2.4614162299346498</v>
      </c>
      <c r="E542">
        <v>20.5</v>
      </c>
      <c r="F542">
        <v>30</v>
      </c>
      <c r="G542">
        <v>37</v>
      </c>
      <c r="H542">
        <v>3.0010577593187802</v>
      </c>
      <c r="I542">
        <v>27</v>
      </c>
      <c r="J542">
        <v>37</v>
      </c>
      <c r="K542">
        <v>24.7</v>
      </c>
      <c r="L542">
        <v>2.1056550711661899</v>
      </c>
      <c r="M542">
        <v>20.6</v>
      </c>
      <c r="N542">
        <v>28.8</v>
      </c>
    </row>
    <row r="543" spans="1:14" x14ac:dyDescent="0.25">
      <c r="A543" t="s">
        <v>775</v>
      </c>
      <c r="B543">
        <v>5</v>
      </c>
      <c r="C543">
        <v>23</v>
      </c>
      <c r="D543">
        <v>7.4526328075101302</v>
      </c>
      <c r="E543">
        <v>19</v>
      </c>
      <c r="F543">
        <v>38</v>
      </c>
      <c r="G543">
        <v>38</v>
      </c>
      <c r="H543">
        <v>4.0287479284496204</v>
      </c>
      <c r="I543">
        <v>23</v>
      </c>
      <c r="J543">
        <v>38</v>
      </c>
      <c r="K543">
        <v>27.4</v>
      </c>
      <c r="L543">
        <v>3.7502207742459102</v>
      </c>
      <c r="M543">
        <v>20.2</v>
      </c>
      <c r="N543">
        <v>34.6</v>
      </c>
    </row>
    <row r="544" spans="1:14" x14ac:dyDescent="0.25">
      <c r="A544" t="s">
        <v>776</v>
      </c>
      <c r="B544">
        <v>25</v>
      </c>
      <c r="C544">
        <v>23</v>
      </c>
      <c r="D544">
        <v>3.4922527590272301</v>
      </c>
      <c r="E544">
        <v>16</v>
      </c>
      <c r="F544">
        <v>30</v>
      </c>
      <c r="G544">
        <v>38</v>
      </c>
      <c r="H544">
        <v>1.4923019991026101</v>
      </c>
      <c r="I544">
        <v>34</v>
      </c>
      <c r="J544">
        <v>38</v>
      </c>
      <c r="K544">
        <v>23.08</v>
      </c>
      <c r="L544">
        <v>1.7970318158871701</v>
      </c>
      <c r="M544">
        <v>19.559999999999999</v>
      </c>
      <c r="N544">
        <v>26.6</v>
      </c>
    </row>
    <row r="545" spans="1:14" x14ac:dyDescent="0.25">
      <c r="A545" t="s">
        <v>777</v>
      </c>
      <c r="B545">
        <v>45</v>
      </c>
      <c r="C545">
        <v>23</v>
      </c>
      <c r="D545">
        <v>2.20190534508522</v>
      </c>
      <c r="E545">
        <v>19</v>
      </c>
      <c r="F545">
        <v>27</v>
      </c>
      <c r="G545">
        <v>38</v>
      </c>
      <c r="H545">
        <v>1.67826182888029</v>
      </c>
      <c r="I545">
        <v>34</v>
      </c>
      <c r="J545">
        <v>38</v>
      </c>
      <c r="K545">
        <v>23.488888888888901</v>
      </c>
      <c r="L545">
        <v>1.06867192501788</v>
      </c>
      <c r="M545">
        <v>21.399444444444399</v>
      </c>
      <c r="N545">
        <v>25.622222222222199</v>
      </c>
    </row>
    <row r="546" spans="1:14" x14ac:dyDescent="0.25">
      <c r="A546" t="s">
        <v>778</v>
      </c>
      <c r="B546">
        <v>5</v>
      </c>
      <c r="C546">
        <v>23</v>
      </c>
      <c r="D546">
        <v>7.4967200455361898</v>
      </c>
      <c r="E546">
        <v>14</v>
      </c>
      <c r="F546">
        <v>41</v>
      </c>
      <c r="G546">
        <v>41</v>
      </c>
      <c r="H546">
        <v>6.4273625110837598</v>
      </c>
      <c r="I546">
        <v>23</v>
      </c>
      <c r="J546">
        <v>41</v>
      </c>
      <c r="K546">
        <v>24.4</v>
      </c>
      <c r="L546">
        <v>4.53546100049914</v>
      </c>
      <c r="M546">
        <v>15.8</v>
      </c>
      <c r="N546">
        <v>33.4</v>
      </c>
    </row>
    <row r="547" spans="1:14" x14ac:dyDescent="0.25">
      <c r="A547" t="s">
        <v>779</v>
      </c>
      <c r="B547">
        <v>5</v>
      </c>
      <c r="C547">
        <v>23</v>
      </c>
      <c r="D547">
        <v>8.2972528032119204</v>
      </c>
      <c r="E547">
        <v>13</v>
      </c>
      <c r="F547">
        <v>41</v>
      </c>
      <c r="G547">
        <v>41</v>
      </c>
      <c r="H547">
        <v>4.8544193822489099</v>
      </c>
      <c r="I547">
        <v>23</v>
      </c>
      <c r="J547">
        <v>41</v>
      </c>
      <c r="K547">
        <v>27.8</v>
      </c>
      <c r="L547">
        <v>4.7427799491189297</v>
      </c>
      <c r="M547">
        <v>19</v>
      </c>
      <c r="N547">
        <v>36.6</v>
      </c>
    </row>
    <row r="548" spans="1:14" x14ac:dyDescent="0.25">
      <c r="A548" t="s">
        <v>780</v>
      </c>
      <c r="B548">
        <v>25</v>
      </c>
      <c r="C548">
        <v>23</v>
      </c>
      <c r="D548">
        <v>2.2702306126698799</v>
      </c>
      <c r="E548">
        <v>20</v>
      </c>
      <c r="F548">
        <v>29</v>
      </c>
      <c r="G548">
        <v>41</v>
      </c>
      <c r="H548">
        <v>2.14339862269378</v>
      </c>
      <c r="I548">
        <v>37</v>
      </c>
      <c r="J548">
        <v>41</v>
      </c>
      <c r="K548">
        <v>24.84</v>
      </c>
      <c r="L548">
        <v>1.52574693130474</v>
      </c>
      <c r="M548">
        <v>21.88</v>
      </c>
      <c r="N548">
        <v>27.84</v>
      </c>
    </row>
    <row r="549" spans="1:14" x14ac:dyDescent="0.25">
      <c r="A549" t="s">
        <v>781</v>
      </c>
      <c r="B549">
        <v>25</v>
      </c>
      <c r="C549">
        <v>23</v>
      </c>
      <c r="D549">
        <v>1.6050082103015899</v>
      </c>
      <c r="E549">
        <v>20</v>
      </c>
      <c r="F549">
        <v>28</v>
      </c>
      <c r="G549">
        <v>42</v>
      </c>
      <c r="H549">
        <v>2.6813155083439</v>
      </c>
      <c r="I549">
        <v>33</v>
      </c>
      <c r="J549">
        <v>42</v>
      </c>
      <c r="K549">
        <v>24.36</v>
      </c>
      <c r="L549">
        <v>1.5780288871313</v>
      </c>
      <c r="M549">
        <v>21.36</v>
      </c>
      <c r="N549">
        <v>27.521000000000001</v>
      </c>
    </row>
    <row r="550" spans="1:14" x14ac:dyDescent="0.25">
      <c r="A550" t="s">
        <v>782</v>
      </c>
      <c r="B550">
        <v>25</v>
      </c>
      <c r="C550">
        <v>23</v>
      </c>
      <c r="D550">
        <v>1.52342261754484</v>
      </c>
      <c r="E550">
        <v>20</v>
      </c>
      <c r="F550">
        <v>26</v>
      </c>
      <c r="G550">
        <v>42</v>
      </c>
      <c r="H550">
        <v>3.83489555038833</v>
      </c>
      <c r="I550">
        <v>32</v>
      </c>
      <c r="J550">
        <v>42</v>
      </c>
      <c r="K550">
        <v>23.04</v>
      </c>
      <c r="L550">
        <v>1.5569884457907901</v>
      </c>
      <c r="M550">
        <v>20.04</v>
      </c>
      <c r="N550">
        <v>26.12</v>
      </c>
    </row>
    <row r="551" spans="1:14" x14ac:dyDescent="0.25">
      <c r="A551" t="s">
        <v>783</v>
      </c>
      <c r="B551">
        <v>5</v>
      </c>
      <c r="C551">
        <v>23</v>
      </c>
      <c r="D551">
        <v>6.5062603584843801</v>
      </c>
      <c r="E551">
        <v>16</v>
      </c>
      <c r="F551">
        <v>42</v>
      </c>
      <c r="G551">
        <v>42</v>
      </c>
      <c r="H551">
        <v>6.4770903367116199</v>
      </c>
      <c r="I551">
        <v>23</v>
      </c>
      <c r="J551">
        <v>42</v>
      </c>
      <c r="K551">
        <v>26.2</v>
      </c>
      <c r="L551">
        <v>4.2061579578609098</v>
      </c>
      <c r="M551">
        <v>18.600000000000001</v>
      </c>
      <c r="N551">
        <v>35.200000000000003</v>
      </c>
    </row>
    <row r="552" spans="1:14" x14ac:dyDescent="0.25">
      <c r="A552" t="s">
        <v>784</v>
      </c>
      <c r="B552">
        <v>24</v>
      </c>
      <c r="C552">
        <v>23</v>
      </c>
      <c r="D552">
        <v>1.91607963720656</v>
      </c>
      <c r="E552">
        <v>20</v>
      </c>
      <c r="F552">
        <v>26</v>
      </c>
      <c r="G552">
        <v>43</v>
      </c>
      <c r="H552">
        <v>4.3300460644076297</v>
      </c>
      <c r="I552">
        <v>32</v>
      </c>
      <c r="J552">
        <v>43</v>
      </c>
      <c r="K552">
        <v>24.2083333333333</v>
      </c>
      <c r="L552">
        <v>1.4277325486511501</v>
      </c>
      <c r="M552">
        <v>21.5</v>
      </c>
      <c r="N552">
        <v>27.125</v>
      </c>
    </row>
    <row r="553" spans="1:14" x14ac:dyDescent="0.25">
      <c r="A553" t="s">
        <v>785</v>
      </c>
      <c r="B553">
        <v>45</v>
      </c>
      <c r="C553">
        <v>23</v>
      </c>
      <c r="D553">
        <v>1.69865181299705</v>
      </c>
      <c r="E553">
        <v>21</v>
      </c>
      <c r="F553">
        <v>28</v>
      </c>
      <c r="G553">
        <v>44</v>
      </c>
      <c r="H553">
        <v>1.8601663183363999</v>
      </c>
      <c r="I553">
        <v>39</v>
      </c>
      <c r="J553">
        <v>44</v>
      </c>
      <c r="K553">
        <v>24.622222222222199</v>
      </c>
      <c r="L553">
        <v>1.2891252988947699</v>
      </c>
      <c r="M553">
        <v>22.133333333333301</v>
      </c>
      <c r="N553">
        <v>27.1116666666667</v>
      </c>
    </row>
    <row r="554" spans="1:14" x14ac:dyDescent="0.25">
      <c r="A554" t="s">
        <v>786</v>
      </c>
      <c r="B554">
        <v>265</v>
      </c>
      <c r="C554">
        <v>23</v>
      </c>
      <c r="D554">
        <v>0.66943152290311603</v>
      </c>
      <c r="E554">
        <v>21</v>
      </c>
      <c r="F554">
        <v>24</v>
      </c>
      <c r="G554">
        <v>45</v>
      </c>
      <c r="H554">
        <v>1.45401959316157</v>
      </c>
      <c r="I554">
        <v>41</v>
      </c>
      <c r="J554">
        <v>45</v>
      </c>
      <c r="K554">
        <v>22.588679245283</v>
      </c>
      <c r="L554">
        <v>0.457506765436757</v>
      </c>
      <c r="M554">
        <v>21.686792452830201</v>
      </c>
      <c r="N554">
        <v>23.4830188679245</v>
      </c>
    </row>
    <row r="555" spans="1:14" x14ac:dyDescent="0.25">
      <c r="A555" t="s">
        <v>787</v>
      </c>
      <c r="B555">
        <v>5</v>
      </c>
      <c r="C555">
        <v>23</v>
      </c>
      <c r="D555">
        <v>5.8351991144150803</v>
      </c>
      <c r="E555">
        <v>18</v>
      </c>
      <c r="F555">
        <v>45</v>
      </c>
      <c r="G555">
        <v>45</v>
      </c>
      <c r="H555">
        <v>8.6416682783513092</v>
      </c>
      <c r="I555">
        <v>23</v>
      </c>
      <c r="J555">
        <v>45</v>
      </c>
      <c r="K555">
        <v>27</v>
      </c>
      <c r="L555">
        <v>4.2916928388157398</v>
      </c>
      <c r="M555">
        <v>20.2</v>
      </c>
      <c r="N555">
        <v>36.799999999999997</v>
      </c>
    </row>
    <row r="556" spans="1:14" x14ac:dyDescent="0.25">
      <c r="A556" t="s">
        <v>788</v>
      </c>
      <c r="B556">
        <v>5</v>
      </c>
      <c r="C556">
        <v>23</v>
      </c>
      <c r="D556">
        <v>7.3381564690347396</v>
      </c>
      <c r="E556">
        <v>18</v>
      </c>
      <c r="F556">
        <v>45</v>
      </c>
      <c r="G556">
        <v>45</v>
      </c>
      <c r="H556">
        <v>7.5645257428983301</v>
      </c>
      <c r="I556">
        <v>23</v>
      </c>
      <c r="J556">
        <v>45</v>
      </c>
      <c r="K556">
        <v>27.2</v>
      </c>
      <c r="L556">
        <v>4.5954927379934496</v>
      </c>
      <c r="M556">
        <v>19</v>
      </c>
      <c r="N556">
        <v>37</v>
      </c>
    </row>
    <row r="557" spans="1:14" x14ac:dyDescent="0.25">
      <c r="A557" t="s">
        <v>789</v>
      </c>
      <c r="B557">
        <v>25</v>
      </c>
      <c r="C557">
        <v>23</v>
      </c>
      <c r="D557">
        <v>3.6540422428416499</v>
      </c>
      <c r="E557">
        <v>16</v>
      </c>
      <c r="F557">
        <v>28</v>
      </c>
      <c r="G557">
        <v>46</v>
      </c>
      <c r="H557">
        <v>4.9178689026299098</v>
      </c>
      <c r="I557">
        <v>32</v>
      </c>
      <c r="J557">
        <v>46</v>
      </c>
      <c r="K557">
        <v>22.88</v>
      </c>
      <c r="L557">
        <v>1.84687114442736</v>
      </c>
      <c r="M557">
        <v>19.36</v>
      </c>
      <c r="N557">
        <v>26.56</v>
      </c>
    </row>
    <row r="558" spans="1:14" x14ac:dyDescent="0.25">
      <c r="A558" t="s">
        <v>790</v>
      </c>
      <c r="B558">
        <v>15</v>
      </c>
      <c r="C558">
        <v>23</v>
      </c>
      <c r="D558">
        <v>3.2616390463886198</v>
      </c>
      <c r="E558">
        <v>18</v>
      </c>
      <c r="F558">
        <v>26</v>
      </c>
      <c r="G558">
        <v>46</v>
      </c>
      <c r="H558">
        <v>5.8518072315129697</v>
      </c>
      <c r="I558">
        <v>26</v>
      </c>
      <c r="J558">
        <v>46</v>
      </c>
      <c r="K558">
        <v>22.266666666666701</v>
      </c>
      <c r="L558">
        <v>2.98400038514424</v>
      </c>
      <c r="M558">
        <v>16.733333333333299</v>
      </c>
      <c r="N558">
        <v>28.3333333333333</v>
      </c>
    </row>
    <row r="559" spans="1:14" x14ac:dyDescent="0.25">
      <c r="A559" t="s">
        <v>791</v>
      </c>
      <c r="B559">
        <v>25</v>
      </c>
      <c r="C559">
        <v>23</v>
      </c>
      <c r="D559">
        <v>2.0140313781664898</v>
      </c>
      <c r="E559">
        <v>20</v>
      </c>
      <c r="F559">
        <v>29</v>
      </c>
      <c r="G559">
        <v>46</v>
      </c>
      <c r="H559">
        <v>5.3293925735040597</v>
      </c>
      <c r="I559">
        <v>35</v>
      </c>
      <c r="J559">
        <v>46</v>
      </c>
      <c r="K559">
        <v>23.68</v>
      </c>
      <c r="L559">
        <v>1.8239272242137099</v>
      </c>
      <c r="M559">
        <v>20.158999999999999</v>
      </c>
      <c r="N559">
        <v>27.24</v>
      </c>
    </row>
    <row r="560" spans="1:14" x14ac:dyDescent="0.25">
      <c r="A560" t="s">
        <v>792</v>
      </c>
      <c r="B560">
        <v>125</v>
      </c>
      <c r="C560">
        <v>23</v>
      </c>
      <c r="D560">
        <v>1.1947357571249499</v>
      </c>
      <c r="E560">
        <v>20</v>
      </c>
      <c r="F560">
        <v>25</v>
      </c>
      <c r="G560">
        <v>46</v>
      </c>
      <c r="H560">
        <v>2.9274595201170901</v>
      </c>
      <c r="I560">
        <v>38</v>
      </c>
      <c r="J560">
        <v>46</v>
      </c>
      <c r="K560">
        <v>23.263999999999999</v>
      </c>
      <c r="L560">
        <v>0.81124729746345803</v>
      </c>
      <c r="M560">
        <v>21.695799999999998</v>
      </c>
      <c r="N560">
        <v>24.856000000000002</v>
      </c>
    </row>
    <row r="561" spans="1:14" x14ac:dyDescent="0.25">
      <c r="A561" t="s">
        <v>793</v>
      </c>
      <c r="B561">
        <v>5</v>
      </c>
      <c r="C561">
        <v>23</v>
      </c>
      <c r="D561">
        <v>9.5250223157224898</v>
      </c>
      <c r="E561">
        <v>17</v>
      </c>
      <c r="F561">
        <v>46</v>
      </c>
      <c r="G561">
        <v>46</v>
      </c>
      <c r="H561">
        <v>6.5384703799505699</v>
      </c>
      <c r="I561">
        <v>23</v>
      </c>
      <c r="J561">
        <v>46</v>
      </c>
      <c r="K561">
        <v>28.6</v>
      </c>
      <c r="L561">
        <v>5.2338476773546798</v>
      </c>
      <c r="M561">
        <v>18.600000000000001</v>
      </c>
      <c r="N561">
        <v>39</v>
      </c>
    </row>
    <row r="562" spans="1:14" x14ac:dyDescent="0.25">
      <c r="A562" t="s">
        <v>794</v>
      </c>
      <c r="B562">
        <v>125</v>
      </c>
      <c r="C562">
        <v>23</v>
      </c>
      <c r="D562">
        <v>1.04061187640144</v>
      </c>
      <c r="E562">
        <v>22</v>
      </c>
      <c r="F562">
        <v>26</v>
      </c>
      <c r="G562">
        <v>47</v>
      </c>
      <c r="H562">
        <v>1.07725753577306</v>
      </c>
      <c r="I562">
        <v>44</v>
      </c>
      <c r="J562">
        <v>47</v>
      </c>
      <c r="K562">
        <v>25.231999999999999</v>
      </c>
      <c r="L562">
        <v>0.78508091206632302</v>
      </c>
      <c r="M562">
        <v>23.696000000000002</v>
      </c>
      <c r="N562">
        <v>26.776</v>
      </c>
    </row>
    <row r="563" spans="1:14" x14ac:dyDescent="0.25">
      <c r="A563" t="s">
        <v>795</v>
      </c>
      <c r="B563">
        <v>140</v>
      </c>
      <c r="C563">
        <v>23</v>
      </c>
      <c r="D563">
        <v>1.5413137269227399</v>
      </c>
      <c r="E563">
        <v>21.5</v>
      </c>
      <c r="F563">
        <v>27</v>
      </c>
      <c r="G563">
        <v>48</v>
      </c>
      <c r="H563">
        <v>1.1623428341442199</v>
      </c>
      <c r="I563">
        <v>44</v>
      </c>
      <c r="J563">
        <v>48</v>
      </c>
      <c r="K563">
        <v>24.6428571428571</v>
      </c>
      <c r="L563">
        <v>0.77239315439400402</v>
      </c>
      <c r="M563">
        <v>23.121428571428599</v>
      </c>
      <c r="N563">
        <v>26.114464285714298</v>
      </c>
    </row>
    <row r="564" spans="1:14" x14ac:dyDescent="0.25">
      <c r="A564" t="s">
        <v>796</v>
      </c>
      <c r="B564">
        <v>20</v>
      </c>
      <c r="C564">
        <v>23</v>
      </c>
      <c r="D564">
        <v>1.1142764788000901</v>
      </c>
      <c r="E564">
        <v>20.5</v>
      </c>
      <c r="F564">
        <v>25</v>
      </c>
      <c r="G564">
        <v>48</v>
      </c>
      <c r="H564">
        <v>6.7970140745795904</v>
      </c>
      <c r="I564">
        <v>26</v>
      </c>
      <c r="J564">
        <v>48</v>
      </c>
      <c r="K564">
        <v>22.75</v>
      </c>
      <c r="L564">
        <v>2.13847020532948</v>
      </c>
      <c r="M564">
        <v>18.7</v>
      </c>
      <c r="N564">
        <v>27.15</v>
      </c>
    </row>
    <row r="565" spans="1:14" x14ac:dyDescent="0.25">
      <c r="A565" t="s">
        <v>797</v>
      </c>
      <c r="B565">
        <v>105</v>
      </c>
      <c r="C565">
        <v>23</v>
      </c>
      <c r="D565">
        <v>1.0749472271484399</v>
      </c>
      <c r="E565">
        <v>21</v>
      </c>
      <c r="F565">
        <v>25</v>
      </c>
      <c r="G565">
        <v>48</v>
      </c>
      <c r="H565">
        <v>1.7752650130576699</v>
      </c>
      <c r="I565">
        <v>44</v>
      </c>
      <c r="J565">
        <v>48</v>
      </c>
      <c r="K565">
        <v>24.866666666666699</v>
      </c>
      <c r="L565">
        <v>0.904084837765883</v>
      </c>
      <c r="M565">
        <v>23.104761904761901</v>
      </c>
      <c r="N565">
        <v>26.676428571428598</v>
      </c>
    </row>
    <row r="566" spans="1:14" x14ac:dyDescent="0.25">
      <c r="A566" t="s">
        <v>798</v>
      </c>
      <c r="B566">
        <v>205</v>
      </c>
      <c r="C566">
        <v>23</v>
      </c>
      <c r="D566">
        <v>0.86712985845209001</v>
      </c>
      <c r="E566">
        <v>22</v>
      </c>
      <c r="F566">
        <v>25</v>
      </c>
      <c r="G566">
        <v>48</v>
      </c>
      <c r="H566">
        <v>1.08929445341497</v>
      </c>
      <c r="I566">
        <v>45</v>
      </c>
      <c r="J566">
        <v>48</v>
      </c>
      <c r="K566">
        <v>23.658536585365901</v>
      </c>
      <c r="L566">
        <v>0.750457968311669</v>
      </c>
      <c r="M566">
        <v>22.165853658536602</v>
      </c>
      <c r="N566">
        <v>25.087926829268302</v>
      </c>
    </row>
    <row r="567" spans="1:14" x14ac:dyDescent="0.25">
      <c r="A567" t="s">
        <v>799</v>
      </c>
      <c r="B567">
        <v>5</v>
      </c>
      <c r="C567">
        <v>23</v>
      </c>
      <c r="D567">
        <v>10.6890192662043</v>
      </c>
      <c r="E567">
        <v>16</v>
      </c>
      <c r="F567">
        <v>49</v>
      </c>
      <c r="G567">
        <v>49</v>
      </c>
      <c r="H567">
        <v>6.86280293440017</v>
      </c>
      <c r="I567">
        <v>23</v>
      </c>
      <c r="J567">
        <v>49</v>
      </c>
      <c r="K567">
        <v>30.4</v>
      </c>
      <c r="L567">
        <v>5.7923642791173098</v>
      </c>
      <c r="M567">
        <v>19.399999999999999</v>
      </c>
      <c r="N567">
        <v>42.2</v>
      </c>
    </row>
    <row r="568" spans="1:14" x14ac:dyDescent="0.25">
      <c r="A568" t="s">
        <v>800</v>
      </c>
      <c r="B568">
        <v>643</v>
      </c>
      <c r="C568">
        <v>23</v>
      </c>
      <c r="D568">
        <v>0.60595417982451805</v>
      </c>
      <c r="E568">
        <v>21</v>
      </c>
      <c r="F568">
        <v>24</v>
      </c>
      <c r="G568">
        <v>49</v>
      </c>
      <c r="H568">
        <v>1.4948787463358399</v>
      </c>
      <c r="I568">
        <v>45</v>
      </c>
      <c r="J568">
        <v>49</v>
      </c>
      <c r="K568">
        <v>21.998444790046701</v>
      </c>
      <c r="L568">
        <v>0.41038427146462197</v>
      </c>
      <c r="M568">
        <v>21.2021772939347</v>
      </c>
      <c r="N568">
        <v>22.799416796267501</v>
      </c>
    </row>
    <row r="569" spans="1:14" x14ac:dyDescent="0.25">
      <c r="A569" t="s">
        <v>801</v>
      </c>
      <c r="B569">
        <v>5</v>
      </c>
      <c r="C569">
        <v>23</v>
      </c>
      <c r="D569">
        <v>9.9502664557414793</v>
      </c>
      <c r="E569">
        <v>11</v>
      </c>
      <c r="F569">
        <v>49</v>
      </c>
      <c r="G569">
        <v>49</v>
      </c>
      <c r="H569">
        <v>8.3486675065493792</v>
      </c>
      <c r="I569">
        <v>23</v>
      </c>
      <c r="J569">
        <v>49</v>
      </c>
      <c r="K569">
        <v>27</v>
      </c>
      <c r="L569">
        <v>6.18442398853822</v>
      </c>
      <c r="M569">
        <v>15.4</v>
      </c>
      <c r="N569">
        <v>38.799999999999997</v>
      </c>
    </row>
    <row r="570" spans="1:14" x14ac:dyDescent="0.25">
      <c r="A570" t="s">
        <v>802</v>
      </c>
      <c r="B570">
        <v>45</v>
      </c>
      <c r="C570">
        <v>23</v>
      </c>
      <c r="D570">
        <v>2.4648887110041602</v>
      </c>
      <c r="E570">
        <v>19</v>
      </c>
      <c r="F570">
        <v>27</v>
      </c>
      <c r="G570">
        <v>50</v>
      </c>
      <c r="H570">
        <v>3.5358270598687001</v>
      </c>
      <c r="I570">
        <v>40</v>
      </c>
      <c r="J570">
        <v>50</v>
      </c>
      <c r="K570">
        <v>24.3555555555556</v>
      </c>
      <c r="L570">
        <v>1.4382474042411799</v>
      </c>
      <c r="M570">
        <v>21.577777777777801</v>
      </c>
      <c r="N570">
        <v>27.2</v>
      </c>
    </row>
    <row r="571" spans="1:14" x14ac:dyDescent="0.25">
      <c r="A571" t="s">
        <v>803</v>
      </c>
      <c r="B571">
        <v>40</v>
      </c>
      <c r="C571">
        <v>23</v>
      </c>
      <c r="D571">
        <v>1.6553556771104401</v>
      </c>
      <c r="E571">
        <v>19.5</v>
      </c>
      <c r="F571">
        <v>26</v>
      </c>
      <c r="G571">
        <v>50</v>
      </c>
      <c r="H571">
        <v>2.9870602091135199</v>
      </c>
      <c r="I571">
        <v>39</v>
      </c>
      <c r="J571">
        <v>50</v>
      </c>
      <c r="K571">
        <v>24.725000000000001</v>
      </c>
      <c r="L571">
        <v>1.56607929174573</v>
      </c>
      <c r="M571">
        <v>21.7</v>
      </c>
      <c r="N571">
        <v>27.875624999999999</v>
      </c>
    </row>
    <row r="572" spans="1:14" x14ac:dyDescent="0.25">
      <c r="A572" t="s">
        <v>804</v>
      </c>
      <c r="B572">
        <v>40</v>
      </c>
      <c r="C572">
        <v>23</v>
      </c>
      <c r="D572">
        <v>2.24348040284104</v>
      </c>
      <c r="E572">
        <v>18.5</v>
      </c>
      <c r="F572">
        <v>27</v>
      </c>
      <c r="G572">
        <v>51</v>
      </c>
      <c r="H572">
        <v>3.0027005480164202</v>
      </c>
      <c r="I572">
        <v>39</v>
      </c>
      <c r="J572">
        <v>51</v>
      </c>
      <c r="K572">
        <v>23.324999999999999</v>
      </c>
      <c r="L572">
        <v>1.7028816304090899</v>
      </c>
      <c r="M572">
        <v>20.074999999999999</v>
      </c>
      <c r="N572">
        <v>26.725000000000001</v>
      </c>
    </row>
    <row r="573" spans="1:14" x14ac:dyDescent="0.25">
      <c r="A573" t="s">
        <v>805</v>
      </c>
      <c r="B573">
        <v>25</v>
      </c>
      <c r="C573">
        <v>23</v>
      </c>
      <c r="D573">
        <v>2.97056516941517</v>
      </c>
      <c r="E573">
        <v>19</v>
      </c>
      <c r="F573">
        <v>29</v>
      </c>
      <c r="G573">
        <v>51</v>
      </c>
      <c r="H573">
        <v>3.9806818929466399</v>
      </c>
      <c r="I573">
        <v>37</v>
      </c>
      <c r="J573">
        <v>51</v>
      </c>
      <c r="K573">
        <v>26.64</v>
      </c>
      <c r="L573">
        <v>1.9582729567333801</v>
      </c>
      <c r="M573">
        <v>23.04</v>
      </c>
      <c r="N573">
        <v>30.68</v>
      </c>
    </row>
    <row r="574" spans="1:14" x14ac:dyDescent="0.25">
      <c r="A574" t="s">
        <v>806</v>
      </c>
      <c r="B574">
        <v>5</v>
      </c>
      <c r="C574">
        <v>23</v>
      </c>
      <c r="D574">
        <v>10.967517923620701</v>
      </c>
      <c r="E574">
        <v>18</v>
      </c>
      <c r="F574">
        <v>51</v>
      </c>
      <c r="G574">
        <v>51</v>
      </c>
      <c r="H574">
        <v>7.7049851258505999</v>
      </c>
      <c r="I574">
        <v>23</v>
      </c>
      <c r="J574">
        <v>51</v>
      </c>
      <c r="K574">
        <v>31.6</v>
      </c>
      <c r="L574">
        <v>5.9774016882500298</v>
      </c>
      <c r="M574">
        <v>20.6</v>
      </c>
      <c r="N574">
        <v>43.8</v>
      </c>
    </row>
    <row r="575" spans="1:14" x14ac:dyDescent="0.25">
      <c r="A575" t="s">
        <v>807</v>
      </c>
      <c r="B575">
        <v>45</v>
      </c>
      <c r="C575">
        <v>23</v>
      </c>
      <c r="D575">
        <v>1.2971358317988999</v>
      </c>
      <c r="E575">
        <v>21</v>
      </c>
      <c r="F575">
        <v>27</v>
      </c>
      <c r="G575">
        <v>51</v>
      </c>
      <c r="H575">
        <v>5.1565304246753003</v>
      </c>
      <c r="I575">
        <v>40</v>
      </c>
      <c r="J575">
        <v>51</v>
      </c>
      <c r="K575">
        <v>24.577777777777801</v>
      </c>
      <c r="L575">
        <v>1.2033067051250701</v>
      </c>
      <c r="M575">
        <v>22.266666666666701</v>
      </c>
      <c r="N575">
        <v>27.022222222222201</v>
      </c>
    </row>
    <row r="576" spans="1:14" x14ac:dyDescent="0.25">
      <c r="A576" t="s">
        <v>808</v>
      </c>
      <c r="B576">
        <v>25</v>
      </c>
      <c r="C576">
        <v>23</v>
      </c>
      <c r="D576">
        <v>1.5351345132584899</v>
      </c>
      <c r="E576">
        <v>21</v>
      </c>
      <c r="F576">
        <v>26</v>
      </c>
      <c r="G576">
        <v>52</v>
      </c>
      <c r="H576">
        <v>3.9496831214258101</v>
      </c>
      <c r="I576">
        <v>43</v>
      </c>
      <c r="J576">
        <v>52</v>
      </c>
      <c r="K576">
        <v>26.16</v>
      </c>
      <c r="L576">
        <v>2.0819435928421299</v>
      </c>
      <c r="M576">
        <v>22.24</v>
      </c>
      <c r="N576">
        <v>30.401</v>
      </c>
    </row>
    <row r="577" spans="1:14" x14ac:dyDescent="0.25">
      <c r="A577" t="s">
        <v>809</v>
      </c>
      <c r="B577">
        <v>45</v>
      </c>
      <c r="C577">
        <v>23</v>
      </c>
      <c r="D577">
        <v>1.32891632236916</v>
      </c>
      <c r="E577">
        <v>21</v>
      </c>
      <c r="F577">
        <v>25</v>
      </c>
      <c r="G577">
        <v>52</v>
      </c>
      <c r="H577">
        <v>5.2375625930571603</v>
      </c>
      <c r="I577">
        <v>36</v>
      </c>
      <c r="J577">
        <v>52</v>
      </c>
      <c r="K577">
        <v>23.511111111111099</v>
      </c>
      <c r="L577">
        <v>1.4024573452772999</v>
      </c>
      <c r="M577">
        <v>20.8</v>
      </c>
      <c r="N577">
        <v>26.311111111111099</v>
      </c>
    </row>
    <row r="578" spans="1:14" x14ac:dyDescent="0.25">
      <c r="A578" t="s">
        <v>810</v>
      </c>
      <c r="B578">
        <v>5</v>
      </c>
      <c r="C578">
        <v>23</v>
      </c>
      <c r="D578">
        <v>10.2995509020966</v>
      </c>
      <c r="E578">
        <v>13</v>
      </c>
      <c r="F578">
        <v>52</v>
      </c>
      <c r="G578">
        <v>52</v>
      </c>
      <c r="H578">
        <v>9.4585171329672804</v>
      </c>
      <c r="I578">
        <v>23</v>
      </c>
      <c r="J578">
        <v>52</v>
      </c>
      <c r="K578">
        <v>28.4</v>
      </c>
      <c r="L578">
        <v>6.4253388088007304</v>
      </c>
      <c r="M578">
        <v>16.600000000000001</v>
      </c>
      <c r="N578">
        <v>42</v>
      </c>
    </row>
    <row r="579" spans="1:14" x14ac:dyDescent="0.25">
      <c r="A579" t="s">
        <v>811</v>
      </c>
      <c r="B579">
        <v>165</v>
      </c>
      <c r="C579">
        <v>23</v>
      </c>
      <c r="D579">
        <v>0.91880379844774496</v>
      </c>
      <c r="E579">
        <v>21</v>
      </c>
      <c r="F579">
        <v>25</v>
      </c>
      <c r="G579">
        <v>53</v>
      </c>
      <c r="H579">
        <v>0.74647891000101796</v>
      </c>
      <c r="I579">
        <v>51</v>
      </c>
      <c r="J579">
        <v>53</v>
      </c>
      <c r="K579">
        <v>23.654545454545499</v>
      </c>
      <c r="L579">
        <v>0.98117295163349505</v>
      </c>
      <c r="M579">
        <v>21.733181818181802</v>
      </c>
      <c r="N579">
        <v>25.563636363636402</v>
      </c>
    </row>
    <row r="580" spans="1:14" x14ac:dyDescent="0.25">
      <c r="A580" t="s">
        <v>812</v>
      </c>
      <c r="B580">
        <v>130</v>
      </c>
      <c r="C580">
        <v>23</v>
      </c>
      <c r="D580">
        <v>1.1058242908510501</v>
      </c>
      <c r="E580">
        <v>20.5</v>
      </c>
      <c r="F580">
        <v>24.5</v>
      </c>
      <c r="G580">
        <v>54</v>
      </c>
      <c r="H580">
        <v>2.3166030961281399</v>
      </c>
      <c r="I580">
        <v>47</v>
      </c>
      <c r="J580">
        <v>54</v>
      </c>
      <c r="K580">
        <v>23.8692307692308</v>
      </c>
      <c r="L580">
        <v>0.90851289806683699</v>
      </c>
      <c r="M580">
        <v>22.076923076923102</v>
      </c>
      <c r="N580">
        <v>25.669230769230801</v>
      </c>
    </row>
    <row r="581" spans="1:14" x14ac:dyDescent="0.25">
      <c r="A581" t="s">
        <v>813</v>
      </c>
      <c r="B581">
        <v>180</v>
      </c>
      <c r="C581">
        <v>23</v>
      </c>
      <c r="D581">
        <v>0.84637577068020997</v>
      </c>
      <c r="E581">
        <v>21.5</v>
      </c>
      <c r="F581">
        <v>24</v>
      </c>
      <c r="G581">
        <v>55</v>
      </c>
      <c r="H581">
        <v>3.0827697054606098</v>
      </c>
      <c r="I581">
        <v>48</v>
      </c>
      <c r="J581">
        <v>55</v>
      </c>
      <c r="K581">
        <v>23.755555555555599</v>
      </c>
      <c r="L581">
        <v>0.75440628248022501</v>
      </c>
      <c r="M581">
        <v>22.288888888888899</v>
      </c>
      <c r="N581">
        <v>25.227777777777799</v>
      </c>
    </row>
    <row r="582" spans="1:14" x14ac:dyDescent="0.25">
      <c r="A582" t="s">
        <v>814</v>
      </c>
      <c r="B582">
        <v>25</v>
      </c>
      <c r="C582">
        <v>23</v>
      </c>
      <c r="D582">
        <v>2.3328505265357</v>
      </c>
      <c r="E582">
        <v>20</v>
      </c>
      <c r="F582">
        <v>31</v>
      </c>
      <c r="G582">
        <v>57</v>
      </c>
      <c r="H582">
        <v>6.3336314613931304</v>
      </c>
      <c r="I582">
        <v>36</v>
      </c>
      <c r="J582">
        <v>57</v>
      </c>
      <c r="K582">
        <v>25.8</v>
      </c>
      <c r="L582">
        <v>2.38663027846891</v>
      </c>
      <c r="M582">
        <v>21.4</v>
      </c>
      <c r="N582">
        <v>30.72</v>
      </c>
    </row>
    <row r="583" spans="1:14" x14ac:dyDescent="0.25">
      <c r="A583" t="s">
        <v>815</v>
      </c>
      <c r="B583">
        <v>25</v>
      </c>
      <c r="C583">
        <v>23</v>
      </c>
      <c r="D583">
        <v>3.7785762932459601</v>
      </c>
      <c r="E583">
        <v>17</v>
      </c>
      <c r="F583">
        <v>29</v>
      </c>
      <c r="G583">
        <v>59</v>
      </c>
      <c r="H583">
        <v>7.4716463185747104</v>
      </c>
      <c r="I583">
        <v>32</v>
      </c>
      <c r="J583">
        <v>59</v>
      </c>
      <c r="K583">
        <v>25.08</v>
      </c>
      <c r="L583">
        <v>2.5064297626304</v>
      </c>
      <c r="M583">
        <v>20.440000000000001</v>
      </c>
      <c r="N583">
        <v>30.24</v>
      </c>
    </row>
    <row r="584" spans="1:14" x14ac:dyDescent="0.25">
      <c r="A584" t="s">
        <v>816</v>
      </c>
      <c r="B584">
        <v>145</v>
      </c>
      <c r="C584">
        <v>23</v>
      </c>
      <c r="D584">
        <v>1.0555332372983399</v>
      </c>
      <c r="E584">
        <v>21</v>
      </c>
      <c r="F584">
        <v>25</v>
      </c>
      <c r="G584">
        <v>59</v>
      </c>
      <c r="H584">
        <v>1.35857452223765</v>
      </c>
      <c r="I584">
        <v>57</v>
      </c>
      <c r="J584">
        <v>59</v>
      </c>
      <c r="K584">
        <v>25.2206896551724</v>
      </c>
      <c r="L584">
        <v>0.99744707243100805</v>
      </c>
      <c r="M584">
        <v>23.303448275862099</v>
      </c>
      <c r="N584">
        <v>27.2068965517241</v>
      </c>
    </row>
    <row r="585" spans="1:14" x14ac:dyDescent="0.25">
      <c r="A585" t="s">
        <v>817</v>
      </c>
      <c r="B585">
        <v>225</v>
      </c>
      <c r="C585">
        <v>23</v>
      </c>
      <c r="D585">
        <v>0.58582802890263397</v>
      </c>
      <c r="E585">
        <v>21</v>
      </c>
      <c r="F585">
        <v>24</v>
      </c>
      <c r="G585">
        <v>59</v>
      </c>
      <c r="H585">
        <v>7.0802989925131197</v>
      </c>
      <c r="I585">
        <v>42</v>
      </c>
      <c r="J585">
        <v>59</v>
      </c>
      <c r="K585">
        <v>22.92</v>
      </c>
      <c r="L585">
        <v>0.57600794672322697</v>
      </c>
      <c r="M585">
        <v>21.795555555555602</v>
      </c>
      <c r="N585">
        <v>24.0622222222222</v>
      </c>
    </row>
    <row r="586" spans="1:14" x14ac:dyDescent="0.25">
      <c r="A586" t="s">
        <v>818</v>
      </c>
      <c r="B586">
        <v>25</v>
      </c>
      <c r="C586">
        <v>23</v>
      </c>
      <c r="D586">
        <v>5.2981783765187602</v>
      </c>
      <c r="E586">
        <v>15</v>
      </c>
      <c r="F586">
        <v>34</v>
      </c>
      <c r="G586">
        <v>60</v>
      </c>
      <c r="H586">
        <v>5.2842044123621097</v>
      </c>
      <c r="I586">
        <v>41</v>
      </c>
      <c r="J586">
        <v>60</v>
      </c>
      <c r="K586">
        <v>26.68</v>
      </c>
      <c r="L586">
        <v>2.8215697214794</v>
      </c>
      <c r="M586">
        <v>21.4</v>
      </c>
      <c r="N586">
        <v>32.320999999999998</v>
      </c>
    </row>
    <row r="587" spans="1:14" x14ac:dyDescent="0.25">
      <c r="A587" t="s">
        <v>819</v>
      </c>
      <c r="B587">
        <v>83</v>
      </c>
      <c r="C587">
        <v>23</v>
      </c>
      <c r="D587">
        <v>1.3577864737913801</v>
      </c>
      <c r="E587">
        <v>20</v>
      </c>
      <c r="F587">
        <v>25</v>
      </c>
      <c r="G587">
        <v>62</v>
      </c>
      <c r="H587">
        <v>4.0617037378082301</v>
      </c>
      <c r="I587">
        <v>48</v>
      </c>
      <c r="J587">
        <v>62</v>
      </c>
      <c r="K587">
        <v>24.939759036144601</v>
      </c>
      <c r="L587">
        <v>1.3909152307255399</v>
      </c>
      <c r="M587">
        <v>22.253012048192801</v>
      </c>
      <c r="N587">
        <v>27.6987951807229</v>
      </c>
    </row>
    <row r="588" spans="1:14" x14ac:dyDescent="0.25">
      <c r="A588" t="s">
        <v>820</v>
      </c>
      <c r="B588">
        <v>5</v>
      </c>
      <c r="C588">
        <v>23</v>
      </c>
      <c r="D588">
        <v>10.550218169324401</v>
      </c>
      <c r="E588">
        <v>12</v>
      </c>
      <c r="F588">
        <v>63</v>
      </c>
      <c r="G588">
        <v>63</v>
      </c>
      <c r="H588">
        <v>17.035520409003102</v>
      </c>
      <c r="I588">
        <v>23</v>
      </c>
      <c r="J588">
        <v>63</v>
      </c>
      <c r="K588">
        <v>28.6</v>
      </c>
      <c r="L588">
        <v>7.9562081725435299</v>
      </c>
      <c r="M588">
        <v>16.2</v>
      </c>
      <c r="N588">
        <v>45.8</v>
      </c>
    </row>
    <row r="589" spans="1:14" x14ac:dyDescent="0.25">
      <c r="A589" t="s">
        <v>821</v>
      </c>
      <c r="B589">
        <v>721</v>
      </c>
      <c r="C589">
        <v>23</v>
      </c>
      <c r="D589">
        <v>0.60784923958972503</v>
      </c>
      <c r="E589">
        <v>22</v>
      </c>
      <c r="F589">
        <v>24</v>
      </c>
      <c r="G589">
        <v>64</v>
      </c>
      <c r="H589">
        <v>1.2527916581354901</v>
      </c>
      <c r="I589">
        <v>60</v>
      </c>
      <c r="J589">
        <v>64</v>
      </c>
      <c r="K589">
        <v>25.428571428571399</v>
      </c>
      <c r="L589">
        <v>0.43896882215496602</v>
      </c>
      <c r="M589">
        <v>24.572780859916801</v>
      </c>
      <c r="N589">
        <v>26.2995839112344</v>
      </c>
    </row>
    <row r="590" spans="1:14" x14ac:dyDescent="0.25">
      <c r="A590" t="s">
        <v>822</v>
      </c>
      <c r="B590">
        <v>125</v>
      </c>
      <c r="C590">
        <v>23</v>
      </c>
      <c r="D590">
        <v>0.72478308551738801</v>
      </c>
      <c r="E590">
        <v>22</v>
      </c>
      <c r="F590">
        <v>25</v>
      </c>
      <c r="G590">
        <v>65</v>
      </c>
      <c r="H590">
        <v>7.5159004195047396</v>
      </c>
      <c r="I590">
        <v>45</v>
      </c>
      <c r="J590">
        <v>65</v>
      </c>
      <c r="K590">
        <v>24.783999999999999</v>
      </c>
      <c r="L590">
        <v>0.85949598800654103</v>
      </c>
      <c r="M590">
        <v>23.12</v>
      </c>
      <c r="N590">
        <v>26.472000000000001</v>
      </c>
    </row>
    <row r="591" spans="1:14" x14ac:dyDescent="0.25">
      <c r="A591" t="s">
        <v>823</v>
      </c>
      <c r="B591">
        <v>40</v>
      </c>
      <c r="C591">
        <v>23</v>
      </c>
      <c r="D591">
        <v>2.8924875796517902</v>
      </c>
      <c r="E591">
        <v>17</v>
      </c>
      <c r="F591">
        <v>28</v>
      </c>
      <c r="G591">
        <v>66</v>
      </c>
      <c r="H591">
        <v>5.5712674197229299</v>
      </c>
      <c r="I591">
        <v>48</v>
      </c>
      <c r="J591">
        <v>66</v>
      </c>
      <c r="K591">
        <v>23.8</v>
      </c>
      <c r="L591">
        <v>2.3623902998378301</v>
      </c>
      <c r="M591">
        <v>19.274374999999999</v>
      </c>
      <c r="N591">
        <v>28.6</v>
      </c>
    </row>
    <row r="592" spans="1:14" x14ac:dyDescent="0.25">
      <c r="A592" t="s">
        <v>824</v>
      </c>
      <c r="B592">
        <v>325</v>
      </c>
      <c r="C592">
        <v>23</v>
      </c>
      <c r="D592">
        <v>0.493925891484368</v>
      </c>
      <c r="E592">
        <v>22</v>
      </c>
      <c r="F592">
        <v>24</v>
      </c>
      <c r="G592">
        <v>69</v>
      </c>
      <c r="H592">
        <v>2.9309469536319699</v>
      </c>
      <c r="I592">
        <v>60</v>
      </c>
      <c r="J592">
        <v>69</v>
      </c>
      <c r="K592">
        <v>24.883076923076899</v>
      </c>
      <c r="L592">
        <v>0.67493725611607502</v>
      </c>
      <c r="M592">
        <v>23.5723076923077</v>
      </c>
      <c r="N592">
        <v>26.2030769230769</v>
      </c>
    </row>
    <row r="593" spans="1:14" x14ac:dyDescent="0.25">
      <c r="A593" t="s">
        <v>825</v>
      </c>
      <c r="B593">
        <v>34</v>
      </c>
      <c r="C593">
        <v>23</v>
      </c>
      <c r="D593">
        <v>2.7771482590501502</v>
      </c>
      <c r="E593">
        <v>18</v>
      </c>
      <c r="F593">
        <v>28</v>
      </c>
      <c r="G593">
        <v>74</v>
      </c>
      <c r="H593">
        <v>5.9938142965045298</v>
      </c>
      <c r="I593">
        <v>55</v>
      </c>
      <c r="J593">
        <v>74</v>
      </c>
      <c r="K593">
        <v>27.382352941176499</v>
      </c>
      <c r="L593">
        <v>3.0324093912324801</v>
      </c>
      <c r="M593">
        <v>21.705882352941199</v>
      </c>
      <c r="N593">
        <v>33.617647058823501</v>
      </c>
    </row>
    <row r="594" spans="1:14" x14ac:dyDescent="0.25">
      <c r="A594" t="s">
        <v>826</v>
      </c>
      <c r="B594">
        <v>20</v>
      </c>
      <c r="C594">
        <v>23.5</v>
      </c>
      <c r="D594">
        <v>2.1001420474963002</v>
      </c>
      <c r="E594">
        <v>18.5</v>
      </c>
      <c r="F594">
        <v>26.5</v>
      </c>
      <c r="G594">
        <v>35</v>
      </c>
      <c r="H594">
        <v>1.2012953929246999</v>
      </c>
      <c r="I594">
        <v>31</v>
      </c>
      <c r="J594">
        <v>35</v>
      </c>
      <c r="K594">
        <v>22.6</v>
      </c>
      <c r="L594">
        <v>1.6933907538425701</v>
      </c>
      <c r="M594">
        <v>19.2</v>
      </c>
      <c r="N594">
        <v>25.8</v>
      </c>
    </row>
    <row r="595" spans="1:14" x14ac:dyDescent="0.25">
      <c r="A595" t="s">
        <v>827</v>
      </c>
      <c r="B595">
        <v>20</v>
      </c>
      <c r="C595">
        <v>23.5</v>
      </c>
      <c r="D595">
        <v>2.7809169908379099</v>
      </c>
      <c r="E595">
        <v>19</v>
      </c>
      <c r="F595">
        <v>30</v>
      </c>
      <c r="G595">
        <v>37</v>
      </c>
      <c r="H595">
        <v>1.3478438998333</v>
      </c>
      <c r="I595">
        <v>33</v>
      </c>
      <c r="J595">
        <v>37</v>
      </c>
      <c r="K595">
        <v>24.55</v>
      </c>
      <c r="L595">
        <v>1.58824446306211</v>
      </c>
      <c r="M595">
        <v>21.5</v>
      </c>
      <c r="N595">
        <v>27.7</v>
      </c>
    </row>
    <row r="596" spans="1:14" x14ac:dyDescent="0.25">
      <c r="A596" t="s">
        <v>828</v>
      </c>
      <c r="B596">
        <v>10</v>
      </c>
      <c r="C596">
        <v>23.5</v>
      </c>
      <c r="D596">
        <v>2.6059833177526701</v>
      </c>
      <c r="E596">
        <v>19</v>
      </c>
      <c r="F596">
        <v>28.5</v>
      </c>
      <c r="G596">
        <v>41</v>
      </c>
      <c r="H596">
        <v>5.65508381876871</v>
      </c>
      <c r="I596">
        <v>27</v>
      </c>
      <c r="J596">
        <v>41</v>
      </c>
      <c r="K596">
        <v>24.5</v>
      </c>
      <c r="L596">
        <v>2.25774855862104</v>
      </c>
      <c r="M596">
        <v>20.3</v>
      </c>
      <c r="N596">
        <v>29.2</v>
      </c>
    </row>
    <row r="597" spans="1:14" x14ac:dyDescent="0.25">
      <c r="A597" t="s">
        <v>829</v>
      </c>
      <c r="B597">
        <v>24</v>
      </c>
      <c r="C597">
        <v>23.5</v>
      </c>
      <c r="D597">
        <v>4.3259212726291798</v>
      </c>
      <c r="E597">
        <v>18</v>
      </c>
      <c r="F597">
        <v>32.5</v>
      </c>
      <c r="G597">
        <v>46</v>
      </c>
      <c r="H597">
        <v>2.90350254566847</v>
      </c>
      <c r="I597">
        <v>37</v>
      </c>
      <c r="J597">
        <v>46</v>
      </c>
      <c r="K597">
        <v>25.25</v>
      </c>
      <c r="L597">
        <v>2.2407580409146499</v>
      </c>
      <c r="M597">
        <v>20.9166666666667</v>
      </c>
      <c r="N597">
        <v>29.75</v>
      </c>
    </row>
    <row r="598" spans="1:14" x14ac:dyDescent="0.25">
      <c r="A598" t="s">
        <v>830</v>
      </c>
      <c r="B598">
        <v>90</v>
      </c>
      <c r="C598">
        <v>23.5</v>
      </c>
      <c r="D598">
        <v>1.72882181918446</v>
      </c>
      <c r="E598">
        <v>21</v>
      </c>
      <c r="F598">
        <v>27</v>
      </c>
      <c r="G598">
        <v>48</v>
      </c>
      <c r="H598">
        <v>1.36395719431469</v>
      </c>
      <c r="I598">
        <v>44</v>
      </c>
      <c r="J598">
        <v>48</v>
      </c>
      <c r="K598">
        <v>25.033333333333299</v>
      </c>
      <c r="L598">
        <v>0.97463184760556998</v>
      </c>
      <c r="M598">
        <v>23.1444444444444</v>
      </c>
      <c r="N598">
        <v>26.966666666666701</v>
      </c>
    </row>
    <row r="599" spans="1:14" x14ac:dyDescent="0.25">
      <c r="A599" t="s">
        <v>831</v>
      </c>
      <c r="B599">
        <v>5</v>
      </c>
      <c r="C599">
        <v>24</v>
      </c>
      <c r="D599">
        <v>3.3742880051877902</v>
      </c>
      <c r="E599">
        <v>10</v>
      </c>
      <c r="F599">
        <v>25</v>
      </c>
      <c r="G599">
        <v>25</v>
      </c>
      <c r="H599">
        <v>0.37659380277591997</v>
      </c>
      <c r="I599">
        <v>24</v>
      </c>
      <c r="J599">
        <v>25</v>
      </c>
      <c r="K599">
        <v>21.4</v>
      </c>
      <c r="L599">
        <v>2.5729002587691099</v>
      </c>
      <c r="M599">
        <v>15.6</v>
      </c>
      <c r="N599">
        <v>24.8</v>
      </c>
    </row>
    <row r="600" spans="1:14" x14ac:dyDescent="0.25">
      <c r="A600" t="s">
        <v>832</v>
      </c>
      <c r="B600">
        <v>5</v>
      </c>
      <c r="C600">
        <v>24</v>
      </c>
      <c r="D600">
        <v>1.40003558882087</v>
      </c>
      <c r="E600">
        <v>21</v>
      </c>
      <c r="F600">
        <v>26</v>
      </c>
      <c r="G600">
        <v>26</v>
      </c>
      <c r="H600">
        <v>0.72951749778737895</v>
      </c>
      <c r="I600">
        <v>24</v>
      </c>
      <c r="J600">
        <v>26</v>
      </c>
      <c r="K600">
        <v>23.6</v>
      </c>
      <c r="L600">
        <v>0.83040783192159995</v>
      </c>
      <c r="M600">
        <v>22</v>
      </c>
      <c r="N600">
        <v>25.2</v>
      </c>
    </row>
    <row r="601" spans="1:14" x14ac:dyDescent="0.25">
      <c r="A601" t="s">
        <v>833</v>
      </c>
      <c r="B601">
        <v>5</v>
      </c>
      <c r="C601">
        <v>24</v>
      </c>
      <c r="D601">
        <v>2.0864435493606002</v>
      </c>
      <c r="E601">
        <v>17</v>
      </c>
      <c r="F601">
        <v>27</v>
      </c>
      <c r="G601">
        <v>27</v>
      </c>
      <c r="H601">
        <v>1.14295395549184</v>
      </c>
      <c r="I601">
        <v>24</v>
      </c>
      <c r="J601">
        <v>27</v>
      </c>
      <c r="K601">
        <v>23</v>
      </c>
      <c r="L601">
        <v>1.5211682989397901</v>
      </c>
      <c r="M601">
        <v>19.8</v>
      </c>
      <c r="N601">
        <v>25.6</v>
      </c>
    </row>
    <row r="602" spans="1:14" x14ac:dyDescent="0.25">
      <c r="A602" t="s">
        <v>834</v>
      </c>
      <c r="B602">
        <v>5</v>
      </c>
      <c r="C602">
        <v>24</v>
      </c>
      <c r="D602">
        <v>2.7437692936895601</v>
      </c>
      <c r="E602">
        <v>16</v>
      </c>
      <c r="F602">
        <v>27</v>
      </c>
      <c r="G602">
        <v>27</v>
      </c>
      <c r="H602">
        <v>1.0104433925683101</v>
      </c>
      <c r="I602">
        <v>24</v>
      </c>
      <c r="J602">
        <v>27</v>
      </c>
      <c r="K602">
        <v>22.8</v>
      </c>
      <c r="L602">
        <v>1.8036172892087099</v>
      </c>
      <c r="M602">
        <v>19</v>
      </c>
      <c r="N602">
        <v>26</v>
      </c>
    </row>
    <row r="603" spans="1:14" x14ac:dyDescent="0.25">
      <c r="A603" t="s">
        <v>835</v>
      </c>
      <c r="B603">
        <v>5</v>
      </c>
      <c r="C603">
        <v>24</v>
      </c>
      <c r="D603">
        <v>3.4251053844647599</v>
      </c>
      <c r="E603">
        <v>14</v>
      </c>
      <c r="F603">
        <v>27</v>
      </c>
      <c r="G603">
        <v>27</v>
      </c>
      <c r="H603">
        <v>1.60077668604958</v>
      </c>
      <c r="I603">
        <v>24</v>
      </c>
      <c r="J603">
        <v>27</v>
      </c>
      <c r="K603">
        <v>21.4</v>
      </c>
      <c r="L603">
        <v>2.10283237515495</v>
      </c>
      <c r="M603">
        <v>16.8</v>
      </c>
      <c r="N603">
        <v>25.2</v>
      </c>
    </row>
    <row r="604" spans="1:14" x14ac:dyDescent="0.25">
      <c r="A604" t="s">
        <v>836</v>
      </c>
      <c r="B604">
        <v>5</v>
      </c>
      <c r="C604">
        <v>24</v>
      </c>
      <c r="D604">
        <v>6.0182414277750897</v>
      </c>
      <c r="E604">
        <v>11</v>
      </c>
      <c r="F604">
        <v>27</v>
      </c>
      <c r="G604">
        <v>27</v>
      </c>
      <c r="H604">
        <v>1.70992496453454</v>
      </c>
      <c r="I604">
        <v>24</v>
      </c>
      <c r="J604">
        <v>27</v>
      </c>
      <c r="K604">
        <v>19.8</v>
      </c>
      <c r="L604">
        <v>3.04388828658184</v>
      </c>
      <c r="M604">
        <v>14</v>
      </c>
      <c r="N604">
        <v>25.6</v>
      </c>
    </row>
    <row r="605" spans="1:14" x14ac:dyDescent="0.25">
      <c r="A605" t="s">
        <v>837</v>
      </c>
      <c r="B605">
        <v>5</v>
      </c>
      <c r="C605">
        <v>24</v>
      </c>
      <c r="D605">
        <v>1.2888449177935299</v>
      </c>
      <c r="E605">
        <v>22</v>
      </c>
      <c r="F605">
        <v>28</v>
      </c>
      <c r="G605">
        <v>28</v>
      </c>
      <c r="H605">
        <v>1.5635726129385801</v>
      </c>
      <c r="I605">
        <v>24</v>
      </c>
      <c r="J605">
        <v>28</v>
      </c>
      <c r="K605">
        <v>24.4</v>
      </c>
      <c r="L605">
        <v>0.92653671304922502</v>
      </c>
      <c r="M605">
        <v>22.8</v>
      </c>
      <c r="N605">
        <v>26.4</v>
      </c>
    </row>
    <row r="606" spans="1:14" x14ac:dyDescent="0.25">
      <c r="A606" t="s">
        <v>838</v>
      </c>
      <c r="B606">
        <v>5</v>
      </c>
      <c r="C606">
        <v>24</v>
      </c>
      <c r="D606">
        <v>2.9355157511538801</v>
      </c>
      <c r="E606">
        <v>17</v>
      </c>
      <c r="F606">
        <v>28</v>
      </c>
      <c r="G606">
        <v>28</v>
      </c>
      <c r="H606">
        <v>1.14945693052133</v>
      </c>
      <c r="I606">
        <v>24</v>
      </c>
      <c r="J606">
        <v>28</v>
      </c>
      <c r="K606">
        <v>23.8</v>
      </c>
      <c r="L606">
        <v>1.8222202888449299</v>
      </c>
      <c r="M606">
        <v>20.2</v>
      </c>
      <c r="N606">
        <v>27.2</v>
      </c>
    </row>
    <row r="607" spans="1:14" x14ac:dyDescent="0.25">
      <c r="A607" t="s">
        <v>839</v>
      </c>
      <c r="B607">
        <v>5</v>
      </c>
      <c r="C607">
        <v>24</v>
      </c>
      <c r="D607">
        <v>4.1126812877656196</v>
      </c>
      <c r="E607">
        <v>9</v>
      </c>
      <c r="F607">
        <v>28</v>
      </c>
      <c r="G607">
        <v>28</v>
      </c>
      <c r="H607">
        <v>1.1905906897918599</v>
      </c>
      <c r="I607">
        <v>24</v>
      </c>
      <c r="J607">
        <v>28</v>
      </c>
      <c r="K607">
        <v>22</v>
      </c>
      <c r="L607">
        <v>3.0508443725530401</v>
      </c>
      <c r="M607">
        <v>15.4</v>
      </c>
      <c r="N607">
        <v>26.8</v>
      </c>
    </row>
    <row r="608" spans="1:14" x14ac:dyDescent="0.25">
      <c r="A608" t="s">
        <v>840</v>
      </c>
      <c r="B608">
        <v>5</v>
      </c>
      <c r="C608">
        <v>24</v>
      </c>
      <c r="D608">
        <v>1.65647260772704</v>
      </c>
      <c r="E608">
        <v>20</v>
      </c>
      <c r="F608">
        <v>29</v>
      </c>
      <c r="G608">
        <v>29</v>
      </c>
      <c r="H608">
        <v>2.0251444691705598</v>
      </c>
      <c r="I608">
        <v>24</v>
      </c>
      <c r="J608">
        <v>29</v>
      </c>
      <c r="K608">
        <v>24.2</v>
      </c>
      <c r="L608">
        <v>1.29888950700017</v>
      </c>
      <c r="M608">
        <v>21.8</v>
      </c>
      <c r="N608">
        <v>26.8</v>
      </c>
    </row>
    <row r="609" spans="1:14" x14ac:dyDescent="0.25">
      <c r="A609" t="s">
        <v>841</v>
      </c>
      <c r="B609">
        <v>5</v>
      </c>
      <c r="C609">
        <v>24</v>
      </c>
      <c r="D609">
        <v>2.9473614800308101</v>
      </c>
      <c r="E609">
        <v>18</v>
      </c>
      <c r="F609">
        <v>30</v>
      </c>
      <c r="G609">
        <v>30</v>
      </c>
      <c r="H609">
        <v>1.9946533167910201</v>
      </c>
      <c r="I609">
        <v>24</v>
      </c>
      <c r="J609">
        <v>30</v>
      </c>
      <c r="K609">
        <v>24</v>
      </c>
      <c r="L609">
        <v>1.88885239019231</v>
      </c>
      <c r="M609">
        <v>20.399999999999999</v>
      </c>
      <c r="N609">
        <v>27.6</v>
      </c>
    </row>
    <row r="610" spans="1:14" x14ac:dyDescent="0.25">
      <c r="A610" t="s">
        <v>842</v>
      </c>
      <c r="B610">
        <v>5</v>
      </c>
      <c r="C610">
        <v>24</v>
      </c>
      <c r="D610">
        <v>6.1261269414802602</v>
      </c>
      <c r="E610">
        <v>6</v>
      </c>
      <c r="F610">
        <v>30</v>
      </c>
      <c r="G610">
        <v>30</v>
      </c>
      <c r="H610">
        <v>2.1336012339288102</v>
      </c>
      <c r="I610">
        <v>24</v>
      </c>
      <c r="J610">
        <v>30</v>
      </c>
      <c r="K610">
        <v>20.8</v>
      </c>
      <c r="L610">
        <v>3.90595498474244</v>
      </c>
      <c r="M610">
        <v>12.4</v>
      </c>
      <c r="N610">
        <v>28</v>
      </c>
    </row>
    <row r="611" spans="1:14" x14ac:dyDescent="0.25">
      <c r="A611" t="s">
        <v>843</v>
      </c>
      <c r="B611">
        <v>5</v>
      </c>
      <c r="C611">
        <v>24</v>
      </c>
      <c r="D611">
        <v>4.0411374734359002</v>
      </c>
      <c r="E611">
        <v>16</v>
      </c>
      <c r="F611">
        <v>30</v>
      </c>
      <c r="G611">
        <v>30</v>
      </c>
      <c r="H611">
        <v>1.80992920976883</v>
      </c>
      <c r="I611">
        <v>24</v>
      </c>
      <c r="J611">
        <v>30</v>
      </c>
      <c r="K611">
        <v>23.8</v>
      </c>
      <c r="L611">
        <v>2.3864106103435199</v>
      </c>
      <c r="M611">
        <v>19.2</v>
      </c>
      <c r="N611">
        <v>28.4</v>
      </c>
    </row>
    <row r="612" spans="1:14" x14ac:dyDescent="0.25">
      <c r="A612" t="s">
        <v>844</v>
      </c>
      <c r="B612">
        <v>5</v>
      </c>
      <c r="C612">
        <v>24</v>
      </c>
      <c r="D612">
        <v>3.9231038521027499</v>
      </c>
      <c r="E612">
        <v>18</v>
      </c>
      <c r="F612">
        <v>30</v>
      </c>
      <c r="G612">
        <v>30</v>
      </c>
      <c r="H612">
        <v>2.1591533952775199</v>
      </c>
      <c r="I612">
        <v>24</v>
      </c>
      <c r="J612">
        <v>30</v>
      </c>
      <c r="K612">
        <v>23.4</v>
      </c>
      <c r="L612">
        <v>2.17068709210821</v>
      </c>
      <c r="M612">
        <v>19.2</v>
      </c>
      <c r="N612">
        <v>27.6</v>
      </c>
    </row>
    <row r="613" spans="1:14" x14ac:dyDescent="0.25">
      <c r="A613" t="s">
        <v>845</v>
      </c>
      <c r="B613">
        <v>5</v>
      </c>
      <c r="C613">
        <v>24</v>
      </c>
      <c r="D613">
        <v>2.9678808654801401</v>
      </c>
      <c r="E613">
        <v>18</v>
      </c>
      <c r="F613">
        <v>30</v>
      </c>
      <c r="G613">
        <v>30</v>
      </c>
      <c r="H613">
        <v>1.9929739548018299</v>
      </c>
      <c r="I613">
        <v>24</v>
      </c>
      <c r="J613">
        <v>30</v>
      </c>
      <c r="K613">
        <v>24</v>
      </c>
      <c r="L613">
        <v>1.8950607987985799</v>
      </c>
      <c r="M613">
        <v>20.399999999999999</v>
      </c>
      <c r="N613">
        <v>27.6</v>
      </c>
    </row>
    <row r="614" spans="1:14" x14ac:dyDescent="0.25">
      <c r="A614" t="s">
        <v>846</v>
      </c>
      <c r="B614">
        <v>5</v>
      </c>
      <c r="C614">
        <v>24</v>
      </c>
      <c r="D614">
        <v>4.7171661159658704</v>
      </c>
      <c r="E614">
        <v>14</v>
      </c>
      <c r="F614">
        <v>30</v>
      </c>
      <c r="G614">
        <v>30</v>
      </c>
      <c r="H614">
        <v>3.0628596606651901</v>
      </c>
      <c r="I614">
        <v>24</v>
      </c>
      <c r="J614">
        <v>30</v>
      </c>
      <c r="K614">
        <v>21.4</v>
      </c>
      <c r="L614">
        <v>2.67741928128576</v>
      </c>
      <c r="M614">
        <v>16.2</v>
      </c>
      <c r="N614">
        <v>26.4</v>
      </c>
    </row>
    <row r="615" spans="1:14" x14ac:dyDescent="0.25">
      <c r="A615" t="s">
        <v>847</v>
      </c>
      <c r="B615">
        <v>5</v>
      </c>
      <c r="C615">
        <v>24</v>
      </c>
      <c r="D615">
        <v>2.4367353893961901</v>
      </c>
      <c r="E615">
        <v>19</v>
      </c>
      <c r="F615">
        <v>30</v>
      </c>
      <c r="G615">
        <v>30</v>
      </c>
      <c r="H615">
        <v>1.9266681616252701</v>
      </c>
      <c r="I615">
        <v>24</v>
      </c>
      <c r="J615">
        <v>30</v>
      </c>
      <c r="K615">
        <v>24.6</v>
      </c>
      <c r="L615">
        <v>1.6831373359085</v>
      </c>
      <c r="M615">
        <v>21.4</v>
      </c>
      <c r="N615">
        <v>28</v>
      </c>
    </row>
    <row r="616" spans="1:14" x14ac:dyDescent="0.25">
      <c r="A616" t="s">
        <v>848</v>
      </c>
      <c r="B616">
        <v>5</v>
      </c>
      <c r="C616">
        <v>24</v>
      </c>
      <c r="D616">
        <v>5.6984736877726299</v>
      </c>
      <c r="E616">
        <v>13</v>
      </c>
      <c r="F616">
        <v>31</v>
      </c>
      <c r="G616">
        <v>31</v>
      </c>
      <c r="H616">
        <v>2.5860275063940001</v>
      </c>
      <c r="I616">
        <v>24</v>
      </c>
      <c r="J616">
        <v>31</v>
      </c>
      <c r="K616">
        <v>22.2</v>
      </c>
      <c r="L616">
        <v>3.1918399734074399</v>
      </c>
      <c r="M616">
        <v>16</v>
      </c>
      <c r="N616">
        <v>28.4</v>
      </c>
    </row>
    <row r="617" spans="1:14" x14ac:dyDescent="0.25">
      <c r="A617" t="s">
        <v>849</v>
      </c>
      <c r="B617">
        <v>5</v>
      </c>
      <c r="C617">
        <v>24</v>
      </c>
      <c r="D617">
        <v>2.90283683423106</v>
      </c>
      <c r="E617">
        <v>16</v>
      </c>
      <c r="F617">
        <v>31</v>
      </c>
      <c r="G617">
        <v>31</v>
      </c>
      <c r="H617">
        <v>2.6887384721198102</v>
      </c>
      <c r="I617">
        <v>24</v>
      </c>
      <c r="J617">
        <v>31</v>
      </c>
      <c r="K617">
        <v>23.8</v>
      </c>
      <c r="L617">
        <v>2.1850002783115698</v>
      </c>
      <c r="M617">
        <v>19.600000000000001</v>
      </c>
      <c r="N617">
        <v>28</v>
      </c>
    </row>
    <row r="618" spans="1:14" x14ac:dyDescent="0.25">
      <c r="A618" t="s">
        <v>850</v>
      </c>
      <c r="B618">
        <v>5</v>
      </c>
      <c r="C618">
        <v>24</v>
      </c>
      <c r="D618">
        <v>3.0529148594276099</v>
      </c>
      <c r="E618">
        <v>22</v>
      </c>
      <c r="F618">
        <v>31</v>
      </c>
      <c r="G618">
        <v>31</v>
      </c>
      <c r="H618">
        <v>1.9370415723482299</v>
      </c>
      <c r="I618">
        <v>24</v>
      </c>
      <c r="J618">
        <v>31</v>
      </c>
      <c r="K618">
        <v>25.6</v>
      </c>
      <c r="L618">
        <v>1.64281961822648</v>
      </c>
      <c r="M618">
        <v>22.4</v>
      </c>
      <c r="N618">
        <v>28.8</v>
      </c>
    </row>
    <row r="619" spans="1:14" x14ac:dyDescent="0.25">
      <c r="A619" t="s">
        <v>851</v>
      </c>
      <c r="B619">
        <v>5</v>
      </c>
      <c r="C619">
        <v>24</v>
      </c>
      <c r="D619">
        <v>3.6308397774824699</v>
      </c>
      <c r="E619">
        <v>15</v>
      </c>
      <c r="F619">
        <v>31</v>
      </c>
      <c r="G619">
        <v>31</v>
      </c>
      <c r="H619">
        <v>3.0711578779136599</v>
      </c>
      <c r="I619">
        <v>24</v>
      </c>
      <c r="J619">
        <v>31</v>
      </c>
      <c r="K619">
        <v>22.8</v>
      </c>
      <c r="L619">
        <v>2.4496148720364501</v>
      </c>
      <c r="M619">
        <v>17.8</v>
      </c>
      <c r="N619">
        <v>27.4</v>
      </c>
    </row>
    <row r="620" spans="1:14" x14ac:dyDescent="0.25">
      <c r="A620" t="s">
        <v>852</v>
      </c>
      <c r="B620">
        <v>5</v>
      </c>
      <c r="C620">
        <v>24</v>
      </c>
      <c r="D620">
        <v>3.8276145068804102</v>
      </c>
      <c r="E620">
        <v>12</v>
      </c>
      <c r="F620">
        <v>31</v>
      </c>
      <c r="G620">
        <v>31</v>
      </c>
      <c r="H620">
        <v>2.7363334340073</v>
      </c>
      <c r="I620">
        <v>24</v>
      </c>
      <c r="J620">
        <v>31</v>
      </c>
      <c r="K620">
        <v>22.8</v>
      </c>
      <c r="L620">
        <v>2.82981289552903</v>
      </c>
      <c r="M620">
        <v>16.600000000000001</v>
      </c>
      <c r="N620">
        <v>28</v>
      </c>
    </row>
    <row r="621" spans="1:14" x14ac:dyDescent="0.25">
      <c r="A621" t="s">
        <v>853</v>
      </c>
      <c r="B621">
        <v>20</v>
      </c>
      <c r="C621">
        <v>24</v>
      </c>
      <c r="D621">
        <v>2.5432190180551499</v>
      </c>
      <c r="E621">
        <v>18</v>
      </c>
      <c r="F621">
        <v>27.5</v>
      </c>
      <c r="G621">
        <v>32</v>
      </c>
      <c r="H621">
        <v>1.5186430349712801</v>
      </c>
      <c r="I621">
        <v>28</v>
      </c>
      <c r="J621">
        <v>32</v>
      </c>
      <c r="K621">
        <v>21.15</v>
      </c>
      <c r="L621">
        <v>1.7603071168448301</v>
      </c>
      <c r="M621">
        <v>17.55</v>
      </c>
      <c r="N621">
        <v>24.4</v>
      </c>
    </row>
    <row r="622" spans="1:14" x14ac:dyDescent="0.25">
      <c r="A622" t="s">
        <v>854</v>
      </c>
      <c r="B622">
        <v>5</v>
      </c>
      <c r="C622">
        <v>24</v>
      </c>
      <c r="D622">
        <v>4.1800912999990398</v>
      </c>
      <c r="E622">
        <v>11</v>
      </c>
      <c r="F622">
        <v>33</v>
      </c>
      <c r="G622">
        <v>33</v>
      </c>
      <c r="H622">
        <v>3.6089986765229898</v>
      </c>
      <c r="I622">
        <v>24</v>
      </c>
      <c r="J622">
        <v>33</v>
      </c>
      <c r="K622">
        <v>23</v>
      </c>
      <c r="L622">
        <v>3.1964320981081</v>
      </c>
      <c r="M622">
        <v>16.2</v>
      </c>
      <c r="N622">
        <v>29.2</v>
      </c>
    </row>
    <row r="623" spans="1:14" x14ac:dyDescent="0.25">
      <c r="A623" t="s">
        <v>855</v>
      </c>
      <c r="B623">
        <v>5</v>
      </c>
      <c r="C623">
        <v>24</v>
      </c>
      <c r="D623">
        <v>3.7207101967819001</v>
      </c>
      <c r="E623">
        <v>20</v>
      </c>
      <c r="F623">
        <v>33</v>
      </c>
      <c r="G623">
        <v>33</v>
      </c>
      <c r="H623">
        <v>3.1054893988614198</v>
      </c>
      <c r="I623">
        <v>24</v>
      </c>
      <c r="J623">
        <v>33</v>
      </c>
      <c r="K623">
        <v>25</v>
      </c>
      <c r="L623">
        <v>2.2317681149465098</v>
      </c>
      <c r="M623">
        <v>20.8</v>
      </c>
      <c r="N623">
        <v>29.4</v>
      </c>
    </row>
    <row r="624" spans="1:14" x14ac:dyDescent="0.25">
      <c r="A624" t="s">
        <v>856</v>
      </c>
      <c r="B624">
        <v>5</v>
      </c>
      <c r="C624">
        <v>24</v>
      </c>
      <c r="D624">
        <v>3.0703086358722902</v>
      </c>
      <c r="E624">
        <v>17</v>
      </c>
      <c r="F624">
        <v>34</v>
      </c>
      <c r="G624">
        <v>34</v>
      </c>
      <c r="H624">
        <v>4.0088142198341998</v>
      </c>
      <c r="I624">
        <v>24</v>
      </c>
      <c r="J624">
        <v>34</v>
      </c>
      <c r="K624">
        <v>25</v>
      </c>
      <c r="L624">
        <v>2.42765066811035</v>
      </c>
      <c r="M624">
        <v>20.2</v>
      </c>
      <c r="N624">
        <v>30</v>
      </c>
    </row>
    <row r="625" spans="1:14" x14ac:dyDescent="0.25">
      <c r="A625" t="s">
        <v>857</v>
      </c>
      <c r="B625">
        <v>5</v>
      </c>
      <c r="C625">
        <v>24</v>
      </c>
      <c r="D625">
        <v>3.3889455122749501</v>
      </c>
      <c r="E625">
        <v>15</v>
      </c>
      <c r="F625">
        <v>34</v>
      </c>
      <c r="G625">
        <v>34</v>
      </c>
      <c r="H625">
        <v>4.0067546915572203</v>
      </c>
      <c r="I625">
        <v>24</v>
      </c>
      <c r="J625">
        <v>34</v>
      </c>
      <c r="K625">
        <v>24.6</v>
      </c>
      <c r="L625">
        <v>2.7098554337911098</v>
      </c>
      <c r="M625">
        <v>19</v>
      </c>
      <c r="N625">
        <v>30</v>
      </c>
    </row>
    <row r="626" spans="1:14" x14ac:dyDescent="0.25">
      <c r="A626" t="s">
        <v>858</v>
      </c>
      <c r="B626">
        <v>5</v>
      </c>
      <c r="C626">
        <v>24</v>
      </c>
      <c r="D626">
        <v>4.6870555244149701</v>
      </c>
      <c r="E626">
        <v>16</v>
      </c>
      <c r="F626">
        <v>34</v>
      </c>
      <c r="G626">
        <v>34</v>
      </c>
      <c r="H626">
        <v>4.2854545268909598</v>
      </c>
      <c r="I626">
        <v>24</v>
      </c>
      <c r="J626">
        <v>34</v>
      </c>
      <c r="K626">
        <v>23.4</v>
      </c>
      <c r="L626">
        <v>2.9612705654728999</v>
      </c>
      <c r="M626">
        <v>18</v>
      </c>
      <c r="N626">
        <v>29</v>
      </c>
    </row>
    <row r="627" spans="1:14" x14ac:dyDescent="0.25">
      <c r="A627" t="s">
        <v>859</v>
      </c>
      <c r="B627">
        <v>5</v>
      </c>
      <c r="C627">
        <v>24</v>
      </c>
      <c r="D627">
        <v>5.2352734330493096</v>
      </c>
      <c r="E627">
        <v>11</v>
      </c>
      <c r="F627">
        <v>35</v>
      </c>
      <c r="G627">
        <v>35</v>
      </c>
      <c r="H627">
        <v>4.9892909328281503</v>
      </c>
      <c r="I627">
        <v>24</v>
      </c>
      <c r="J627">
        <v>35</v>
      </c>
      <c r="K627">
        <v>22.4</v>
      </c>
      <c r="L627">
        <v>3.6348828271234099</v>
      </c>
      <c r="M627">
        <v>15.78</v>
      </c>
      <c r="N627">
        <v>29.4</v>
      </c>
    </row>
    <row r="628" spans="1:14" x14ac:dyDescent="0.25">
      <c r="A628" t="s">
        <v>860</v>
      </c>
      <c r="B628">
        <v>10</v>
      </c>
      <c r="C628">
        <v>24</v>
      </c>
      <c r="D628">
        <v>4.0034087857338001</v>
      </c>
      <c r="E628">
        <v>17.5</v>
      </c>
      <c r="F628">
        <v>32</v>
      </c>
      <c r="G628">
        <v>35</v>
      </c>
      <c r="H628">
        <v>1.9658562635871699</v>
      </c>
      <c r="I628">
        <v>29</v>
      </c>
      <c r="J628">
        <v>35</v>
      </c>
      <c r="K628">
        <v>23.4</v>
      </c>
      <c r="L628">
        <v>2.6120324210922199</v>
      </c>
      <c r="M628">
        <v>18.2</v>
      </c>
      <c r="N628">
        <v>28.5</v>
      </c>
    </row>
    <row r="629" spans="1:14" x14ac:dyDescent="0.25">
      <c r="A629" t="s">
        <v>861</v>
      </c>
      <c r="B629">
        <v>5</v>
      </c>
      <c r="C629">
        <v>24</v>
      </c>
      <c r="D629">
        <v>8.2119794629961191</v>
      </c>
      <c r="E629">
        <v>14</v>
      </c>
      <c r="F629">
        <v>36</v>
      </c>
      <c r="G629">
        <v>36</v>
      </c>
      <c r="H629">
        <v>3.5728053310799601</v>
      </c>
      <c r="I629">
        <v>24</v>
      </c>
      <c r="J629">
        <v>36</v>
      </c>
      <c r="K629">
        <v>25.2</v>
      </c>
      <c r="L629">
        <v>4.2453538301199698</v>
      </c>
      <c r="M629">
        <v>16.8</v>
      </c>
      <c r="N629">
        <v>33.6</v>
      </c>
    </row>
    <row r="630" spans="1:14" x14ac:dyDescent="0.25">
      <c r="A630" t="s">
        <v>862</v>
      </c>
      <c r="B630">
        <v>5</v>
      </c>
      <c r="C630">
        <v>24</v>
      </c>
      <c r="D630">
        <v>3.48569625295102</v>
      </c>
      <c r="E630">
        <v>17</v>
      </c>
      <c r="F630">
        <v>36</v>
      </c>
      <c r="G630">
        <v>36</v>
      </c>
      <c r="H630">
        <v>4.6349654033691596</v>
      </c>
      <c r="I630">
        <v>24</v>
      </c>
      <c r="J630">
        <v>36</v>
      </c>
      <c r="K630">
        <v>25.6</v>
      </c>
      <c r="L630">
        <v>2.7381204568031001</v>
      </c>
      <c r="M630">
        <v>20.399999999999999</v>
      </c>
      <c r="N630">
        <v>31.2</v>
      </c>
    </row>
    <row r="631" spans="1:14" x14ac:dyDescent="0.25">
      <c r="A631" t="s">
        <v>863</v>
      </c>
      <c r="B631">
        <v>5</v>
      </c>
      <c r="C631">
        <v>24</v>
      </c>
      <c r="D631">
        <v>4.6841910373689304</v>
      </c>
      <c r="E631">
        <v>10</v>
      </c>
      <c r="F631">
        <v>36</v>
      </c>
      <c r="G631">
        <v>36</v>
      </c>
      <c r="H631">
        <v>5.0299425436280298</v>
      </c>
      <c r="I631">
        <v>24</v>
      </c>
      <c r="J631">
        <v>36</v>
      </c>
      <c r="K631">
        <v>23.4</v>
      </c>
      <c r="L631">
        <v>3.7185941064618602</v>
      </c>
      <c r="M631">
        <v>16</v>
      </c>
      <c r="N631">
        <v>30.6</v>
      </c>
    </row>
    <row r="632" spans="1:14" x14ac:dyDescent="0.25">
      <c r="A632" t="s">
        <v>864</v>
      </c>
      <c r="B632">
        <v>5</v>
      </c>
      <c r="C632">
        <v>24</v>
      </c>
      <c r="D632">
        <v>5.19051500186624</v>
      </c>
      <c r="E632">
        <v>17</v>
      </c>
      <c r="F632">
        <v>36</v>
      </c>
      <c r="G632">
        <v>36</v>
      </c>
      <c r="H632">
        <v>3.6580994258140298</v>
      </c>
      <c r="I632">
        <v>24</v>
      </c>
      <c r="J632">
        <v>36</v>
      </c>
      <c r="K632">
        <v>25.6</v>
      </c>
      <c r="L632">
        <v>3.11825582984175</v>
      </c>
      <c r="M632">
        <v>19.600000000000001</v>
      </c>
      <c r="N632">
        <v>31.8</v>
      </c>
    </row>
    <row r="633" spans="1:14" x14ac:dyDescent="0.25">
      <c r="A633" t="s">
        <v>865</v>
      </c>
      <c r="B633">
        <v>30</v>
      </c>
      <c r="C633">
        <v>24</v>
      </c>
      <c r="D633">
        <v>0.66004242522758305</v>
      </c>
      <c r="E633">
        <v>22.5</v>
      </c>
      <c r="F633">
        <v>25</v>
      </c>
      <c r="G633">
        <v>36</v>
      </c>
      <c r="H633">
        <v>2.8222448966426801</v>
      </c>
      <c r="I633">
        <v>29</v>
      </c>
      <c r="J633">
        <v>36</v>
      </c>
      <c r="K633">
        <v>23.533333333333299</v>
      </c>
      <c r="L633">
        <v>0.88351893984260199</v>
      </c>
      <c r="M633">
        <v>21.8</v>
      </c>
      <c r="N633">
        <v>25.266666666666701</v>
      </c>
    </row>
    <row r="634" spans="1:14" x14ac:dyDescent="0.25">
      <c r="A634" t="s">
        <v>866</v>
      </c>
      <c r="B634">
        <v>20</v>
      </c>
      <c r="C634">
        <v>24</v>
      </c>
      <c r="D634">
        <v>3.1574321746941401</v>
      </c>
      <c r="E634">
        <v>17</v>
      </c>
      <c r="F634">
        <v>28.5</v>
      </c>
      <c r="G634">
        <v>36</v>
      </c>
      <c r="H634">
        <v>1.1581133418846601</v>
      </c>
      <c r="I634">
        <v>33</v>
      </c>
      <c r="J634">
        <v>36</v>
      </c>
      <c r="K634">
        <v>22.55</v>
      </c>
      <c r="L634">
        <v>1.97539711672157</v>
      </c>
      <c r="M634">
        <v>18.600000000000001</v>
      </c>
      <c r="N634">
        <v>26.3</v>
      </c>
    </row>
    <row r="635" spans="1:14" x14ac:dyDescent="0.25">
      <c r="A635" t="s">
        <v>867</v>
      </c>
      <c r="B635">
        <v>5</v>
      </c>
      <c r="C635">
        <v>24</v>
      </c>
      <c r="D635">
        <v>3.5109354560825601</v>
      </c>
      <c r="E635">
        <v>19</v>
      </c>
      <c r="F635">
        <v>37</v>
      </c>
      <c r="G635">
        <v>37</v>
      </c>
      <c r="H635">
        <v>5.15267852379682</v>
      </c>
      <c r="I635">
        <v>24</v>
      </c>
      <c r="J635">
        <v>37</v>
      </c>
      <c r="K635">
        <v>26</v>
      </c>
      <c r="L635">
        <v>2.68706270827456</v>
      </c>
      <c r="M635">
        <v>21.4</v>
      </c>
      <c r="N635">
        <v>31.6</v>
      </c>
    </row>
    <row r="636" spans="1:14" x14ac:dyDescent="0.25">
      <c r="A636" t="s">
        <v>868</v>
      </c>
      <c r="B636">
        <v>19</v>
      </c>
      <c r="C636">
        <v>24</v>
      </c>
      <c r="D636">
        <v>2.0232985478424501</v>
      </c>
      <c r="E636">
        <v>18</v>
      </c>
      <c r="F636">
        <v>26</v>
      </c>
      <c r="G636">
        <v>38</v>
      </c>
      <c r="H636">
        <v>1.94796227265868</v>
      </c>
      <c r="I636">
        <v>32</v>
      </c>
      <c r="J636">
        <v>38</v>
      </c>
      <c r="K636">
        <v>23.105263157894701</v>
      </c>
      <c r="L636">
        <v>1.7872792356485001</v>
      </c>
      <c r="M636">
        <v>19.682894736842101</v>
      </c>
      <c r="N636">
        <v>26.6315789473684</v>
      </c>
    </row>
    <row r="637" spans="1:14" x14ac:dyDescent="0.25">
      <c r="A637" t="s">
        <v>869</v>
      </c>
      <c r="B637">
        <v>5</v>
      </c>
      <c r="C637">
        <v>24</v>
      </c>
      <c r="D637">
        <v>5.3519051821671804</v>
      </c>
      <c r="E637">
        <v>18</v>
      </c>
      <c r="F637">
        <v>38</v>
      </c>
      <c r="G637">
        <v>38</v>
      </c>
      <c r="H637">
        <v>4.8080115315469802</v>
      </c>
      <c r="I637">
        <v>24</v>
      </c>
      <c r="J637">
        <v>38</v>
      </c>
      <c r="K637">
        <v>25.8</v>
      </c>
      <c r="L637">
        <v>3.3267582557272202</v>
      </c>
      <c r="M637">
        <v>19.600000000000001</v>
      </c>
      <c r="N637">
        <v>32.6</v>
      </c>
    </row>
    <row r="638" spans="1:14" x14ac:dyDescent="0.25">
      <c r="A638" t="s">
        <v>870</v>
      </c>
      <c r="B638">
        <v>5</v>
      </c>
      <c r="C638">
        <v>24</v>
      </c>
      <c r="D638">
        <v>6.9129866467712704</v>
      </c>
      <c r="E638">
        <v>12</v>
      </c>
      <c r="F638">
        <v>38</v>
      </c>
      <c r="G638">
        <v>38</v>
      </c>
      <c r="H638">
        <v>5.5836871685508704</v>
      </c>
      <c r="I638">
        <v>24</v>
      </c>
      <c r="J638">
        <v>38</v>
      </c>
      <c r="K638">
        <v>23.2</v>
      </c>
      <c r="L638">
        <v>4.28101292704988</v>
      </c>
      <c r="M638">
        <v>15.2</v>
      </c>
      <c r="N638">
        <v>31.2</v>
      </c>
    </row>
    <row r="639" spans="1:14" x14ac:dyDescent="0.25">
      <c r="A639" t="s">
        <v>871</v>
      </c>
      <c r="B639">
        <v>5</v>
      </c>
      <c r="C639">
        <v>24</v>
      </c>
      <c r="D639">
        <v>6.4003006472225596</v>
      </c>
      <c r="E639">
        <v>13</v>
      </c>
      <c r="F639">
        <v>39</v>
      </c>
      <c r="G639">
        <v>39</v>
      </c>
      <c r="H639">
        <v>7.2356560609154998</v>
      </c>
      <c r="I639">
        <v>24</v>
      </c>
      <c r="J639">
        <v>39</v>
      </c>
      <c r="K639">
        <v>22.8</v>
      </c>
      <c r="L639">
        <v>4.2389292369309004</v>
      </c>
      <c r="M639">
        <v>15.4</v>
      </c>
      <c r="N639">
        <v>31</v>
      </c>
    </row>
    <row r="640" spans="1:14" x14ac:dyDescent="0.25">
      <c r="A640" t="s">
        <v>872</v>
      </c>
      <c r="B640">
        <v>25</v>
      </c>
      <c r="C640">
        <v>24</v>
      </c>
      <c r="D640">
        <v>2.1093008023957802</v>
      </c>
      <c r="E640">
        <v>20</v>
      </c>
      <c r="F640">
        <v>29</v>
      </c>
      <c r="G640">
        <v>39</v>
      </c>
      <c r="H640">
        <v>2.0359293334556301</v>
      </c>
      <c r="I640">
        <v>33</v>
      </c>
      <c r="J640">
        <v>39</v>
      </c>
      <c r="K640">
        <v>23.72</v>
      </c>
      <c r="L640">
        <v>1.72079868038357</v>
      </c>
      <c r="M640">
        <v>20.28</v>
      </c>
      <c r="N640">
        <v>27</v>
      </c>
    </row>
    <row r="641" spans="1:14" x14ac:dyDescent="0.25">
      <c r="A641" t="s">
        <v>873</v>
      </c>
      <c r="B641">
        <v>25</v>
      </c>
      <c r="C641">
        <v>24</v>
      </c>
      <c r="D641">
        <v>1.8398499788826499</v>
      </c>
      <c r="E641">
        <v>18</v>
      </c>
      <c r="F641">
        <v>25</v>
      </c>
      <c r="G641">
        <v>40</v>
      </c>
      <c r="H641">
        <v>3.0308834991597</v>
      </c>
      <c r="I641">
        <v>32</v>
      </c>
      <c r="J641">
        <v>40</v>
      </c>
      <c r="K641">
        <v>23.64</v>
      </c>
      <c r="L641">
        <v>1.3855822225366301</v>
      </c>
      <c r="M641">
        <v>20.96</v>
      </c>
      <c r="N641">
        <v>26.4</v>
      </c>
    </row>
    <row r="642" spans="1:14" x14ac:dyDescent="0.25">
      <c r="A642" t="s">
        <v>874</v>
      </c>
      <c r="B642">
        <v>5</v>
      </c>
      <c r="C642">
        <v>24</v>
      </c>
      <c r="D642">
        <v>3.7296805240772501</v>
      </c>
      <c r="E642">
        <v>22</v>
      </c>
      <c r="F642">
        <v>40</v>
      </c>
      <c r="G642">
        <v>40</v>
      </c>
      <c r="H642">
        <v>7.1539674807110698</v>
      </c>
      <c r="I642">
        <v>24</v>
      </c>
      <c r="J642">
        <v>40</v>
      </c>
      <c r="K642">
        <v>26.8</v>
      </c>
      <c r="L642">
        <v>2.94052577556866</v>
      </c>
      <c r="M642">
        <v>22.8</v>
      </c>
      <c r="N642">
        <v>33.4</v>
      </c>
    </row>
    <row r="643" spans="1:14" x14ac:dyDescent="0.25">
      <c r="A643" t="s">
        <v>875</v>
      </c>
      <c r="B643">
        <v>25</v>
      </c>
      <c r="C643">
        <v>24</v>
      </c>
      <c r="D643">
        <v>2.1641793380449599</v>
      </c>
      <c r="E643">
        <v>20</v>
      </c>
      <c r="F643">
        <v>34</v>
      </c>
      <c r="G643">
        <v>41</v>
      </c>
      <c r="H643">
        <v>0.497164265842511</v>
      </c>
      <c r="I643">
        <v>41</v>
      </c>
      <c r="J643">
        <v>41</v>
      </c>
      <c r="K643">
        <v>26</v>
      </c>
      <c r="L643">
        <v>1.8884080943188799</v>
      </c>
      <c r="M643">
        <v>22.28</v>
      </c>
      <c r="N643">
        <v>29.68</v>
      </c>
    </row>
    <row r="644" spans="1:14" x14ac:dyDescent="0.25">
      <c r="A644" t="s">
        <v>876</v>
      </c>
      <c r="B644">
        <v>45</v>
      </c>
      <c r="C644">
        <v>24</v>
      </c>
      <c r="D644">
        <v>1.6290609024657099</v>
      </c>
      <c r="E644">
        <v>20</v>
      </c>
      <c r="F644">
        <v>26</v>
      </c>
      <c r="G644">
        <v>41</v>
      </c>
      <c r="H644">
        <v>2.34529188789028</v>
      </c>
      <c r="I644">
        <v>33</v>
      </c>
      <c r="J644">
        <v>41</v>
      </c>
      <c r="K644">
        <v>23.533333333333299</v>
      </c>
      <c r="L644">
        <v>1.09189202265378</v>
      </c>
      <c r="M644">
        <v>21.4444444444444</v>
      </c>
      <c r="N644">
        <v>25.733333333333299</v>
      </c>
    </row>
    <row r="645" spans="1:14" x14ac:dyDescent="0.25">
      <c r="A645" t="s">
        <v>877</v>
      </c>
      <c r="B645">
        <v>5</v>
      </c>
      <c r="C645">
        <v>24</v>
      </c>
      <c r="D645">
        <v>6.7359501848283596</v>
      </c>
      <c r="E645">
        <v>12</v>
      </c>
      <c r="F645">
        <v>41</v>
      </c>
      <c r="G645">
        <v>41</v>
      </c>
      <c r="H645">
        <v>6.8486358657269903</v>
      </c>
      <c r="I645">
        <v>24</v>
      </c>
      <c r="J645">
        <v>41</v>
      </c>
      <c r="K645">
        <v>24.2</v>
      </c>
      <c r="L645">
        <v>4.5453806582213598</v>
      </c>
      <c r="M645">
        <v>16</v>
      </c>
      <c r="N645">
        <v>33.4</v>
      </c>
    </row>
    <row r="646" spans="1:14" x14ac:dyDescent="0.25">
      <c r="A646" t="s">
        <v>878</v>
      </c>
      <c r="B646">
        <v>5</v>
      </c>
      <c r="C646">
        <v>24</v>
      </c>
      <c r="D646">
        <v>5.2213245506295003</v>
      </c>
      <c r="E646">
        <v>16</v>
      </c>
      <c r="F646">
        <v>41</v>
      </c>
      <c r="G646">
        <v>41</v>
      </c>
      <c r="H646">
        <v>6.72183020762456</v>
      </c>
      <c r="I646">
        <v>24</v>
      </c>
      <c r="J646">
        <v>41</v>
      </c>
      <c r="K646">
        <v>25.8</v>
      </c>
      <c r="L646">
        <v>3.8038823836337099</v>
      </c>
      <c r="M646">
        <v>19.2</v>
      </c>
      <c r="N646">
        <v>33.4</v>
      </c>
    </row>
    <row r="647" spans="1:14" x14ac:dyDescent="0.25">
      <c r="A647" t="s">
        <v>879</v>
      </c>
      <c r="B647">
        <v>25</v>
      </c>
      <c r="C647">
        <v>24</v>
      </c>
      <c r="D647">
        <v>2.5312906556218202</v>
      </c>
      <c r="E647">
        <v>19</v>
      </c>
      <c r="F647">
        <v>32</v>
      </c>
      <c r="G647">
        <v>41</v>
      </c>
      <c r="H647">
        <v>3.1551802969514502</v>
      </c>
      <c r="I647">
        <v>33</v>
      </c>
      <c r="J647">
        <v>41</v>
      </c>
      <c r="K647">
        <v>23.36</v>
      </c>
      <c r="L647">
        <v>2.02201559002512</v>
      </c>
      <c r="M647">
        <v>19.28</v>
      </c>
      <c r="N647">
        <v>27.24</v>
      </c>
    </row>
    <row r="648" spans="1:14" x14ac:dyDescent="0.25">
      <c r="A648" t="s">
        <v>880</v>
      </c>
      <c r="B648">
        <v>5</v>
      </c>
      <c r="C648">
        <v>24</v>
      </c>
      <c r="D648">
        <v>7.3265746607556004</v>
      </c>
      <c r="E648">
        <v>16</v>
      </c>
      <c r="F648">
        <v>43</v>
      </c>
      <c r="G648">
        <v>43</v>
      </c>
      <c r="H648">
        <v>6.2649021452764098</v>
      </c>
      <c r="I648">
        <v>24</v>
      </c>
      <c r="J648">
        <v>43</v>
      </c>
      <c r="K648">
        <v>26.8</v>
      </c>
      <c r="L648">
        <v>4.5137921066347504</v>
      </c>
      <c r="M648">
        <v>18.399999999999999</v>
      </c>
      <c r="N648">
        <v>36</v>
      </c>
    </row>
    <row r="649" spans="1:14" x14ac:dyDescent="0.25">
      <c r="A649" t="s">
        <v>881</v>
      </c>
      <c r="B649">
        <v>5</v>
      </c>
      <c r="C649">
        <v>24</v>
      </c>
      <c r="D649">
        <v>5.7628066724534897</v>
      </c>
      <c r="E649">
        <v>12</v>
      </c>
      <c r="F649">
        <v>43</v>
      </c>
      <c r="G649">
        <v>43</v>
      </c>
      <c r="H649">
        <v>7.25952291182353</v>
      </c>
      <c r="I649">
        <v>24</v>
      </c>
      <c r="J649">
        <v>43</v>
      </c>
      <c r="K649">
        <v>26.4</v>
      </c>
      <c r="L649">
        <v>4.4978877419755499</v>
      </c>
      <c r="M649">
        <v>17.8</v>
      </c>
      <c r="N649">
        <v>36.4</v>
      </c>
    </row>
    <row r="650" spans="1:14" x14ac:dyDescent="0.25">
      <c r="A650" t="s">
        <v>882</v>
      </c>
      <c r="B650">
        <v>5</v>
      </c>
      <c r="C650">
        <v>24</v>
      </c>
      <c r="D650">
        <v>7.3524799827126097</v>
      </c>
      <c r="E650">
        <v>19</v>
      </c>
      <c r="F650">
        <v>43</v>
      </c>
      <c r="G650">
        <v>43</v>
      </c>
      <c r="H650">
        <v>5.15053996355641</v>
      </c>
      <c r="I650">
        <v>24</v>
      </c>
      <c r="J650">
        <v>43</v>
      </c>
      <c r="K650">
        <v>29.6</v>
      </c>
      <c r="L650">
        <v>4.14228663159055</v>
      </c>
      <c r="M650">
        <v>22</v>
      </c>
      <c r="N650">
        <v>38.200000000000003</v>
      </c>
    </row>
    <row r="651" spans="1:14" x14ac:dyDescent="0.25">
      <c r="A651" t="s">
        <v>883</v>
      </c>
      <c r="B651">
        <v>5</v>
      </c>
      <c r="C651">
        <v>24</v>
      </c>
      <c r="D651">
        <v>5.0968786111852502</v>
      </c>
      <c r="E651">
        <v>21</v>
      </c>
      <c r="F651">
        <v>44</v>
      </c>
      <c r="G651">
        <v>44</v>
      </c>
      <c r="H651">
        <v>8.7407226711114294</v>
      </c>
      <c r="I651">
        <v>24</v>
      </c>
      <c r="J651">
        <v>44</v>
      </c>
      <c r="K651">
        <v>27.4</v>
      </c>
      <c r="L651">
        <v>3.8526899060203599</v>
      </c>
      <c r="M651">
        <v>22</v>
      </c>
      <c r="N651">
        <v>36</v>
      </c>
    </row>
    <row r="652" spans="1:14" x14ac:dyDescent="0.25">
      <c r="A652" t="s">
        <v>884</v>
      </c>
      <c r="B652">
        <v>25</v>
      </c>
      <c r="C652">
        <v>24</v>
      </c>
      <c r="D652">
        <v>3.4024016258640599</v>
      </c>
      <c r="E652">
        <v>17</v>
      </c>
      <c r="F652">
        <v>30</v>
      </c>
      <c r="G652">
        <v>44</v>
      </c>
      <c r="H652">
        <v>2.03532018189382</v>
      </c>
      <c r="I652">
        <v>36</v>
      </c>
      <c r="J652">
        <v>44</v>
      </c>
      <c r="K652">
        <v>24.8</v>
      </c>
      <c r="L652">
        <v>2.0322314979918401</v>
      </c>
      <c r="M652">
        <v>20.96</v>
      </c>
      <c r="N652">
        <v>28.8</v>
      </c>
    </row>
    <row r="653" spans="1:14" x14ac:dyDescent="0.25">
      <c r="A653" t="s">
        <v>885</v>
      </c>
      <c r="B653">
        <v>10</v>
      </c>
      <c r="C653">
        <v>24</v>
      </c>
      <c r="D653">
        <v>3.6737566616204802</v>
      </c>
      <c r="E653">
        <v>15</v>
      </c>
      <c r="F653">
        <v>31</v>
      </c>
      <c r="G653">
        <v>44</v>
      </c>
      <c r="H653">
        <v>5.7243598436473198</v>
      </c>
      <c r="I653">
        <v>26</v>
      </c>
      <c r="J653">
        <v>44</v>
      </c>
      <c r="K653">
        <v>24</v>
      </c>
      <c r="L653">
        <v>3.13713914300916</v>
      </c>
      <c r="M653">
        <v>18.100000000000001</v>
      </c>
      <c r="N653">
        <v>30.4</v>
      </c>
    </row>
    <row r="654" spans="1:14" x14ac:dyDescent="0.25">
      <c r="A654" t="s">
        <v>886</v>
      </c>
      <c r="B654">
        <v>120</v>
      </c>
      <c r="C654">
        <v>24</v>
      </c>
      <c r="D654">
        <v>1.6343228234070299</v>
      </c>
      <c r="E654">
        <v>21</v>
      </c>
      <c r="F654">
        <v>27</v>
      </c>
      <c r="G654">
        <v>44</v>
      </c>
      <c r="H654">
        <v>0.88923775469693001</v>
      </c>
      <c r="I654">
        <v>41</v>
      </c>
      <c r="J654">
        <v>44</v>
      </c>
      <c r="K654">
        <v>23.533333333333299</v>
      </c>
      <c r="L654">
        <v>0.86735354639891704</v>
      </c>
      <c r="M654">
        <v>21.841666666666701</v>
      </c>
      <c r="N654">
        <v>25.258333333333301</v>
      </c>
    </row>
    <row r="655" spans="1:14" x14ac:dyDescent="0.25">
      <c r="A655" t="s">
        <v>887</v>
      </c>
      <c r="B655">
        <v>15</v>
      </c>
      <c r="C655">
        <v>24</v>
      </c>
      <c r="D655">
        <v>2.8747926452659698</v>
      </c>
      <c r="E655">
        <v>19</v>
      </c>
      <c r="F655">
        <v>27</v>
      </c>
      <c r="G655">
        <v>44</v>
      </c>
      <c r="H655">
        <v>5.1454174098932199</v>
      </c>
      <c r="I655">
        <v>27</v>
      </c>
      <c r="J655">
        <v>44</v>
      </c>
      <c r="K655">
        <v>24.2</v>
      </c>
      <c r="L655">
        <v>2.0176677835933998</v>
      </c>
      <c r="M655">
        <v>20.533333333333299</v>
      </c>
      <c r="N655">
        <v>28.4</v>
      </c>
    </row>
    <row r="656" spans="1:14" x14ac:dyDescent="0.25">
      <c r="A656" t="s">
        <v>888</v>
      </c>
      <c r="B656">
        <v>45</v>
      </c>
      <c r="C656">
        <v>24</v>
      </c>
      <c r="D656">
        <v>1.66022216096593</v>
      </c>
      <c r="E656">
        <v>21</v>
      </c>
      <c r="F656">
        <v>26</v>
      </c>
      <c r="G656">
        <v>45</v>
      </c>
      <c r="H656">
        <v>3.7744627189683202</v>
      </c>
      <c r="I656">
        <v>32</v>
      </c>
      <c r="J656">
        <v>45</v>
      </c>
      <c r="K656">
        <v>23.133333333333301</v>
      </c>
      <c r="L656">
        <v>1.23111866625781</v>
      </c>
      <c r="M656">
        <v>20.733333333333299</v>
      </c>
      <c r="N656">
        <v>25.577777777777801</v>
      </c>
    </row>
    <row r="657" spans="1:14" x14ac:dyDescent="0.25">
      <c r="A657" t="s">
        <v>889</v>
      </c>
      <c r="B657">
        <v>45</v>
      </c>
      <c r="C657">
        <v>24</v>
      </c>
      <c r="D657">
        <v>1.7547495275937399</v>
      </c>
      <c r="E657">
        <v>20</v>
      </c>
      <c r="F657">
        <v>27</v>
      </c>
      <c r="G657">
        <v>45</v>
      </c>
      <c r="H657">
        <v>1.56539341881061</v>
      </c>
      <c r="I657">
        <v>40</v>
      </c>
      <c r="J657">
        <v>45</v>
      </c>
      <c r="K657">
        <v>24.155555555555601</v>
      </c>
      <c r="L657">
        <v>1.4259498431231401</v>
      </c>
      <c r="M657">
        <v>21.377777777777801</v>
      </c>
      <c r="N657">
        <v>27</v>
      </c>
    </row>
    <row r="658" spans="1:14" x14ac:dyDescent="0.25">
      <c r="A658" t="s">
        <v>890</v>
      </c>
      <c r="B658">
        <v>165</v>
      </c>
      <c r="C658">
        <v>24</v>
      </c>
      <c r="D658">
        <v>1.06652335052062</v>
      </c>
      <c r="E658">
        <v>22</v>
      </c>
      <c r="F658">
        <v>26</v>
      </c>
      <c r="G658">
        <v>45</v>
      </c>
      <c r="H658">
        <v>1.30460542292716</v>
      </c>
      <c r="I658">
        <v>41</v>
      </c>
      <c r="J658">
        <v>45</v>
      </c>
      <c r="K658">
        <v>23.830303030303</v>
      </c>
      <c r="L658">
        <v>0.69200146077156199</v>
      </c>
      <c r="M658">
        <v>22.4969696969697</v>
      </c>
      <c r="N658">
        <v>25.169696969697</v>
      </c>
    </row>
    <row r="659" spans="1:14" x14ac:dyDescent="0.25">
      <c r="A659" t="s">
        <v>891</v>
      </c>
      <c r="B659">
        <v>30</v>
      </c>
      <c r="C659">
        <v>24</v>
      </c>
      <c r="D659">
        <v>3.1494416343632801</v>
      </c>
      <c r="E659">
        <v>20</v>
      </c>
      <c r="F659">
        <v>31</v>
      </c>
      <c r="G659">
        <v>45</v>
      </c>
      <c r="H659">
        <v>2.7596539418898001</v>
      </c>
      <c r="I659">
        <v>37</v>
      </c>
      <c r="J659">
        <v>45</v>
      </c>
      <c r="K659">
        <v>24.7</v>
      </c>
      <c r="L659">
        <v>1.7505443967430501</v>
      </c>
      <c r="M659">
        <v>21.366666666666699</v>
      </c>
      <c r="N659">
        <v>28.233333333333299</v>
      </c>
    </row>
    <row r="660" spans="1:14" x14ac:dyDescent="0.25">
      <c r="A660" t="s">
        <v>892</v>
      </c>
      <c r="B660">
        <v>35</v>
      </c>
      <c r="C660">
        <v>24</v>
      </c>
      <c r="D660">
        <v>1.6476684955254499</v>
      </c>
      <c r="E660">
        <v>22</v>
      </c>
      <c r="F660">
        <v>29</v>
      </c>
      <c r="G660">
        <v>45</v>
      </c>
      <c r="H660">
        <v>1.3077469251357501</v>
      </c>
      <c r="I660">
        <v>41</v>
      </c>
      <c r="J660">
        <v>45</v>
      </c>
      <c r="K660">
        <v>27.0571428571429</v>
      </c>
      <c r="L660">
        <v>1.59747712865979</v>
      </c>
      <c r="M660">
        <v>23.9428571428571</v>
      </c>
      <c r="N660">
        <v>30.2</v>
      </c>
    </row>
    <row r="661" spans="1:14" x14ac:dyDescent="0.25">
      <c r="A661" t="s">
        <v>893</v>
      </c>
      <c r="B661">
        <v>45</v>
      </c>
      <c r="C661">
        <v>24</v>
      </c>
      <c r="D661">
        <v>2.7996938794414401</v>
      </c>
      <c r="E661">
        <v>21</v>
      </c>
      <c r="F661">
        <v>30</v>
      </c>
      <c r="G661">
        <v>46</v>
      </c>
      <c r="H661">
        <v>2.3550449961080102</v>
      </c>
      <c r="I661">
        <v>39</v>
      </c>
      <c r="J661">
        <v>46</v>
      </c>
      <c r="K661">
        <v>25.266666666666701</v>
      </c>
      <c r="L661">
        <v>1.32370758421851</v>
      </c>
      <c r="M661">
        <v>22.755555555555599</v>
      </c>
      <c r="N661">
        <v>27.911111111111101</v>
      </c>
    </row>
    <row r="662" spans="1:14" x14ac:dyDescent="0.25">
      <c r="A662" t="s">
        <v>894</v>
      </c>
      <c r="B662">
        <v>65</v>
      </c>
      <c r="C662">
        <v>24</v>
      </c>
      <c r="D662">
        <v>1.2632256068863501</v>
      </c>
      <c r="E662">
        <v>22</v>
      </c>
      <c r="F662">
        <v>26</v>
      </c>
      <c r="G662">
        <v>47</v>
      </c>
      <c r="H662">
        <v>1.86980581274573</v>
      </c>
      <c r="I662">
        <v>41</v>
      </c>
      <c r="J662">
        <v>47</v>
      </c>
      <c r="K662">
        <v>25.030769230769199</v>
      </c>
      <c r="L662">
        <v>1.0828259338641799</v>
      </c>
      <c r="M662">
        <v>22.9538461538462</v>
      </c>
      <c r="N662">
        <v>27.2153846153846</v>
      </c>
    </row>
    <row r="663" spans="1:14" x14ac:dyDescent="0.25">
      <c r="A663" t="s">
        <v>895</v>
      </c>
      <c r="B663">
        <v>5</v>
      </c>
      <c r="C663">
        <v>24</v>
      </c>
      <c r="D663">
        <v>7.1020492078198796</v>
      </c>
      <c r="E663">
        <v>15</v>
      </c>
      <c r="F663">
        <v>48</v>
      </c>
      <c r="G663">
        <v>48</v>
      </c>
      <c r="H663">
        <v>11.0803653500067</v>
      </c>
      <c r="I663">
        <v>24</v>
      </c>
      <c r="J663">
        <v>48</v>
      </c>
      <c r="K663">
        <v>25.8</v>
      </c>
      <c r="L663">
        <v>5.2600276672947297</v>
      </c>
      <c r="M663">
        <v>17.600000000000001</v>
      </c>
      <c r="N663">
        <v>37.200000000000003</v>
      </c>
    </row>
    <row r="664" spans="1:14" x14ac:dyDescent="0.25">
      <c r="A664" t="s">
        <v>896</v>
      </c>
      <c r="B664">
        <v>105</v>
      </c>
      <c r="C664">
        <v>24</v>
      </c>
      <c r="D664">
        <v>1.4692498866846799</v>
      </c>
      <c r="E664">
        <v>22</v>
      </c>
      <c r="F664">
        <v>28</v>
      </c>
      <c r="G664">
        <v>48</v>
      </c>
      <c r="H664">
        <v>1.6682238120434301</v>
      </c>
      <c r="I664">
        <v>43</v>
      </c>
      <c r="J664">
        <v>48</v>
      </c>
      <c r="K664">
        <v>25.3619047619048</v>
      </c>
      <c r="L664">
        <v>0.87838277531709497</v>
      </c>
      <c r="M664">
        <v>23.647380952380999</v>
      </c>
      <c r="N664">
        <v>27.038095238095199</v>
      </c>
    </row>
    <row r="665" spans="1:14" x14ac:dyDescent="0.25">
      <c r="A665" t="s">
        <v>897</v>
      </c>
      <c r="B665">
        <v>90</v>
      </c>
      <c r="C665">
        <v>24</v>
      </c>
      <c r="D665">
        <v>1.10702463854922</v>
      </c>
      <c r="E665">
        <v>22</v>
      </c>
      <c r="F665">
        <v>26.5</v>
      </c>
      <c r="G665">
        <v>48</v>
      </c>
      <c r="H665">
        <v>1.3644876594008699</v>
      </c>
      <c r="I665">
        <v>43</v>
      </c>
      <c r="J665">
        <v>48</v>
      </c>
      <c r="K665">
        <v>24.711111111111101</v>
      </c>
      <c r="L665">
        <v>1.0572861445131001</v>
      </c>
      <c r="M665">
        <v>22.588611111111099</v>
      </c>
      <c r="N665">
        <v>26.766944444444398</v>
      </c>
    </row>
    <row r="666" spans="1:14" x14ac:dyDescent="0.25">
      <c r="A666" t="s">
        <v>898</v>
      </c>
      <c r="B666">
        <v>25</v>
      </c>
      <c r="C666">
        <v>24</v>
      </c>
      <c r="D666">
        <v>2.7037002995026902</v>
      </c>
      <c r="E666">
        <v>20</v>
      </c>
      <c r="F666">
        <v>28</v>
      </c>
      <c r="G666">
        <v>49</v>
      </c>
      <c r="H666">
        <v>2.6310966966234299</v>
      </c>
      <c r="I666">
        <v>42</v>
      </c>
      <c r="J666">
        <v>49</v>
      </c>
      <c r="K666">
        <v>26.96</v>
      </c>
      <c r="L666">
        <v>2.0193450031731</v>
      </c>
      <c r="M666">
        <v>23.16</v>
      </c>
      <c r="N666">
        <v>31</v>
      </c>
    </row>
    <row r="667" spans="1:14" x14ac:dyDescent="0.25">
      <c r="A667" t="s">
        <v>899</v>
      </c>
      <c r="B667">
        <v>40</v>
      </c>
      <c r="C667">
        <v>24</v>
      </c>
      <c r="D667">
        <v>2.4468996729128301</v>
      </c>
      <c r="E667">
        <v>18</v>
      </c>
      <c r="F667">
        <v>27</v>
      </c>
      <c r="G667">
        <v>51</v>
      </c>
      <c r="H667">
        <v>5.3002729447952897</v>
      </c>
      <c r="I667">
        <v>34</v>
      </c>
      <c r="J667">
        <v>51</v>
      </c>
      <c r="K667">
        <v>22.65</v>
      </c>
      <c r="L667">
        <v>1.7298164241993701</v>
      </c>
      <c r="M667">
        <v>19.3</v>
      </c>
      <c r="N667">
        <v>26.074999999999999</v>
      </c>
    </row>
    <row r="668" spans="1:14" x14ac:dyDescent="0.25">
      <c r="A668" t="s">
        <v>900</v>
      </c>
      <c r="B668">
        <v>45</v>
      </c>
      <c r="C668">
        <v>24</v>
      </c>
      <c r="D668">
        <v>0.89896143029905196</v>
      </c>
      <c r="E668">
        <v>23</v>
      </c>
      <c r="F668">
        <v>26</v>
      </c>
      <c r="G668">
        <v>51</v>
      </c>
      <c r="H668">
        <v>4.0932888074659601</v>
      </c>
      <c r="I668">
        <v>40</v>
      </c>
      <c r="J668">
        <v>51</v>
      </c>
      <c r="K668">
        <v>25.2</v>
      </c>
      <c r="L668">
        <v>1.45941222335664</v>
      </c>
      <c r="M668">
        <v>22.3555555555556</v>
      </c>
      <c r="N668">
        <v>28.066666666666698</v>
      </c>
    </row>
    <row r="669" spans="1:14" x14ac:dyDescent="0.25">
      <c r="A669" t="s">
        <v>901</v>
      </c>
      <c r="B669">
        <v>5</v>
      </c>
      <c r="C669">
        <v>24</v>
      </c>
      <c r="D669">
        <v>11.2516350064794</v>
      </c>
      <c r="E669">
        <v>22</v>
      </c>
      <c r="F669">
        <v>52</v>
      </c>
      <c r="G669">
        <v>52</v>
      </c>
      <c r="H669">
        <v>7.5946208474539203</v>
      </c>
      <c r="I669">
        <v>24</v>
      </c>
      <c r="J669">
        <v>52</v>
      </c>
      <c r="K669">
        <v>33.799999999999997</v>
      </c>
      <c r="L669">
        <v>5.8317615164063801</v>
      </c>
      <c r="M669">
        <v>23.2</v>
      </c>
      <c r="N669">
        <v>45.4</v>
      </c>
    </row>
    <row r="670" spans="1:14" x14ac:dyDescent="0.25">
      <c r="A670" t="s">
        <v>902</v>
      </c>
      <c r="B670">
        <v>142</v>
      </c>
      <c r="C670">
        <v>24</v>
      </c>
      <c r="D670">
        <v>1.3055680174869599</v>
      </c>
      <c r="E670">
        <v>22</v>
      </c>
      <c r="F670">
        <v>27</v>
      </c>
      <c r="G670">
        <v>53</v>
      </c>
      <c r="H670">
        <v>2.34780548152054</v>
      </c>
      <c r="I670">
        <v>46</v>
      </c>
      <c r="J670">
        <v>53</v>
      </c>
      <c r="K670">
        <v>26.549295774647899</v>
      </c>
      <c r="L670">
        <v>0.82141128246321704</v>
      </c>
      <c r="M670">
        <v>24.950704225352101</v>
      </c>
      <c r="N670">
        <v>28.1830985915493</v>
      </c>
    </row>
    <row r="671" spans="1:14" x14ac:dyDescent="0.25">
      <c r="A671" t="s">
        <v>903</v>
      </c>
      <c r="B671">
        <v>20</v>
      </c>
      <c r="C671">
        <v>24</v>
      </c>
      <c r="D671">
        <v>1.4396021474470999</v>
      </c>
      <c r="E671">
        <v>21</v>
      </c>
      <c r="F671">
        <v>26.5</v>
      </c>
      <c r="G671">
        <v>53</v>
      </c>
      <c r="H671">
        <v>8.7408922473468298</v>
      </c>
      <c r="I671">
        <v>31</v>
      </c>
      <c r="J671">
        <v>53</v>
      </c>
      <c r="K671">
        <v>25.5</v>
      </c>
      <c r="L671">
        <v>1.8420123280102301</v>
      </c>
      <c r="M671">
        <v>22.25</v>
      </c>
      <c r="N671">
        <v>29.4</v>
      </c>
    </row>
    <row r="672" spans="1:14" x14ac:dyDescent="0.25">
      <c r="A672" t="s">
        <v>904</v>
      </c>
      <c r="B672">
        <v>25</v>
      </c>
      <c r="C672">
        <v>24</v>
      </c>
      <c r="D672">
        <v>1.4033927964522701</v>
      </c>
      <c r="E672">
        <v>19</v>
      </c>
      <c r="F672">
        <v>26</v>
      </c>
      <c r="G672">
        <v>54</v>
      </c>
      <c r="H672">
        <v>5.0858995101538103</v>
      </c>
      <c r="I672">
        <v>36</v>
      </c>
      <c r="J672">
        <v>54</v>
      </c>
      <c r="K672">
        <v>25.08</v>
      </c>
      <c r="L672">
        <v>2.1659684420437002</v>
      </c>
      <c r="M672">
        <v>21</v>
      </c>
      <c r="N672">
        <v>29.48</v>
      </c>
    </row>
    <row r="673" spans="1:14" x14ac:dyDescent="0.25">
      <c r="A673" t="s">
        <v>905</v>
      </c>
      <c r="B673">
        <v>65</v>
      </c>
      <c r="C673">
        <v>24</v>
      </c>
      <c r="D673">
        <v>2.6471506002927101</v>
      </c>
      <c r="E673">
        <v>23</v>
      </c>
      <c r="F673">
        <v>30</v>
      </c>
      <c r="G673">
        <v>54</v>
      </c>
      <c r="H673">
        <v>1.9129075151496899</v>
      </c>
      <c r="I673">
        <v>47</v>
      </c>
      <c r="J673">
        <v>54</v>
      </c>
      <c r="K673">
        <v>27.969230769230801</v>
      </c>
      <c r="L673">
        <v>1.38944480076973</v>
      </c>
      <c r="M673">
        <v>25.307692307692299</v>
      </c>
      <c r="N673">
        <v>30.676923076923099</v>
      </c>
    </row>
    <row r="674" spans="1:14" x14ac:dyDescent="0.25">
      <c r="A674" t="s">
        <v>906</v>
      </c>
      <c r="B674">
        <v>5</v>
      </c>
      <c r="C674">
        <v>24</v>
      </c>
      <c r="D674">
        <v>8.6529617452463299</v>
      </c>
      <c r="E674">
        <v>15</v>
      </c>
      <c r="F674">
        <v>56</v>
      </c>
      <c r="G674">
        <v>56</v>
      </c>
      <c r="H674">
        <v>13.837807792148601</v>
      </c>
      <c r="I674">
        <v>24</v>
      </c>
      <c r="J674">
        <v>56</v>
      </c>
      <c r="K674">
        <v>28.4</v>
      </c>
      <c r="L674">
        <v>6.5151468369815504</v>
      </c>
      <c r="M674">
        <v>18.399999999999999</v>
      </c>
      <c r="N674">
        <v>43</v>
      </c>
    </row>
    <row r="675" spans="1:14" x14ac:dyDescent="0.25">
      <c r="A675" t="s">
        <v>907</v>
      </c>
      <c r="B675">
        <v>5</v>
      </c>
      <c r="C675">
        <v>24</v>
      </c>
      <c r="D675">
        <v>15.497444261485899</v>
      </c>
      <c r="E675">
        <v>7</v>
      </c>
      <c r="F675">
        <v>56</v>
      </c>
      <c r="G675">
        <v>56</v>
      </c>
      <c r="H675">
        <v>9.6530456897866692</v>
      </c>
      <c r="I675">
        <v>24</v>
      </c>
      <c r="J675">
        <v>56</v>
      </c>
      <c r="K675">
        <v>28.2</v>
      </c>
      <c r="L675">
        <v>8.6635130009339605</v>
      </c>
      <c r="M675">
        <v>11.2</v>
      </c>
      <c r="N675">
        <v>45.2</v>
      </c>
    </row>
    <row r="676" spans="1:14" x14ac:dyDescent="0.25">
      <c r="A676" t="s">
        <v>908</v>
      </c>
      <c r="B676">
        <v>5</v>
      </c>
      <c r="C676">
        <v>24</v>
      </c>
      <c r="D676">
        <v>10.026194933696701</v>
      </c>
      <c r="E676">
        <v>15</v>
      </c>
      <c r="F676">
        <v>56</v>
      </c>
      <c r="G676">
        <v>56</v>
      </c>
      <c r="H676">
        <v>10.201542150882201</v>
      </c>
      <c r="I676">
        <v>24</v>
      </c>
      <c r="J676">
        <v>56</v>
      </c>
      <c r="K676">
        <v>31.8</v>
      </c>
      <c r="L676">
        <v>6.5303213186835203</v>
      </c>
      <c r="M676">
        <v>20.399999999999999</v>
      </c>
      <c r="N676">
        <v>46.4</v>
      </c>
    </row>
    <row r="677" spans="1:14" x14ac:dyDescent="0.25">
      <c r="A677" t="s">
        <v>909</v>
      </c>
      <c r="B677">
        <v>205</v>
      </c>
      <c r="C677">
        <v>24</v>
      </c>
      <c r="D677">
        <v>1.26568161280572</v>
      </c>
      <c r="E677">
        <v>22</v>
      </c>
      <c r="F677">
        <v>27</v>
      </c>
      <c r="G677">
        <v>57</v>
      </c>
      <c r="H677">
        <v>3.3709477478703098</v>
      </c>
      <c r="I677">
        <v>48</v>
      </c>
      <c r="J677">
        <v>57</v>
      </c>
      <c r="K677">
        <v>24.785365853658501</v>
      </c>
      <c r="L677">
        <v>0.73351142655460999</v>
      </c>
      <c r="M677">
        <v>23.390243902439</v>
      </c>
      <c r="N677">
        <v>26.239024390243902</v>
      </c>
    </row>
    <row r="678" spans="1:14" x14ac:dyDescent="0.25">
      <c r="A678" t="s">
        <v>910</v>
      </c>
      <c r="B678">
        <v>1578</v>
      </c>
      <c r="C678">
        <v>24</v>
      </c>
      <c r="D678">
        <v>0.41476475317949602</v>
      </c>
      <c r="E678">
        <v>23</v>
      </c>
      <c r="F678">
        <v>25</v>
      </c>
      <c r="G678">
        <v>58</v>
      </c>
      <c r="H678">
        <v>1.17266495825126</v>
      </c>
      <c r="I678">
        <v>54</v>
      </c>
      <c r="J678">
        <v>58</v>
      </c>
      <c r="K678">
        <v>24.725602027883401</v>
      </c>
      <c r="L678">
        <v>0.26942658466580799</v>
      </c>
      <c r="M678">
        <v>24.195167934093799</v>
      </c>
      <c r="N678">
        <v>25.259188846641301</v>
      </c>
    </row>
    <row r="679" spans="1:14" x14ac:dyDescent="0.25">
      <c r="A679" t="s">
        <v>911</v>
      </c>
      <c r="B679">
        <v>25</v>
      </c>
      <c r="C679">
        <v>24</v>
      </c>
      <c r="D679">
        <v>1.47058541137372</v>
      </c>
      <c r="E679">
        <v>22</v>
      </c>
      <c r="F679">
        <v>27</v>
      </c>
      <c r="G679">
        <v>58</v>
      </c>
      <c r="H679">
        <v>7.5363350472623303</v>
      </c>
      <c r="I679">
        <v>35</v>
      </c>
      <c r="J679">
        <v>58</v>
      </c>
      <c r="K679">
        <v>26.8</v>
      </c>
      <c r="L679">
        <v>1.9199139539841501</v>
      </c>
      <c r="M679">
        <v>23.36</v>
      </c>
      <c r="N679">
        <v>30.88</v>
      </c>
    </row>
    <row r="680" spans="1:14" x14ac:dyDescent="0.25">
      <c r="A680" t="s">
        <v>912</v>
      </c>
      <c r="B680">
        <v>145</v>
      </c>
      <c r="C680">
        <v>24</v>
      </c>
      <c r="D680">
        <v>1.8643547360570101</v>
      </c>
      <c r="E680">
        <v>21</v>
      </c>
      <c r="F680">
        <v>28</v>
      </c>
      <c r="G680">
        <v>63</v>
      </c>
      <c r="H680">
        <v>1.10313939810577</v>
      </c>
      <c r="I680">
        <v>60</v>
      </c>
      <c r="J680">
        <v>63</v>
      </c>
      <c r="K680">
        <v>26.5448275862069</v>
      </c>
      <c r="L680">
        <v>1.06522177640419</v>
      </c>
      <c r="M680">
        <v>24.489655172413801</v>
      </c>
      <c r="N680">
        <v>28.6551724137931</v>
      </c>
    </row>
    <row r="681" spans="1:14" x14ac:dyDescent="0.25">
      <c r="A681" t="s">
        <v>913</v>
      </c>
      <c r="B681">
        <v>25</v>
      </c>
      <c r="C681">
        <v>24</v>
      </c>
      <c r="D681">
        <v>3.1038550387558601</v>
      </c>
      <c r="E681">
        <v>19</v>
      </c>
      <c r="F681">
        <v>29</v>
      </c>
      <c r="G681">
        <v>67</v>
      </c>
      <c r="H681">
        <v>8.01848776606945</v>
      </c>
      <c r="I681">
        <v>43</v>
      </c>
      <c r="J681">
        <v>67</v>
      </c>
      <c r="K681">
        <v>27.48</v>
      </c>
      <c r="L681">
        <v>2.74554121259452</v>
      </c>
      <c r="M681">
        <v>22.44</v>
      </c>
      <c r="N681">
        <v>33.200000000000003</v>
      </c>
    </row>
    <row r="682" spans="1:14" x14ac:dyDescent="0.25">
      <c r="A682" t="s">
        <v>914</v>
      </c>
      <c r="B682">
        <v>35</v>
      </c>
      <c r="C682">
        <v>24</v>
      </c>
      <c r="D682">
        <v>2.1156093543690999</v>
      </c>
      <c r="E682">
        <v>21</v>
      </c>
      <c r="F682">
        <v>30</v>
      </c>
      <c r="G682">
        <v>67</v>
      </c>
      <c r="H682">
        <v>9.4216528626492302</v>
      </c>
      <c r="I682">
        <v>44</v>
      </c>
      <c r="J682">
        <v>67</v>
      </c>
      <c r="K682">
        <v>25.771428571428601</v>
      </c>
      <c r="L682">
        <v>2.1130071247319702</v>
      </c>
      <c r="M682">
        <v>21.8571428571429</v>
      </c>
      <c r="N682">
        <v>30.114999999999998</v>
      </c>
    </row>
    <row r="683" spans="1:14" x14ac:dyDescent="0.25">
      <c r="A683" t="s">
        <v>915</v>
      </c>
      <c r="B683">
        <v>85</v>
      </c>
      <c r="C683">
        <v>24</v>
      </c>
      <c r="D683">
        <v>3.0116875777886798</v>
      </c>
      <c r="E683">
        <v>16</v>
      </c>
      <c r="F683">
        <v>28</v>
      </c>
      <c r="G683">
        <v>67</v>
      </c>
      <c r="H683">
        <v>7.97355809929772</v>
      </c>
      <c r="I683">
        <v>46</v>
      </c>
      <c r="J683">
        <v>67</v>
      </c>
      <c r="K683">
        <v>23.105882352941201</v>
      </c>
      <c r="L683">
        <v>1.53655946419279</v>
      </c>
      <c r="M683">
        <v>20.117647058823501</v>
      </c>
      <c r="N683">
        <v>26.164705882352902</v>
      </c>
    </row>
    <row r="684" spans="1:14" x14ac:dyDescent="0.25">
      <c r="A684" t="s">
        <v>916</v>
      </c>
      <c r="B684">
        <v>10</v>
      </c>
      <c r="C684">
        <v>24.5</v>
      </c>
      <c r="D684">
        <v>2.3138879073379401</v>
      </c>
      <c r="E684">
        <v>18</v>
      </c>
      <c r="F684">
        <v>28</v>
      </c>
      <c r="G684">
        <v>33</v>
      </c>
      <c r="H684">
        <v>2.22722586495069</v>
      </c>
      <c r="I684">
        <v>26</v>
      </c>
      <c r="J684">
        <v>33</v>
      </c>
      <c r="K684">
        <v>23.7</v>
      </c>
      <c r="L684">
        <v>1.7916241289963599</v>
      </c>
      <c r="M684">
        <v>20.2</v>
      </c>
      <c r="N684">
        <v>27.2</v>
      </c>
    </row>
    <row r="685" spans="1:14" x14ac:dyDescent="0.25">
      <c r="A685" t="s">
        <v>917</v>
      </c>
      <c r="B685">
        <v>10</v>
      </c>
      <c r="C685">
        <v>24.5</v>
      </c>
      <c r="D685">
        <v>1.87115193355747</v>
      </c>
      <c r="E685">
        <v>20.5</v>
      </c>
      <c r="F685">
        <v>27</v>
      </c>
      <c r="G685">
        <v>34</v>
      </c>
      <c r="H685">
        <v>3.0551055230508299</v>
      </c>
      <c r="I685">
        <v>26</v>
      </c>
      <c r="J685">
        <v>34</v>
      </c>
      <c r="K685">
        <v>23.7</v>
      </c>
      <c r="L685">
        <v>1.91010456201847</v>
      </c>
      <c r="M685">
        <v>19.8</v>
      </c>
      <c r="N685">
        <v>27.2</v>
      </c>
    </row>
    <row r="686" spans="1:14" x14ac:dyDescent="0.25">
      <c r="A686" t="s">
        <v>918</v>
      </c>
      <c r="B686">
        <v>98</v>
      </c>
      <c r="C686">
        <v>24.5</v>
      </c>
      <c r="D686">
        <v>1.5071941152055</v>
      </c>
      <c r="E686">
        <v>22</v>
      </c>
      <c r="F686">
        <v>27</v>
      </c>
      <c r="G686">
        <v>44</v>
      </c>
      <c r="H686">
        <v>0.136490340175765</v>
      </c>
      <c r="I686">
        <v>44</v>
      </c>
      <c r="J686">
        <v>44</v>
      </c>
      <c r="K686">
        <v>26.163265306122401</v>
      </c>
      <c r="L686">
        <v>1.0543170425672299</v>
      </c>
      <c r="M686">
        <v>24.132653061224499</v>
      </c>
      <c r="N686">
        <v>28.2040816326531</v>
      </c>
    </row>
    <row r="687" spans="1:14" x14ac:dyDescent="0.25">
      <c r="A687" t="s">
        <v>919</v>
      </c>
      <c r="B687">
        <v>10</v>
      </c>
      <c r="C687">
        <v>24.5</v>
      </c>
      <c r="D687">
        <v>2.5372575480401101</v>
      </c>
      <c r="E687">
        <v>17</v>
      </c>
      <c r="F687">
        <v>26</v>
      </c>
      <c r="G687">
        <v>45</v>
      </c>
      <c r="H687">
        <v>9.08089764892277</v>
      </c>
      <c r="I687">
        <v>26</v>
      </c>
      <c r="J687">
        <v>45</v>
      </c>
      <c r="K687">
        <v>23.8</v>
      </c>
      <c r="L687">
        <v>2.7463416740928399</v>
      </c>
      <c r="M687">
        <v>18.899999999999999</v>
      </c>
      <c r="N687">
        <v>29.7</v>
      </c>
    </row>
    <row r="688" spans="1:14" x14ac:dyDescent="0.25">
      <c r="A688" t="s">
        <v>920</v>
      </c>
      <c r="B688">
        <v>60</v>
      </c>
      <c r="C688">
        <v>24.5</v>
      </c>
      <c r="D688">
        <v>0.88270031918276104</v>
      </c>
      <c r="E688">
        <v>23</v>
      </c>
      <c r="F688">
        <v>26</v>
      </c>
      <c r="G688">
        <v>57</v>
      </c>
      <c r="H688">
        <v>5.2663745803087396</v>
      </c>
      <c r="I688">
        <v>44</v>
      </c>
      <c r="J688">
        <v>57</v>
      </c>
      <c r="K688">
        <v>25.7</v>
      </c>
      <c r="L688">
        <v>1.24077274958836</v>
      </c>
      <c r="M688">
        <v>23.316666666666698</v>
      </c>
      <c r="N688">
        <v>28.167083333333299</v>
      </c>
    </row>
    <row r="689" spans="1:14" x14ac:dyDescent="0.25">
      <c r="A689" t="s">
        <v>921</v>
      </c>
      <c r="B689">
        <v>40</v>
      </c>
      <c r="C689">
        <v>24.5</v>
      </c>
      <c r="D689">
        <v>2.3871405496954701</v>
      </c>
      <c r="E689">
        <v>20</v>
      </c>
      <c r="F689">
        <v>28.5</v>
      </c>
      <c r="G689">
        <v>60</v>
      </c>
      <c r="H689">
        <v>9.1141638101471401</v>
      </c>
      <c r="I689">
        <v>34</v>
      </c>
      <c r="J689">
        <v>60</v>
      </c>
      <c r="K689">
        <v>25.4</v>
      </c>
      <c r="L689">
        <v>1.47839825948055</v>
      </c>
      <c r="M689">
        <v>22.675000000000001</v>
      </c>
      <c r="N689">
        <v>28.5</v>
      </c>
    </row>
    <row r="690" spans="1:14" x14ac:dyDescent="0.25">
      <c r="A690" t="s">
        <v>922</v>
      </c>
      <c r="B690">
        <v>5</v>
      </c>
      <c r="C690">
        <v>25</v>
      </c>
      <c r="D690">
        <v>1.8999129866748401</v>
      </c>
      <c r="E690">
        <v>17</v>
      </c>
      <c r="F690">
        <v>25</v>
      </c>
      <c r="G690">
        <v>25</v>
      </c>
      <c r="H690">
        <v>0.22149134484576199</v>
      </c>
      <c r="I690">
        <v>25</v>
      </c>
      <c r="J690">
        <v>25</v>
      </c>
      <c r="K690">
        <v>23.2</v>
      </c>
      <c r="L690">
        <v>1.41030985864445</v>
      </c>
      <c r="M690">
        <v>20</v>
      </c>
      <c r="N690">
        <v>25</v>
      </c>
    </row>
    <row r="691" spans="1:14" x14ac:dyDescent="0.25">
      <c r="A691" t="s">
        <v>923</v>
      </c>
      <c r="B691">
        <v>5</v>
      </c>
      <c r="C691">
        <v>25</v>
      </c>
      <c r="D691">
        <v>1.40766492534772</v>
      </c>
      <c r="E691">
        <v>20</v>
      </c>
      <c r="F691">
        <v>26</v>
      </c>
      <c r="G691">
        <v>26</v>
      </c>
      <c r="H691">
        <v>0.32413394805485601</v>
      </c>
      <c r="I691">
        <v>25</v>
      </c>
      <c r="J691">
        <v>26</v>
      </c>
      <c r="K691">
        <v>24.2</v>
      </c>
      <c r="L691">
        <v>0.99713527380964095</v>
      </c>
      <c r="M691">
        <v>22</v>
      </c>
      <c r="N691">
        <v>25.8</v>
      </c>
    </row>
    <row r="692" spans="1:14" x14ac:dyDescent="0.25">
      <c r="A692" t="s">
        <v>924</v>
      </c>
      <c r="B692">
        <v>5</v>
      </c>
      <c r="C692">
        <v>25</v>
      </c>
      <c r="D692">
        <v>3.9959440770494599</v>
      </c>
      <c r="E692">
        <v>14</v>
      </c>
      <c r="F692">
        <v>27</v>
      </c>
      <c r="G692">
        <v>27</v>
      </c>
      <c r="H692">
        <v>1.05828592871241</v>
      </c>
      <c r="I692">
        <v>25</v>
      </c>
      <c r="J692">
        <v>27</v>
      </c>
      <c r="K692">
        <v>22</v>
      </c>
      <c r="L692">
        <v>2.3019014369478401</v>
      </c>
      <c r="M692">
        <v>17.2</v>
      </c>
      <c r="N692">
        <v>26.2</v>
      </c>
    </row>
    <row r="693" spans="1:14" x14ac:dyDescent="0.25">
      <c r="A693" t="s">
        <v>925</v>
      </c>
      <c r="B693">
        <v>5</v>
      </c>
      <c r="C693">
        <v>25</v>
      </c>
      <c r="D693">
        <v>5.29499341694856</v>
      </c>
      <c r="E693">
        <v>9</v>
      </c>
      <c r="F693">
        <v>28</v>
      </c>
      <c r="G693">
        <v>28</v>
      </c>
      <c r="H693">
        <v>1.3313504269710299</v>
      </c>
      <c r="I693">
        <v>25</v>
      </c>
      <c r="J693">
        <v>28</v>
      </c>
      <c r="K693">
        <v>21.2</v>
      </c>
      <c r="L693">
        <v>3.24322135045895</v>
      </c>
      <c r="M693">
        <v>14.4</v>
      </c>
      <c r="N693">
        <v>27</v>
      </c>
    </row>
    <row r="694" spans="1:14" x14ac:dyDescent="0.25">
      <c r="A694" t="s">
        <v>926</v>
      </c>
      <c r="B694">
        <v>5</v>
      </c>
      <c r="C694">
        <v>25</v>
      </c>
      <c r="D694">
        <v>4.2118114506194999</v>
      </c>
      <c r="E694">
        <v>16</v>
      </c>
      <c r="F694">
        <v>28</v>
      </c>
      <c r="G694">
        <v>28</v>
      </c>
      <c r="H694">
        <v>1.4804944938751501</v>
      </c>
      <c r="I694">
        <v>25</v>
      </c>
      <c r="J694">
        <v>28</v>
      </c>
      <c r="K694">
        <v>22.4</v>
      </c>
      <c r="L694">
        <v>2.1944106904196001</v>
      </c>
      <c r="M694">
        <v>18.2</v>
      </c>
      <c r="N694">
        <v>26.6</v>
      </c>
    </row>
    <row r="695" spans="1:14" x14ac:dyDescent="0.25">
      <c r="A695" t="s">
        <v>927</v>
      </c>
      <c r="B695">
        <v>5</v>
      </c>
      <c r="C695">
        <v>25</v>
      </c>
      <c r="D695">
        <v>2.5904937571417901</v>
      </c>
      <c r="E695">
        <v>21</v>
      </c>
      <c r="F695">
        <v>29</v>
      </c>
      <c r="G695">
        <v>29</v>
      </c>
      <c r="H695">
        <v>1.4339890628813201</v>
      </c>
      <c r="I695">
        <v>25</v>
      </c>
      <c r="J695">
        <v>29</v>
      </c>
      <c r="K695">
        <v>24.6</v>
      </c>
      <c r="L695">
        <v>1.43693998470777</v>
      </c>
      <c r="M695">
        <v>21.8</v>
      </c>
      <c r="N695">
        <v>27.4</v>
      </c>
    </row>
    <row r="696" spans="1:14" x14ac:dyDescent="0.25">
      <c r="A696" t="s">
        <v>928</v>
      </c>
      <c r="B696">
        <v>5</v>
      </c>
      <c r="C696">
        <v>25</v>
      </c>
      <c r="D696">
        <v>3.8941611110836098</v>
      </c>
      <c r="E696">
        <v>15</v>
      </c>
      <c r="F696">
        <v>29</v>
      </c>
      <c r="G696">
        <v>29</v>
      </c>
      <c r="H696">
        <v>1.36006826614286</v>
      </c>
      <c r="I696">
        <v>25</v>
      </c>
      <c r="J696">
        <v>29</v>
      </c>
      <c r="K696">
        <v>23.4</v>
      </c>
      <c r="L696">
        <v>2.35608325303448</v>
      </c>
      <c r="M696">
        <v>18.600000000000001</v>
      </c>
      <c r="N696">
        <v>27.8</v>
      </c>
    </row>
    <row r="697" spans="1:14" x14ac:dyDescent="0.25">
      <c r="A697" t="s">
        <v>929</v>
      </c>
      <c r="B697">
        <v>5</v>
      </c>
      <c r="C697">
        <v>25</v>
      </c>
      <c r="D697">
        <v>3.6316046171368299</v>
      </c>
      <c r="E697">
        <v>16</v>
      </c>
      <c r="F697">
        <v>30</v>
      </c>
      <c r="G697">
        <v>30</v>
      </c>
      <c r="H697">
        <v>1.48473470819381</v>
      </c>
      <c r="I697">
        <v>25</v>
      </c>
      <c r="J697">
        <v>30</v>
      </c>
      <c r="K697">
        <v>24.8</v>
      </c>
      <c r="L697">
        <v>2.3388718559501802</v>
      </c>
      <c r="M697">
        <v>20.2</v>
      </c>
      <c r="N697">
        <v>29</v>
      </c>
    </row>
    <row r="698" spans="1:14" x14ac:dyDescent="0.25">
      <c r="A698" t="s">
        <v>930</v>
      </c>
      <c r="B698">
        <v>5</v>
      </c>
      <c r="C698">
        <v>25</v>
      </c>
      <c r="D698">
        <v>5.2404952083751501</v>
      </c>
      <c r="E698">
        <v>6</v>
      </c>
      <c r="F698">
        <v>30</v>
      </c>
      <c r="G698">
        <v>30</v>
      </c>
      <c r="H698">
        <v>1.3853265546311799</v>
      </c>
      <c r="I698">
        <v>25</v>
      </c>
      <c r="J698">
        <v>30</v>
      </c>
      <c r="K698">
        <v>22.8</v>
      </c>
      <c r="L698">
        <v>3.8933719671420399</v>
      </c>
      <c r="M698">
        <v>14.2</v>
      </c>
      <c r="N698">
        <v>28.6</v>
      </c>
    </row>
    <row r="699" spans="1:14" x14ac:dyDescent="0.25">
      <c r="A699" t="s">
        <v>931</v>
      </c>
      <c r="B699">
        <v>10</v>
      </c>
      <c r="C699">
        <v>25</v>
      </c>
      <c r="D699">
        <v>2.1892115343689902</v>
      </c>
      <c r="E699">
        <v>20</v>
      </c>
      <c r="F699">
        <v>27.5</v>
      </c>
      <c r="G699">
        <v>30</v>
      </c>
      <c r="H699">
        <v>1.2754416745373001</v>
      </c>
      <c r="I699">
        <v>26</v>
      </c>
      <c r="J699">
        <v>30</v>
      </c>
      <c r="K699">
        <v>24.2</v>
      </c>
      <c r="L699">
        <v>1.1949896252354799</v>
      </c>
      <c r="M699">
        <v>22</v>
      </c>
      <c r="N699">
        <v>26.6</v>
      </c>
    </row>
    <row r="700" spans="1:14" x14ac:dyDescent="0.25">
      <c r="A700" t="s">
        <v>932</v>
      </c>
      <c r="B700">
        <v>5</v>
      </c>
      <c r="C700">
        <v>25</v>
      </c>
      <c r="D700">
        <v>5.0554037139155401</v>
      </c>
      <c r="E700">
        <v>12</v>
      </c>
      <c r="F700">
        <v>31</v>
      </c>
      <c r="G700">
        <v>31</v>
      </c>
      <c r="H700">
        <v>2.4408062732479099</v>
      </c>
      <c r="I700">
        <v>25</v>
      </c>
      <c r="J700">
        <v>31</v>
      </c>
      <c r="K700">
        <v>22.4</v>
      </c>
      <c r="L700">
        <v>3.09377964949865</v>
      </c>
      <c r="M700">
        <v>16</v>
      </c>
      <c r="N700">
        <v>28.2</v>
      </c>
    </row>
    <row r="701" spans="1:14" x14ac:dyDescent="0.25">
      <c r="A701" t="s">
        <v>933</v>
      </c>
      <c r="B701">
        <v>5</v>
      </c>
      <c r="C701">
        <v>25</v>
      </c>
      <c r="D701">
        <v>1.90556005308455</v>
      </c>
      <c r="E701">
        <v>20</v>
      </c>
      <c r="F701">
        <v>31</v>
      </c>
      <c r="G701">
        <v>31</v>
      </c>
      <c r="H701">
        <v>2.4837189043769801</v>
      </c>
      <c r="I701">
        <v>25</v>
      </c>
      <c r="J701">
        <v>31</v>
      </c>
      <c r="K701">
        <v>25.4</v>
      </c>
      <c r="L701">
        <v>1.5598960629390399</v>
      </c>
      <c r="M701">
        <v>22.2</v>
      </c>
      <c r="N701">
        <v>28.6</v>
      </c>
    </row>
    <row r="702" spans="1:14" x14ac:dyDescent="0.25">
      <c r="A702" t="s">
        <v>934</v>
      </c>
      <c r="B702">
        <v>5</v>
      </c>
      <c r="C702">
        <v>25</v>
      </c>
      <c r="D702">
        <v>1.6954000790795101</v>
      </c>
      <c r="E702">
        <v>23</v>
      </c>
      <c r="F702">
        <v>32</v>
      </c>
      <c r="G702">
        <v>32</v>
      </c>
      <c r="H702">
        <v>2.94633129277898</v>
      </c>
      <c r="I702">
        <v>25</v>
      </c>
      <c r="J702">
        <v>32</v>
      </c>
      <c r="K702">
        <v>26.2</v>
      </c>
      <c r="L702">
        <v>1.35591564203782</v>
      </c>
      <c r="M702">
        <v>24</v>
      </c>
      <c r="N702">
        <v>29.2</v>
      </c>
    </row>
    <row r="703" spans="1:14" x14ac:dyDescent="0.25">
      <c r="A703" t="s">
        <v>935</v>
      </c>
      <c r="B703">
        <v>5</v>
      </c>
      <c r="C703">
        <v>25</v>
      </c>
      <c r="D703">
        <v>4.1898026784860001</v>
      </c>
      <c r="E703">
        <v>17</v>
      </c>
      <c r="F703">
        <v>32</v>
      </c>
      <c r="G703">
        <v>32</v>
      </c>
      <c r="H703">
        <v>2.5244404667107898</v>
      </c>
      <c r="I703">
        <v>25</v>
      </c>
      <c r="J703">
        <v>32</v>
      </c>
      <c r="K703">
        <v>24.2</v>
      </c>
      <c r="L703">
        <v>2.50214912197952</v>
      </c>
      <c r="M703">
        <v>19.399999999999999</v>
      </c>
      <c r="N703">
        <v>29</v>
      </c>
    </row>
    <row r="704" spans="1:14" x14ac:dyDescent="0.25">
      <c r="A704" t="s">
        <v>936</v>
      </c>
      <c r="B704">
        <v>5</v>
      </c>
      <c r="C704">
        <v>25</v>
      </c>
      <c r="D704">
        <v>1.9201821658256799</v>
      </c>
      <c r="E704">
        <v>22</v>
      </c>
      <c r="F704">
        <v>32</v>
      </c>
      <c r="G704">
        <v>32</v>
      </c>
      <c r="H704">
        <v>2.9794868222854101</v>
      </c>
      <c r="I704">
        <v>25</v>
      </c>
      <c r="J704">
        <v>32</v>
      </c>
      <c r="K704">
        <v>25.8</v>
      </c>
      <c r="L704">
        <v>1.51301298105075</v>
      </c>
      <c r="M704">
        <v>23.2</v>
      </c>
      <c r="N704">
        <v>29.2</v>
      </c>
    </row>
    <row r="705" spans="1:14" x14ac:dyDescent="0.25">
      <c r="A705" t="s">
        <v>937</v>
      </c>
      <c r="B705">
        <v>5</v>
      </c>
      <c r="C705">
        <v>25</v>
      </c>
      <c r="D705">
        <v>5.2183521613559201</v>
      </c>
      <c r="E705">
        <v>10</v>
      </c>
      <c r="F705">
        <v>33</v>
      </c>
      <c r="G705">
        <v>33</v>
      </c>
      <c r="H705">
        <v>2.4397078467385702</v>
      </c>
      <c r="I705">
        <v>25</v>
      </c>
      <c r="J705">
        <v>33</v>
      </c>
      <c r="K705">
        <v>23.8</v>
      </c>
      <c r="L705">
        <v>3.6062795461828099</v>
      </c>
      <c r="M705">
        <v>16.2</v>
      </c>
      <c r="N705">
        <v>30.2</v>
      </c>
    </row>
    <row r="706" spans="1:14" x14ac:dyDescent="0.25">
      <c r="A706" t="s">
        <v>938</v>
      </c>
      <c r="B706">
        <v>5</v>
      </c>
      <c r="C706">
        <v>25</v>
      </c>
      <c r="D706">
        <v>5.9885893397550696</v>
      </c>
      <c r="E706">
        <v>10</v>
      </c>
      <c r="F706">
        <v>33</v>
      </c>
      <c r="G706">
        <v>33</v>
      </c>
      <c r="H706">
        <v>2.8711864936273499</v>
      </c>
      <c r="I706">
        <v>25</v>
      </c>
      <c r="J706">
        <v>33</v>
      </c>
      <c r="K706">
        <v>22.8</v>
      </c>
      <c r="L706">
        <v>3.7182748876883802</v>
      </c>
      <c r="M706">
        <v>15.2</v>
      </c>
      <c r="N706">
        <v>29.8</v>
      </c>
    </row>
    <row r="707" spans="1:14" x14ac:dyDescent="0.25">
      <c r="A707" t="s">
        <v>939</v>
      </c>
      <c r="B707">
        <v>5</v>
      </c>
      <c r="C707">
        <v>25</v>
      </c>
      <c r="D707">
        <v>2.5702256021533598</v>
      </c>
      <c r="E707">
        <v>21</v>
      </c>
      <c r="F707">
        <v>33</v>
      </c>
      <c r="G707">
        <v>33</v>
      </c>
      <c r="H707">
        <v>3.1419603484899601</v>
      </c>
      <c r="I707">
        <v>25</v>
      </c>
      <c r="J707">
        <v>33</v>
      </c>
      <c r="K707">
        <v>25.8</v>
      </c>
      <c r="L707">
        <v>1.8473698880165601</v>
      </c>
      <c r="M707">
        <v>22.6</v>
      </c>
      <c r="N707">
        <v>29.4</v>
      </c>
    </row>
    <row r="708" spans="1:14" x14ac:dyDescent="0.25">
      <c r="A708" t="s">
        <v>940</v>
      </c>
      <c r="B708">
        <v>5</v>
      </c>
      <c r="C708">
        <v>25</v>
      </c>
      <c r="D708">
        <v>4.4508120397048101</v>
      </c>
      <c r="E708">
        <v>8</v>
      </c>
      <c r="F708">
        <v>33</v>
      </c>
      <c r="G708">
        <v>33</v>
      </c>
      <c r="H708">
        <v>3.8493714559731198</v>
      </c>
      <c r="I708">
        <v>25</v>
      </c>
      <c r="J708">
        <v>33</v>
      </c>
      <c r="K708">
        <v>23</v>
      </c>
      <c r="L708">
        <v>3.6367471549981198</v>
      </c>
      <c r="M708">
        <v>14.8</v>
      </c>
      <c r="N708">
        <v>29.6</v>
      </c>
    </row>
    <row r="709" spans="1:14" x14ac:dyDescent="0.25">
      <c r="A709" t="s">
        <v>941</v>
      </c>
      <c r="B709">
        <v>5</v>
      </c>
      <c r="C709">
        <v>25</v>
      </c>
      <c r="D709">
        <v>6.3194943342694803</v>
      </c>
      <c r="E709">
        <v>3</v>
      </c>
      <c r="F709">
        <v>33</v>
      </c>
      <c r="G709">
        <v>33</v>
      </c>
      <c r="H709">
        <v>2.46084666052736</v>
      </c>
      <c r="I709">
        <v>25</v>
      </c>
      <c r="J709">
        <v>33</v>
      </c>
      <c r="K709">
        <v>22.8</v>
      </c>
      <c r="L709">
        <v>4.7230341160662999</v>
      </c>
      <c r="M709">
        <v>12.4</v>
      </c>
      <c r="N709">
        <v>30.4</v>
      </c>
    </row>
    <row r="710" spans="1:14" x14ac:dyDescent="0.25">
      <c r="A710" t="s">
        <v>942</v>
      </c>
      <c r="B710">
        <v>25</v>
      </c>
      <c r="C710">
        <v>25</v>
      </c>
      <c r="D710">
        <v>1.77488778875349</v>
      </c>
      <c r="E710">
        <v>21</v>
      </c>
      <c r="F710">
        <v>26</v>
      </c>
      <c r="G710">
        <v>33</v>
      </c>
      <c r="H710">
        <v>1.1105759082047399</v>
      </c>
      <c r="I710">
        <v>28</v>
      </c>
      <c r="J710">
        <v>33</v>
      </c>
      <c r="K710">
        <v>23.36</v>
      </c>
      <c r="L710">
        <v>1.0648099831829301</v>
      </c>
      <c r="M710">
        <v>21.24</v>
      </c>
      <c r="N710">
        <v>25.4</v>
      </c>
    </row>
    <row r="711" spans="1:14" x14ac:dyDescent="0.25">
      <c r="A711" t="s">
        <v>943</v>
      </c>
      <c r="B711">
        <v>5</v>
      </c>
      <c r="C711">
        <v>25</v>
      </c>
      <c r="D711">
        <v>2.6284406613106199</v>
      </c>
      <c r="E711">
        <v>23</v>
      </c>
      <c r="F711">
        <v>34</v>
      </c>
      <c r="G711">
        <v>34</v>
      </c>
      <c r="H711">
        <v>2.9780461490525298</v>
      </c>
      <c r="I711">
        <v>25</v>
      </c>
      <c r="J711">
        <v>34</v>
      </c>
      <c r="K711">
        <v>27.2</v>
      </c>
      <c r="L711">
        <v>1.74106164565342</v>
      </c>
      <c r="M711">
        <v>24.2</v>
      </c>
      <c r="N711">
        <v>30.8</v>
      </c>
    </row>
    <row r="712" spans="1:14" x14ac:dyDescent="0.25">
      <c r="A712" t="s">
        <v>944</v>
      </c>
      <c r="B712">
        <v>5</v>
      </c>
      <c r="C712">
        <v>25</v>
      </c>
      <c r="D712">
        <v>5.3822318820358497</v>
      </c>
      <c r="E712">
        <v>17</v>
      </c>
      <c r="F712">
        <v>35</v>
      </c>
      <c r="G712">
        <v>35</v>
      </c>
      <c r="H712">
        <v>3.4312561638394499</v>
      </c>
      <c r="I712">
        <v>25</v>
      </c>
      <c r="J712">
        <v>35</v>
      </c>
      <c r="K712">
        <v>25</v>
      </c>
      <c r="L712">
        <v>3.0963193781923</v>
      </c>
      <c r="M712">
        <v>19</v>
      </c>
      <c r="N712">
        <v>31</v>
      </c>
    </row>
    <row r="713" spans="1:14" x14ac:dyDescent="0.25">
      <c r="A713" t="s">
        <v>945</v>
      </c>
      <c r="B713">
        <v>5</v>
      </c>
      <c r="C713">
        <v>25</v>
      </c>
      <c r="D713">
        <v>6.4469557027936402</v>
      </c>
      <c r="E713">
        <v>13</v>
      </c>
      <c r="F713">
        <v>35</v>
      </c>
      <c r="G713">
        <v>35</v>
      </c>
      <c r="H713">
        <v>2.8666941855655499</v>
      </c>
      <c r="I713">
        <v>25</v>
      </c>
      <c r="J713">
        <v>35</v>
      </c>
      <c r="K713">
        <v>25.4</v>
      </c>
      <c r="L713">
        <v>3.8121098911996598</v>
      </c>
      <c r="M713">
        <v>18.2</v>
      </c>
      <c r="N713">
        <v>32.6</v>
      </c>
    </row>
    <row r="714" spans="1:14" x14ac:dyDescent="0.25">
      <c r="A714" t="s">
        <v>946</v>
      </c>
      <c r="B714">
        <v>5</v>
      </c>
      <c r="C714">
        <v>25</v>
      </c>
      <c r="D714">
        <v>4.9891653026374803</v>
      </c>
      <c r="E714">
        <v>7</v>
      </c>
      <c r="F714">
        <v>35</v>
      </c>
      <c r="G714">
        <v>35</v>
      </c>
      <c r="H714">
        <v>4.0184088792695203</v>
      </c>
      <c r="I714">
        <v>25</v>
      </c>
      <c r="J714">
        <v>35</v>
      </c>
      <c r="K714">
        <v>23.8</v>
      </c>
      <c r="L714">
        <v>4.0774062134821696</v>
      </c>
      <c r="M714">
        <v>14.6</v>
      </c>
      <c r="N714">
        <v>31</v>
      </c>
    </row>
    <row r="715" spans="1:14" x14ac:dyDescent="0.25">
      <c r="A715" t="s">
        <v>947</v>
      </c>
      <c r="B715">
        <v>5</v>
      </c>
      <c r="C715">
        <v>25</v>
      </c>
      <c r="D715">
        <v>2.8159007315054598</v>
      </c>
      <c r="E715">
        <v>23</v>
      </c>
      <c r="F715">
        <v>35</v>
      </c>
      <c r="G715">
        <v>35</v>
      </c>
      <c r="H715">
        <v>3.7027331504279801</v>
      </c>
      <c r="I715">
        <v>25</v>
      </c>
      <c r="J715">
        <v>35</v>
      </c>
      <c r="K715">
        <v>27</v>
      </c>
      <c r="L715">
        <v>1.9417191565538801</v>
      </c>
      <c r="M715">
        <v>23.8</v>
      </c>
      <c r="N715">
        <v>31.2</v>
      </c>
    </row>
    <row r="716" spans="1:14" x14ac:dyDescent="0.25">
      <c r="A716" t="s">
        <v>948</v>
      </c>
      <c r="B716">
        <v>5</v>
      </c>
      <c r="C716">
        <v>25</v>
      </c>
      <c r="D716">
        <v>4.3211311085647202</v>
      </c>
      <c r="E716">
        <v>22</v>
      </c>
      <c r="F716">
        <v>36</v>
      </c>
      <c r="G716">
        <v>36</v>
      </c>
      <c r="H716">
        <v>3.0704540720911102</v>
      </c>
      <c r="I716">
        <v>25</v>
      </c>
      <c r="J716">
        <v>36</v>
      </c>
      <c r="K716">
        <v>28</v>
      </c>
      <c r="L716">
        <v>2.43429752093741</v>
      </c>
      <c r="M716">
        <v>23.4</v>
      </c>
      <c r="N716">
        <v>33</v>
      </c>
    </row>
    <row r="717" spans="1:14" x14ac:dyDescent="0.25">
      <c r="A717" t="s">
        <v>949</v>
      </c>
      <c r="B717">
        <v>25</v>
      </c>
      <c r="C717">
        <v>25</v>
      </c>
      <c r="D717">
        <v>2.8519461687933298</v>
      </c>
      <c r="E717">
        <v>15</v>
      </c>
      <c r="F717">
        <v>28</v>
      </c>
      <c r="G717">
        <v>36</v>
      </c>
      <c r="H717">
        <v>0.85745003472867498</v>
      </c>
      <c r="I717">
        <v>33</v>
      </c>
      <c r="J717">
        <v>36</v>
      </c>
      <c r="K717">
        <v>21.68</v>
      </c>
      <c r="L717">
        <v>1.9806414848662399</v>
      </c>
      <c r="M717">
        <v>17.72</v>
      </c>
      <c r="N717">
        <v>25.52</v>
      </c>
    </row>
    <row r="718" spans="1:14" x14ac:dyDescent="0.25">
      <c r="A718" t="s">
        <v>950</v>
      </c>
      <c r="B718">
        <v>5</v>
      </c>
      <c r="C718">
        <v>25</v>
      </c>
      <c r="D718">
        <v>5.7534502013072002</v>
      </c>
      <c r="E718">
        <v>18</v>
      </c>
      <c r="F718">
        <v>37</v>
      </c>
      <c r="G718">
        <v>37</v>
      </c>
      <c r="H718">
        <v>3.2564569644317598</v>
      </c>
      <c r="I718">
        <v>25</v>
      </c>
      <c r="J718">
        <v>37</v>
      </c>
      <c r="K718">
        <v>27.6</v>
      </c>
      <c r="L718">
        <v>3.2605979933637101</v>
      </c>
      <c r="M718">
        <v>21.4</v>
      </c>
      <c r="N718">
        <v>33.799999999999997</v>
      </c>
    </row>
    <row r="719" spans="1:14" x14ac:dyDescent="0.25">
      <c r="A719" t="s">
        <v>951</v>
      </c>
      <c r="B719">
        <v>5</v>
      </c>
      <c r="C719">
        <v>25</v>
      </c>
      <c r="D719">
        <v>3.1611776388565098</v>
      </c>
      <c r="E719">
        <v>21</v>
      </c>
      <c r="F719">
        <v>37</v>
      </c>
      <c r="G719">
        <v>37</v>
      </c>
      <c r="H719">
        <v>5.65560367646943</v>
      </c>
      <c r="I719">
        <v>25</v>
      </c>
      <c r="J719">
        <v>37</v>
      </c>
      <c r="K719">
        <v>26.2</v>
      </c>
      <c r="L719">
        <v>2.4905379495056499</v>
      </c>
      <c r="M719">
        <v>22.2</v>
      </c>
      <c r="N719">
        <v>31.8</v>
      </c>
    </row>
    <row r="720" spans="1:14" x14ac:dyDescent="0.25">
      <c r="A720" t="s">
        <v>952</v>
      </c>
      <c r="B720">
        <v>5</v>
      </c>
      <c r="C720">
        <v>25</v>
      </c>
      <c r="D720">
        <v>5.7445471729477697</v>
      </c>
      <c r="E720">
        <v>21</v>
      </c>
      <c r="F720">
        <v>38</v>
      </c>
      <c r="G720">
        <v>38</v>
      </c>
      <c r="H720">
        <v>3.7318739365508899</v>
      </c>
      <c r="I720">
        <v>25</v>
      </c>
      <c r="J720">
        <v>38</v>
      </c>
      <c r="K720">
        <v>27.8</v>
      </c>
      <c r="L720">
        <v>3.1265315258826698</v>
      </c>
      <c r="M720">
        <v>21.8</v>
      </c>
      <c r="N720">
        <v>33.799999999999997</v>
      </c>
    </row>
    <row r="721" spans="1:14" x14ac:dyDescent="0.25">
      <c r="A721" t="s">
        <v>953</v>
      </c>
      <c r="B721">
        <v>5</v>
      </c>
      <c r="C721">
        <v>25</v>
      </c>
      <c r="D721">
        <v>4.8083567192372403</v>
      </c>
      <c r="E721">
        <v>22</v>
      </c>
      <c r="F721">
        <v>38</v>
      </c>
      <c r="G721">
        <v>38</v>
      </c>
      <c r="H721">
        <v>4.12975825446527</v>
      </c>
      <c r="I721">
        <v>25</v>
      </c>
      <c r="J721">
        <v>38</v>
      </c>
      <c r="K721">
        <v>27.8</v>
      </c>
      <c r="L721">
        <v>2.83378071856594</v>
      </c>
      <c r="M721">
        <v>22.6</v>
      </c>
      <c r="N721">
        <v>33.6</v>
      </c>
    </row>
    <row r="722" spans="1:14" x14ac:dyDescent="0.25">
      <c r="A722" t="s">
        <v>954</v>
      </c>
      <c r="B722">
        <v>5</v>
      </c>
      <c r="C722">
        <v>25</v>
      </c>
      <c r="D722">
        <v>5.1211427826550597</v>
      </c>
      <c r="E722">
        <v>18</v>
      </c>
      <c r="F722">
        <v>38</v>
      </c>
      <c r="G722">
        <v>38</v>
      </c>
      <c r="H722">
        <v>4.9227129532689604</v>
      </c>
      <c r="I722">
        <v>25</v>
      </c>
      <c r="J722">
        <v>38</v>
      </c>
      <c r="K722">
        <v>25.8</v>
      </c>
      <c r="L722">
        <v>3.2673307002797398</v>
      </c>
      <c r="M722">
        <v>19.8</v>
      </c>
      <c r="N722">
        <v>32.4</v>
      </c>
    </row>
    <row r="723" spans="1:14" x14ac:dyDescent="0.25">
      <c r="A723" t="s">
        <v>955</v>
      </c>
      <c r="B723">
        <v>5</v>
      </c>
      <c r="C723">
        <v>25</v>
      </c>
      <c r="D723">
        <v>6.4289258059727104</v>
      </c>
      <c r="E723">
        <v>19</v>
      </c>
      <c r="F723">
        <v>38</v>
      </c>
      <c r="G723">
        <v>38</v>
      </c>
      <c r="H723">
        <v>3.7787033027038501</v>
      </c>
      <c r="I723">
        <v>25</v>
      </c>
      <c r="J723">
        <v>38</v>
      </c>
      <c r="K723">
        <v>27.4</v>
      </c>
      <c r="L723">
        <v>3.4761249489720698</v>
      </c>
      <c r="M723">
        <v>20.6</v>
      </c>
      <c r="N723">
        <v>34.200000000000003</v>
      </c>
    </row>
    <row r="724" spans="1:14" x14ac:dyDescent="0.25">
      <c r="A724" t="s">
        <v>956</v>
      </c>
      <c r="B724">
        <v>10</v>
      </c>
      <c r="C724">
        <v>25</v>
      </c>
      <c r="D724">
        <v>2.84449803601755</v>
      </c>
      <c r="E724">
        <v>19</v>
      </c>
      <c r="F724">
        <v>29.5</v>
      </c>
      <c r="G724">
        <v>38</v>
      </c>
      <c r="H724">
        <v>3.5412509139855599</v>
      </c>
      <c r="I724">
        <v>27</v>
      </c>
      <c r="J724">
        <v>38</v>
      </c>
      <c r="K724">
        <v>24.1</v>
      </c>
      <c r="L724">
        <v>2.5325225632663901</v>
      </c>
      <c r="M724">
        <v>19</v>
      </c>
      <c r="N724">
        <v>28.9</v>
      </c>
    </row>
    <row r="725" spans="1:14" x14ac:dyDescent="0.25">
      <c r="A725" t="s">
        <v>957</v>
      </c>
      <c r="B725">
        <v>5</v>
      </c>
      <c r="C725">
        <v>25</v>
      </c>
      <c r="D725">
        <v>4.7618117345291502</v>
      </c>
      <c r="E725">
        <v>16</v>
      </c>
      <c r="F725">
        <v>39</v>
      </c>
      <c r="G725">
        <v>39</v>
      </c>
      <c r="H725">
        <v>4.9986795646189401</v>
      </c>
      <c r="I725">
        <v>25</v>
      </c>
      <c r="J725">
        <v>39</v>
      </c>
      <c r="K725">
        <v>26.6</v>
      </c>
      <c r="L725">
        <v>3.4597162272702802</v>
      </c>
      <c r="M725">
        <v>20.2</v>
      </c>
      <c r="N725">
        <v>33.6</v>
      </c>
    </row>
    <row r="726" spans="1:14" x14ac:dyDescent="0.25">
      <c r="A726" t="s">
        <v>958</v>
      </c>
      <c r="B726">
        <v>5</v>
      </c>
      <c r="C726">
        <v>25</v>
      </c>
      <c r="D726">
        <v>6.0803981641158504</v>
      </c>
      <c r="E726">
        <v>16</v>
      </c>
      <c r="F726">
        <v>40</v>
      </c>
      <c r="G726">
        <v>40</v>
      </c>
      <c r="H726">
        <v>4.3749533005094099</v>
      </c>
      <c r="I726">
        <v>25</v>
      </c>
      <c r="J726">
        <v>40</v>
      </c>
      <c r="K726">
        <v>28</v>
      </c>
      <c r="L726">
        <v>3.82227310766394</v>
      </c>
      <c r="M726">
        <v>20.8</v>
      </c>
      <c r="N726">
        <v>35.799999999999997</v>
      </c>
    </row>
    <row r="727" spans="1:14" x14ac:dyDescent="0.25">
      <c r="A727" t="s">
        <v>959</v>
      </c>
      <c r="B727">
        <v>10</v>
      </c>
      <c r="C727">
        <v>25</v>
      </c>
      <c r="D727">
        <v>2.2019019312202501</v>
      </c>
      <c r="E727">
        <v>23</v>
      </c>
      <c r="F727">
        <v>34.5</v>
      </c>
      <c r="G727">
        <v>41</v>
      </c>
      <c r="H727">
        <v>4.1013842950049799</v>
      </c>
      <c r="I727">
        <v>28</v>
      </c>
      <c r="J727">
        <v>41</v>
      </c>
      <c r="K727">
        <v>28</v>
      </c>
      <c r="L727">
        <v>2.1776047180631299</v>
      </c>
      <c r="M727">
        <v>24.1</v>
      </c>
      <c r="N727">
        <v>32.6</v>
      </c>
    </row>
    <row r="728" spans="1:14" x14ac:dyDescent="0.25">
      <c r="A728" t="s">
        <v>960</v>
      </c>
      <c r="B728">
        <v>45</v>
      </c>
      <c r="C728">
        <v>25</v>
      </c>
      <c r="D728">
        <v>1.46950844009334</v>
      </c>
      <c r="E728">
        <v>21</v>
      </c>
      <c r="F728">
        <v>27</v>
      </c>
      <c r="G728">
        <v>42</v>
      </c>
      <c r="H728">
        <v>1.76774337834007</v>
      </c>
      <c r="I728">
        <v>37</v>
      </c>
      <c r="J728">
        <v>42</v>
      </c>
      <c r="K728">
        <v>25.133333333333301</v>
      </c>
      <c r="L728">
        <v>1.1320553887561899</v>
      </c>
      <c r="M728">
        <v>22.911111111111101</v>
      </c>
      <c r="N728">
        <v>27.377777777777801</v>
      </c>
    </row>
    <row r="729" spans="1:14" x14ac:dyDescent="0.25">
      <c r="A729" t="s">
        <v>961</v>
      </c>
      <c r="B729">
        <v>19</v>
      </c>
      <c r="C729">
        <v>25</v>
      </c>
      <c r="D729">
        <v>3.74439773013447</v>
      </c>
      <c r="E729">
        <v>22</v>
      </c>
      <c r="F729">
        <v>35</v>
      </c>
      <c r="G729">
        <v>42</v>
      </c>
      <c r="H729">
        <v>1.2548258240827199</v>
      </c>
      <c r="I729">
        <v>38</v>
      </c>
      <c r="J729">
        <v>42</v>
      </c>
      <c r="K729">
        <v>27.842105263157901</v>
      </c>
      <c r="L729">
        <v>2.01222729895431</v>
      </c>
      <c r="M729">
        <v>23.842105263157901</v>
      </c>
      <c r="N729">
        <v>31.7368421052632</v>
      </c>
    </row>
    <row r="730" spans="1:14" x14ac:dyDescent="0.25">
      <c r="A730" t="s">
        <v>962</v>
      </c>
      <c r="B730">
        <v>45</v>
      </c>
      <c r="C730">
        <v>25</v>
      </c>
      <c r="D730">
        <v>2.3935677693908501</v>
      </c>
      <c r="E730">
        <v>21</v>
      </c>
      <c r="F730">
        <v>31</v>
      </c>
      <c r="G730">
        <v>42</v>
      </c>
      <c r="H730">
        <v>1.1089935692661499</v>
      </c>
      <c r="I730">
        <v>39</v>
      </c>
      <c r="J730">
        <v>42</v>
      </c>
      <c r="K730">
        <v>24.155555555555601</v>
      </c>
      <c r="L730">
        <v>1.52759707302154</v>
      </c>
      <c r="M730">
        <v>21.177777777777798</v>
      </c>
      <c r="N730">
        <v>27.177777777777798</v>
      </c>
    </row>
    <row r="731" spans="1:14" x14ac:dyDescent="0.25">
      <c r="A731" t="s">
        <v>963</v>
      </c>
      <c r="B731">
        <v>35</v>
      </c>
      <c r="C731">
        <v>25</v>
      </c>
      <c r="D731">
        <v>2.0604458871140898</v>
      </c>
      <c r="E731">
        <v>22</v>
      </c>
      <c r="F731">
        <v>30</v>
      </c>
      <c r="G731">
        <v>43</v>
      </c>
      <c r="H731">
        <v>1.6006196419898899</v>
      </c>
      <c r="I731">
        <v>38</v>
      </c>
      <c r="J731">
        <v>43</v>
      </c>
      <c r="K731">
        <v>25.514285714285698</v>
      </c>
      <c r="L731">
        <v>1.5256343776750101</v>
      </c>
      <c r="M731">
        <v>22.485714285714302</v>
      </c>
      <c r="N731">
        <v>28.485714285714302</v>
      </c>
    </row>
    <row r="732" spans="1:14" x14ac:dyDescent="0.25">
      <c r="A732" t="s">
        <v>964</v>
      </c>
      <c r="B732">
        <v>5</v>
      </c>
      <c r="C732">
        <v>25</v>
      </c>
      <c r="D732">
        <v>5.1421128461413801</v>
      </c>
      <c r="E732">
        <v>19</v>
      </c>
      <c r="F732">
        <v>44</v>
      </c>
      <c r="G732">
        <v>44</v>
      </c>
      <c r="H732">
        <v>8.6349163295310394</v>
      </c>
      <c r="I732">
        <v>25</v>
      </c>
      <c r="J732">
        <v>44</v>
      </c>
      <c r="K732">
        <v>27</v>
      </c>
      <c r="L732">
        <v>3.9538433099064401</v>
      </c>
      <c r="M732">
        <v>20.8</v>
      </c>
      <c r="N732">
        <v>35.6</v>
      </c>
    </row>
    <row r="733" spans="1:14" x14ac:dyDescent="0.25">
      <c r="A733" t="s">
        <v>965</v>
      </c>
      <c r="B733">
        <v>45</v>
      </c>
      <c r="C733">
        <v>25</v>
      </c>
      <c r="D733">
        <v>1.6135636178207799</v>
      </c>
      <c r="E733">
        <v>22</v>
      </c>
      <c r="F733">
        <v>28</v>
      </c>
      <c r="G733">
        <v>44</v>
      </c>
      <c r="H733">
        <v>2.8979438931561101</v>
      </c>
      <c r="I733">
        <v>35</v>
      </c>
      <c r="J733">
        <v>44</v>
      </c>
      <c r="K733">
        <v>24.6</v>
      </c>
      <c r="L733">
        <v>1.2293525871666799</v>
      </c>
      <c r="M733">
        <v>22.2</v>
      </c>
      <c r="N733">
        <v>27.022222222222201</v>
      </c>
    </row>
    <row r="734" spans="1:14" x14ac:dyDescent="0.25">
      <c r="A734" t="s">
        <v>966</v>
      </c>
      <c r="B734">
        <v>5</v>
      </c>
      <c r="C734">
        <v>25</v>
      </c>
      <c r="D734">
        <v>8.5745544081503091</v>
      </c>
      <c r="E734">
        <v>15</v>
      </c>
      <c r="F734">
        <v>44</v>
      </c>
      <c r="G734">
        <v>44</v>
      </c>
      <c r="H734">
        <v>5.97271337756208</v>
      </c>
      <c r="I734">
        <v>25</v>
      </c>
      <c r="J734">
        <v>44</v>
      </c>
      <c r="K734">
        <v>27.4</v>
      </c>
      <c r="L734">
        <v>4.9723585855598103</v>
      </c>
      <c r="M734">
        <v>17.8</v>
      </c>
      <c r="N734">
        <v>37</v>
      </c>
    </row>
    <row r="735" spans="1:14" x14ac:dyDescent="0.25">
      <c r="A735" t="s">
        <v>967</v>
      </c>
      <c r="B735">
        <v>5</v>
      </c>
      <c r="C735">
        <v>25</v>
      </c>
      <c r="D735">
        <v>6.1907101562925702</v>
      </c>
      <c r="E735">
        <v>19</v>
      </c>
      <c r="F735">
        <v>44</v>
      </c>
      <c r="G735">
        <v>44</v>
      </c>
      <c r="H735">
        <v>6.0872044319030003</v>
      </c>
      <c r="I735">
        <v>25</v>
      </c>
      <c r="J735">
        <v>44</v>
      </c>
      <c r="K735">
        <v>29</v>
      </c>
      <c r="L735">
        <v>3.9817479001104501</v>
      </c>
      <c r="M735">
        <v>21.8</v>
      </c>
      <c r="N735">
        <v>37.799999999999997</v>
      </c>
    </row>
    <row r="736" spans="1:14" x14ac:dyDescent="0.25">
      <c r="A736" t="s">
        <v>968</v>
      </c>
      <c r="B736">
        <v>50</v>
      </c>
      <c r="C736">
        <v>25</v>
      </c>
      <c r="D736">
        <v>1.5537757300852499</v>
      </c>
      <c r="E736">
        <v>21.5</v>
      </c>
      <c r="F736">
        <v>27</v>
      </c>
      <c r="G736">
        <v>44</v>
      </c>
      <c r="H736">
        <v>2.2197305603104298</v>
      </c>
      <c r="I736">
        <v>38</v>
      </c>
      <c r="J736">
        <v>44</v>
      </c>
      <c r="K736">
        <v>25.2</v>
      </c>
      <c r="L736">
        <v>1.08642193339316</v>
      </c>
      <c r="M736">
        <v>23.1</v>
      </c>
      <c r="N736">
        <v>27.32</v>
      </c>
    </row>
    <row r="737" spans="1:14" x14ac:dyDescent="0.25">
      <c r="A737" t="s">
        <v>969</v>
      </c>
      <c r="B737">
        <v>20</v>
      </c>
      <c r="C737">
        <v>25</v>
      </c>
      <c r="D737">
        <v>3.8649992754772899</v>
      </c>
      <c r="E737">
        <v>17.5</v>
      </c>
      <c r="F737">
        <v>36.5</v>
      </c>
      <c r="G737">
        <v>45</v>
      </c>
      <c r="H737">
        <v>0.96999231363390204</v>
      </c>
      <c r="I737">
        <v>42</v>
      </c>
      <c r="J737">
        <v>45</v>
      </c>
      <c r="K737">
        <v>26.05</v>
      </c>
      <c r="L737">
        <v>2.8509621269459098</v>
      </c>
      <c r="M737">
        <v>20.5</v>
      </c>
      <c r="N737">
        <v>31.65</v>
      </c>
    </row>
    <row r="738" spans="1:14" x14ac:dyDescent="0.25">
      <c r="A738" t="s">
        <v>970</v>
      </c>
      <c r="B738">
        <v>5</v>
      </c>
      <c r="C738">
        <v>25</v>
      </c>
      <c r="D738">
        <v>9.3681122512870907</v>
      </c>
      <c r="E738">
        <v>15</v>
      </c>
      <c r="F738">
        <v>45</v>
      </c>
      <c r="G738">
        <v>45</v>
      </c>
      <c r="H738">
        <v>5.8965204057384204</v>
      </c>
      <c r="I738">
        <v>25</v>
      </c>
      <c r="J738">
        <v>45</v>
      </c>
      <c r="K738">
        <v>28.4</v>
      </c>
      <c r="L738">
        <v>5.24592664590703</v>
      </c>
      <c r="M738">
        <v>18.2</v>
      </c>
      <c r="N738">
        <v>38.6</v>
      </c>
    </row>
    <row r="739" spans="1:14" x14ac:dyDescent="0.25">
      <c r="A739" t="s">
        <v>971</v>
      </c>
      <c r="B739">
        <v>25</v>
      </c>
      <c r="C739">
        <v>25</v>
      </c>
      <c r="D739">
        <v>2.9262972032129899</v>
      </c>
      <c r="E739">
        <v>23</v>
      </c>
      <c r="F739">
        <v>33</v>
      </c>
      <c r="G739">
        <v>46</v>
      </c>
      <c r="H739">
        <v>3.2220772691220199</v>
      </c>
      <c r="I739">
        <v>35</v>
      </c>
      <c r="J739">
        <v>46</v>
      </c>
      <c r="K739">
        <v>27.64</v>
      </c>
      <c r="L739">
        <v>1.5904536078326399</v>
      </c>
      <c r="M739">
        <v>24.56</v>
      </c>
      <c r="N739">
        <v>30.760999999999999</v>
      </c>
    </row>
    <row r="740" spans="1:14" x14ac:dyDescent="0.25">
      <c r="A740" t="s">
        <v>972</v>
      </c>
      <c r="B740">
        <v>5</v>
      </c>
      <c r="C740">
        <v>25</v>
      </c>
      <c r="D740">
        <v>6.8605109322138</v>
      </c>
      <c r="E740">
        <v>17</v>
      </c>
      <c r="F740">
        <v>46</v>
      </c>
      <c r="G740">
        <v>46</v>
      </c>
      <c r="H740">
        <v>8.3170685342192705</v>
      </c>
      <c r="I740">
        <v>25</v>
      </c>
      <c r="J740">
        <v>46</v>
      </c>
      <c r="K740">
        <v>27.2</v>
      </c>
      <c r="L740">
        <v>4.6573561546262603</v>
      </c>
      <c r="M740">
        <v>19</v>
      </c>
      <c r="N740">
        <v>37.004999999999903</v>
      </c>
    </row>
    <row r="741" spans="1:14" x14ac:dyDescent="0.25">
      <c r="A741" t="s">
        <v>973</v>
      </c>
      <c r="B741">
        <v>125</v>
      </c>
      <c r="C741">
        <v>25</v>
      </c>
      <c r="D741">
        <v>1.76975621024602</v>
      </c>
      <c r="E741">
        <v>21</v>
      </c>
      <c r="F741">
        <v>28</v>
      </c>
      <c r="G741">
        <v>47</v>
      </c>
      <c r="H741">
        <v>1.0403205211273401</v>
      </c>
      <c r="I741">
        <v>44</v>
      </c>
      <c r="J741">
        <v>47</v>
      </c>
      <c r="K741">
        <v>25.096</v>
      </c>
      <c r="L741">
        <v>0.89169288929590695</v>
      </c>
      <c r="M741">
        <v>23.36</v>
      </c>
      <c r="N741">
        <v>26.824000000000002</v>
      </c>
    </row>
    <row r="742" spans="1:14" x14ac:dyDescent="0.25">
      <c r="A742" t="s">
        <v>974</v>
      </c>
      <c r="B742">
        <v>60</v>
      </c>
      <c r="C742">
        <v>25</v>
      </c>
      <c r="D742">
        <v>1.5858580554631001</v>
      </c>
      <c r="E742">
        <v>21</v>
      </c>
      <c r="F742">
        <v>27</v>
      </c>
      <c r="G742">
        <v>47</v>
      </c>
      <c r="H742">
        <v>0.53741491557189602</v>
      </c>
      <c r="I742">
        <v>45</v>
      </c>
      <c r="J742">
        <v>47</v>
      </c>
      <c r="K742">
        <v>25.966666666666701</v>
      </c>
      <c r="L742">
        <v>1.3661056104645699</v>
      </c>
      <c r="M742">
        <v>23.35</v>
      </c>
      <c r="N742">
        <v>28.716666666666701</v>
      </c>
    </row>
    <row r="743" spans="1:14" x14ac:dyDescent="0.25">
      <c r="A743" t="s">
        <v>975</v>
      </c>
      <c r="B743">
        <v>5</v>
      </c>
      <c r="C743">
        <v>25</v>
      </c>
      <c r="D743">
        <v>6.6479792021897399</v>
      </c>
      <c r="E743">
        <v>18</v>
      </c>
      <c r="F743">
        <v>47</v>
      </c>
      <c r="G743">
        <v>47</v>
      </c>
      <c r="H743">
        <v>7.1618746117755698</v>
      </c>
      <c r="I743">
        <v>25</v>
      </c>
      <c r="J743">
        <v>47</v>
      </c>
      <c r="K743">
        <v>30</v>
      </c>
      <c r="L743">
        <v>4.4895716880114698</v>
      </c>
      <c r="M743">
        <v>22.2</v>
      </c>
      <c r="N743">
        <v>39.799999999999997</v>
      </c>
    </row>
    <row r="744" spans="1:14" x14ac:dyDescent="0.25">
      <c r="A744" t="s">
        <v>976</v>
      </c>
      <c r="B744">
        <v>90</v>
      </c>
      <c r="C744">
        <v>25</v>
      </c>
      <c r="D744">
        <v>1.6583773941893201</v>
      </c>
      <c r="E744">
        <v>21</v>
      </c>
      <c r="F744">
        <v>26.5</v>
      </c>
      <c r="G744">
        <v>47</v>
      </c>
      <c r="H744">
        <v>0.84574481282999503</v>
      </c>
      <c r="I744">
        <v>45</v>
      </c>
      <c r="J744">
        <v>47</v>
      </c>
      <c r="K744">
        <v>25.3888888888889</v>
      </c>
      <c r="L744">
        <v>1.0174488566102899</v>
      </c>
      <c r="M744">
        <v>23.3555555555556</v>
      </c>
      <c r="N744">
        <v>27.411111111111101</v>
      </c>
    </row>
    <row r="745" spans="1:14" x14ac:dyDescent="0.25">
      <c r="A745" t="s">
        <v>977</v>
      </c>
      <c r="B745">
        <v>5</v>
      </c>
      <c r="C745">
        <v>25</v>
      </c>
      <c r="D745">
        <v>8.4836184012553204</v>
      </c>
      <c r="E745">
        <v>16</v>
      </c>
      <c r="F745">
        <v>47</v>
      </c>
      <c r="G745">
        <v>47</v>
      </c>
      <c r="H745">
        <v>6.1004508243265096</v>
      </c>
      <c r="I745">
        <v>25</v>
      </c>
      <c r="J745">
        <v>47</v>
      </c>
      <c r="K745">
        <v>30.4</v>
      </c>
      <c r="L745">
        <v>5.0650351225316497</v>
      </c>
      <c r="M745">
        <v>21</v>
      </c>
      <c r="N745">
        <v>40.799999999999997</v>
      </c>
    </row>
    <row r="746" spans="1:14" x14ac:dyDescent="0.25">
      <c r="A746" t="s">
        <v>978</v>
      </c>
      <c r="B746">
        <v>50</v>
      </c>
      <c r="C746">
        <v>25</v>
      </c>
      <c r="D746">
        <v>0.94533774062204101</v>
      </c>
      <c r="E746">
        <v>23</v>
      </c>
      <c r="F746">
        <v>27</v>
      </c>
      <c r="G746">
        <v>47</v>
      </c>
      <c r="H746">
        <v>2.97660074669085</v>
      </c>
      <c r="I746">
        <v>38</v>
      </c>
      <c r="J746">
        <v>47</v>
      </c>
      <c r="K746">
        <v>25.12</v>
      </c>
      <c r="L746">
        <v>1.0992997446906201</v>
      </c>
      <c r="M746">
        <v>22.98</v>
      </c>
      <c r="N746">
        <v>27.3</v>
      </c>
    </row>
    <row r="747" spans="1:14" x14ac:dyDescent="0.25">
      <c r="A747" t="s">
        <v>979</v>
      </c>
      <c r="B747">
        <v>40</v>
      </c>
      <c r="C747">
        <v>25</v>
      </c>
      <c r="D747">
        <v>1.4619894592020399</v>
      </c>
      <c r="E747">
        <v>23</v>
      </c>
      <c r="F747">
        <v>27</v>
      </c>
      <c r="G747">
        <v>48</v>
      </c>
      <c r="H747">
        <v>3.3802783891565502</v>
      </c>
      <c r="I747">
        <v>38</v>
      </c>
      <c r="J747">
        <v>48</v>
      </c>
      <c r="K747">
        <v>26.45</v>
      </c>
      <c r="L747">
        <v>1.27943843193561</v>
      </c>
      <c r="M747">
        <v>23.975000000000001</v>
      </c>
      <c r="N747">
        <v>29</v>
      </c>
    </row>
    <row r="748" spans="1:14" x14ac:dyDescent="0.25">
      <c r="A748" t="s">
        <v>980</v>
      </c>
      <c r="B748">
        <v>85</v>
      </c>
      <c r="C748">
        <v>25</v>
      </c>
      <c r="D748">
        <v>1.7568579609602799</v>
      </c>
      <c r="E748">
        <v>22</v>
      </c>
      <c r="F748">
        <v>28</v>
      </c>
      <c r="G748">
        <v>48</v>
      </c>
      <c r="H748">
        <v>2.1063585603212198</v>
      </c>
      <c r="I748">
        <v>42</v>
      </c>
      <c r="J748">
        <v>48</v>
      </c>
      <c r="K748">
        <v>25.3058823529412</v>
      </c>
      <c r="L748">
        <v>1.0466276246370301</v>
      </c>
      <c r="M748">
        <v>23.294117647058801</v>
      </c>
      <c r="N748">
        <v>27.411764705882401</v>
      </c>
    </row>
    <row r="749" spans="1:14" x14ac:dyDescent="0.25">
      <c r="A749" t="s">
        <v>981</v>
      </c>
      <c r="B749">
        <v>25</v>
      </c>
      <c r="C749">
        <v>25</v>
      </c>
      <c r="D749">
        <v>1.5718382574395999</v>
      </c>
      <c r="E749">
        <v>23</v>
      </c>
      <c r="F749">
        <v>29</v>
      </c>
      <c r="G749">
        <v>48</v>
      </c>
      <c r="H749">
        <v>5.8335222943120604</v>
      </c>
      <c r="I749">
        <v>32</v>
      </c>
      <c r="J749">
        <v>48</v>
      </c>
      <c r="K749">
        <v>25</v>
      </c>
      <c r="L749">
        <v>1.6549818046895199</v>
      </c>
      <c r="M749">
        <v>21.84</v>
      </c>
      <c r="N749">
        <v>28.36</v>
      </c>
    </row>
    <row r="750" spans="1:14" x14ac:dyDescent="0.25">
      <c r="A750" t="s">
        <v>982</v>
      </c>
      <c r="B750">
        <v>10</v>
      </c>
      <c r="C750">
        <v>25</v>
      </c>
      <c r="D750">
        <v>5.5732680154140404</v>
      </c>
      <c r="E750">
        <v>21.5</v>
      </c>
      <c r="F750">
        <v>42.5</v>
      </c>
      <c r="G750">
        <v>48</v>
      </c>
      <c r="H750">
        <v>3.7582139597442699</v>
      </c>
      <c r="I750">
        <v>37</v>
      </c>
      <c r="J750">
        <v>48</v>
      </c>
      <c r="K750">
        <v>30.2</v>
      </c>
      <c r="L750">
        <v>3.4502475952381801</v>
      </c>
      <c r="M750">
        <v>23.9</v>
      </c>
      <c r="N750">
        <v>37.200000000000003</v>
      </c>
    </row>
    <row r="751" spans="1:14" x14ac:dyDescent="0.25">
      <c r="A751" t="s">
        <v>983</v>
      </c>
      <c r="B751">
        <v>5</v>
      </c>
      <c r="C751">
        <v>25</v>
      </c>
      <c r="D751">
        <v>8.8852259557103199</v>
      </c>
      <c r="E751">
        <v>12</v>
      </c>
      <c r="F751">
        <v>49</v>
      </c>
      <c r="G751">
        <v>49</v>
      </c>
      <c r="H751">
        <v>9.2260468622303495</v>
      </c>
      <c r="I751">
        <v>25</v>
      </c>
      <c r="J751">
        <v>49</v>
      </c>
      <c r="K751">
        <v>26.8</v>
      </c>
      <c r="L751">
        <v>5.9089635716129703</v>
      </c>
      <c r="M751">
        <v>16.2</v>
      </c>
      <c r="N751">
        <v>38.799999999999997</v>
      </c>
    </row>
    <row r="752" spans="1:14" x14ac:dyDescent="0.25">
      <c r="A752" t="s">
        <v>984</v>
      </c>
      <c r="B752">
        <v>25</v>
      </c>
      <c r="C752">
        <v>25</v>
      </c>
      <c r="D752">
        <v>2.7039069328048502</v>
      </c>
      <c r="E752">
        <v>20</v>
      </c>
      <c r="F752">
        <v>31</v>
      </c>
      <c r="G752">
        <v>49</v>
      </c>
      <c r="H752">
        <v>2.8428138382686798</v>
      </c>
      <c r="I752">
        <v>41</v>
      </c>
      <c r="J752">
        <v>49</v>
      </c>
      <c r="K752">
        <v>26.16</v>
      </c>
      <c r="L752">
        <v>2.2190587256011902</v>
      </c>
      <c r="M752">
        <v>21.88</v>
      </c>
      <c r="N752">
        <v>30.64</v>
      </c>
    </row>
    <row r="753" spans="1:14" x14ac:dyDescent="0.25">
      <c r="A753" t="s">
        <v>985</v>
      </c>
      <c r="B753">
        <v>45</v>
      </c>
      <c r="C753">
        <v>25</v>
      </c>
      <c r="D753">
        <v>1.6306565868049601</v>
      </c>
      <c r="E753">
        <v>23</v>
      </c>
      <c r="F753">
        <v>29</v>
      </c>
      <c r="G753">
        <v>49</v>
      </c>
      <c r="H753">
        <v>2.1569894877734201</v>
      </c>
      <c r="I753">
        <v>42</v>
      </c>
      <c r="J753">
        <v>49</v>
      </c>
      <c r="K753">
        <v>26.822222222222202</v>
      </c>
      <c r="L753">
        <v>1.48549587072845</v>
      </c>
      <c r="M753">
        <v>23.955555555555598</v>
      </c>
      <c r="N753">
        <v>29.8</v>
      </c>
    </row>
    <row r="754" spans="1:14" x14ac:dyDescent="0.25">
      <c r="A754" t="s">
        <v>986</v>
      </c>
      <c r="B754">
        <v>5</v>
      </c>
      <c r="C754">
        <v>25</v>
      </c>
      <c r="D754">
        <v>6.5227573369187697</v>
      </c>
      <c r="E754">
        <v>15</v>
      </c>
      <c r="F754">
        <v>49</v>
      </c>
      <c r="G754">
        <v>49</v>
      </c>
      <c r="H754">
        <v>10.9499818136914</v>
      </c>
      <c r="I754">
        <v>25</v>
      </c>
      <c r="J754">
        <v>49</v>
      </c>
      <c r="K754">
        <v>27.2</v>
      </c>
      <c r="L754">
        <v>5.1514291193606798</v>
      </c>
      <c r="M754">
        <v>19</v>
      </c>
      <c r="N754">
        <v>38.6</v>
      </c>
    </row>
    <row r="755" spans="1:14" x14ac:dyDescent="0.25">
      <c r="A755" t="s">
        <v>987</v>
      </c>
      <c r="B755">
        <v>5</v>
      </c>
      <c r="C755">
        <v>25</v>
      </c>
      <c r="D755">
        <v>10.005036422991299</v>
      </c>
      <c r="E755">
        <v>11</v>
      </c>
      <c r="F755">
        <v>49</v>
      </c>
      <c r="G755">
        <v>49</v>
      </c>
      <c r="H755">
        <v>7.1850918514999798</v>
      </c>
      <c r="I755">
        <v>25</v>
      </c>
      <c r="J755">
        <v>49</v>
      </c>
      <c r="K755">
        <v>29</v>
      </c>
      <c r="L755">
        <v>6.1414044098082696</v>
      </c>
      <c r="M755">
        <v>17.399999999999999</v>
      </c>
      <c r="N755">
        <v>41.4</v>
      </c>
    </row>
    <row r="756" spans="1:14" x14ac:dyDescent="0.25">
      <c r="A756" t="s">
        <v>988</v>
      </c>
      <c r="B756">
        <v>20</v>
      </c>
      <c r="C756">
        <v>25</v>
      </c>
      <c r="D756">
        <v>3.5384758132715999</v>
      </c>
      <c r="E756">
        <v>18</v>
      </c>
      <c r="F756">
        <v>29.5</v>
      </c>
      <c r="G756">
        <v>49</v>
      </c>
      <c r="H756">
        <v>3.4775997009385602</v>
      </c>
      <c r="I756">
        <v>34</v>
      </c>
      <c r="J756">
        <v>49</v>
      </c>
      <c r="K756">
        <v>25.45</v>
      </c>
      <c r="L756">
        <v>2.4187800289935102</v>
      </c>
      <c r="M756">
        <v>20.95</v>
      </c>
      <c r="N756">
        <v>30.401250000000001</v>
      </c>
    </row>
    <row r="757" spans="1:14" x14ac:dyDescent="0.25">
      <c r="A757" t="s">
        <v>989</v>
      </c>
      <c r="B757">
        <v>25</v>
      </c>
      <c r="C757">
        <v>25</v>
      </c>
      <c r="D757">
        <v>2.0215492514746201</v>
      </c>
      <c r="E757">
        <v>20</v>
      </c>
      <c r="F757">
        <v>29</v>
      </c>
      <c r="G757">
        <v>50</v>
      </c>
      <c r="H757">
        <v>2.4505000479592902</v>
      </c>
      <c r="I757">
        <v>42</v>
      </c>
      <c r="J757">
        <v>50</v>
      </c>
      <c r="K757">
        <v>27.4</v>
      </c>
      <c r="L757">
        <v>2.0921771220274299</v>
      </c>
      <c r="M757">
        <v>23.36</v>
      </c>
      <c r="N757">
        <v>31.56</v>
      </c>
    </row>
    <row r="758" spans="1:14" x14ac:dyDescent="0.25">
      <c r="A758" t="s">
        <v>990</v>
      </c>
      <c r="B758">
        <v>125</v>
      </c>
      <c r="C758">
        <v>25</v>
      </c>
      <c r="D758">
        <v>0.86725539675018404</v>
      </c>
      <c r="E758">
        <v>23</v>
      </c>
      <c r="F758">
        <v>27</v>
      </c>
      <c r="G758">
        <v>50</v>
      </c>
      <c r="H758">
        <v>3.2703475591006699</v>
      </c>
      <c r="I758">
        <v>40</v>
      </c>
      <c r="J758">
        <v>50</v>
      </c>
      <c r="K758">
        <v>25.591999999999999</v>
      </c>
      <c r="L758">
        <v>0.73680123025620103</v>
      </c>
      <c r="M758">
        <v>24.143999999999998</v>
      </c>
      <c r="N758">
        <v>27.04</v>
      </c>
    </row>
    <row r="759" spans="1:14" x14ac:dyDescent="0.25">
      <c r="A759" t="s">
        <v>991</v>
      </c>
      <c r="B759">
        <v>25</v>
      </c>
      <c r="C759">
        <v>25</v>
      </c>
      <c r="D759">
        <v>3.9449170583245099</v>
      </c>
      <c r="E759">
        <v>22</v>
      </c>
      <c r="F759">
        <v>38</v>
      </c>
      <c r="G759">
        <v>50</v>
      </c>
      <c r="H759">
        <v>1.4590996872008799</v>
      </c>
      <c r="I759">
        <v>46</v>
      </c>
      <c r="J759">
        <v>50</v>
      </c>
      <c r="K759">
        <v>28.28</v>
      </c>
      <c r="L759">
        <v>2.4872015812544399</v>
      </c>
      <c r="M759">
        <v>23.44</v>
      </c>
      <c r="N759">
        <v>33.24</v>
      </c>
    </row>
    <row r="760" spans="1:14" x14ac:dyDescent="0.25">
      <c r="A760" t="s">
        <v>992</v>
      </c>
      <c r="B760">
        <v>65</v>
      </c>
      <c r="C760">
        <v>25</v>
      </c>
      <c r="D760">
        <v>1.68401907115781</v>
      </c>
      <c r="E760">
        <v>20</v>
      </c>
      <c r="F760">
        <v>27</v>
      </c>
      <c r="G760">
        <v>51</v>
      </c>
      <c r="H760">
        <v>3.97716956990506</v>
      </c>
      <c r="I760">
        <v>39</v>
      </c>
      <c r="J760">
        <v>51</v>
      </c>
      <c r="K760">
        <v>24.323076923076901</v>
      </c>
      <c r="L760">
        <v>1.20532617714405</v>
      </c>
      <c r="M760">
        <v>21.984615384615399</v>
      </c>
      <c r="N760">
        <v>26.707692307692302</v>
      </c>
    </row>
    <row r="761" spans="1:14" x14ac:dyDescent="0.25">
      <c r="A761" t="s">
        <v>993</v>
      </c>
      <c r="B761">
        <v>10</v>
      </c>
      <c r="C761">
        <v>25</v>
      </c>
      <c r="D761">
        <v>3.5362084761844401</v>
      </c>
      <c r="E761">
        <v>19.5</v>
      </c>
      <c r="F761">
        <v>38</v>
      </c>
      <c r="G761">
        <v>51</v>
      </c>
      <c r="H761">
        <v>7.2228247181896199</v>
      </c>
      <c r="I761">
        <v>28</v>
      </c>
      <c r="J761">
        <v>51</v>
      </c>
      <c r="K761">
        <v>28.6</v>
      </c>
      <c r="L761">
        <v>3.7790340825348099</v>
      </c>
      <c r="M761">
        <v>21.8</v>
      </c>
      <c r="N761">
        <v>36.5</v>
      </c>
    </row>
    <row r="762" spans="1:14" x14ac:dyDescent="0.25">
      <c r="A762" t="s">
        <v>994</v>
      </c>
      <c r="B762">
        <v>105</v>
      </c>
      <c r="C762">
        <v>25</v>
      </c>
      <c r="D762">
        <v>1.6377620909236601</v>
      </c>
      <c r="E762">
        <v>24</v>
      </c>
      <c r="F762">
        <v>29</v>
      </c>
      <c r="G762">
        <v>51</v>
      </c>
      <c r="H762">
        <v>0.942929828601348</v>
      </c>
      <c r="I762">
        <v>47</v>
      </c>
      <c r="J762">
        <v>51</v>
      </c>
      <c r="K762">
        <v>26.685714285714301</v>
      </c>
      <c r="L762">
        <v>0.99124724872638903</v>
      </c>
      <c r="M762">
        <v>24.780952380952399</v>
      </c>
      <c r="N762">
        <v>28.6095238095238</v>
      </c>
    </row>
    <row r="763" spans="1:14" x14ac:dyDescent="0.25">
      <c r="A763" t="s">
        <v>995</v>
      </c>
      <c r="B763">
        <v>45</v>
      </c>
      <c r="C763">
        <v>25</v>
      </c>
      <c r="D763">
        <v>2.03254498447424</v>
      </c>
      <c r="E763">
        <v>22</v>
      </c>
      <c r="F763">
        <v>32</v>
      </c>
      <c r="G763">
        <v>51</v>
      </c>
      <c r="H763">
        <v>2.2984255297902498</v>
      </c>
      <c r="I763">
        <v>44</v>
      </c>
      <c r="J763">
        <v>51</v>
      </c>
      <c r="K763">
        <v>27.3555555555556</v>
      </c>
      <c r="L763">
        <v>1.7162481019511799</v>
      </c>
      <c r="M763">
        <v>24.044444444444402</v>
      </c>
      <c r="N763">
        <v>30.7777777777778</v>
      </c>
    </row>
    <row r="764" spans="1:14" x14ac:dyDescent="0.25">
      <c r="A764" t="s">
        <v>996</v>
      </c>
      <c r="B764">
        <v>5</v>
      </c>
      <c r="C764">
        <v>25</v>
      </c>
      <c r="D764">
        <v>10.231968789951001</v>
      </c>
      <c r="E764">
        <v>18</v>
      </c>
      <c r="F764">
        <v>52</v>
      </c>
      <c r="G764">
        <v>52</v>
      </c>
      <c r="H764">
        <v>7.5876775626722202</v>
      </c>
      <c r="I764">
        <v>25</v>
      </c>
      <c r="J764">
        <v>52</v>
      </c>
      <c r="K764">
        <v>32.6</v>
      </c>
      <c r="L764">
        <v>5.8821418809572004</v>
      </c>
      <c r="M764">
        <v>21.8</v>
      </c>
      <c r="N764">
        <v>44.8</v>
      </c>
    </row>
    <row r="765" spans="1:14" x14ac:dyDescent="0.25">
      <c r="A765" t="s">
        <v>997</v>
      </c>
      <c r="B765">
        <v>5</v>
      </c>
      <c r="C765">
        <v>25</v>
      </c>
      <c r="D765">
        <v>10.936728443319099</v>
      </c>
      <c r="E765">
        <v>7</v>
      </c>
      <c r="F765">
        <v>52</v>
      </c>
      <c r="G765">
        <v>52</v>
      </c>
      <c r="H765">
        <v>8.6832907905871402</v>
      </c>
      <c r="I765">
        <v>25</v>
      </c>
      <c r="J765">
        <v>52</v>
      </c>
      <c r="K765">
        <v>28.2</v>
      </c>
      <c r="L765">
        <v>7.0817543230494202</v>
      </c>
      <c r="M765">
        <v>15</v>
      </c>
      <c r="N765">
        <v>41.624999999999602</v>
      </c>
    </row>
    <row r="766" spans="1:14" x14ac:dyDescent="0.25">
      <c r="A766" t="s">
        <v>998</v>
      </c>
      <c r="B766">
        <v>5</v>
      </c>
      <c r="C766">
        <v>25</v>
      </c>
      <c r="D766">
        <v>8.1528490047767601</v>
      </c>
      <c r="E766">
        <v>16</v>
      </c>
      <c r="F766">
        <v>52</v>
      </c>
      <c r="G766">
        <v>52</v>
      </c>
      <c r="H766">
        <v>8.9225423488037592</v>
      </c>
      <c r="I766">
        <v>25</v>
      </c>
      <c r="J766">
        <v>52</v>
      </c>
      <c r="K766">
        <v>30.8</v>
      </c>
      <c r="L766">
        <v>5.5498660716220298</v>
      </c>
      <c r="M766">
        <v>21</v>
      </c>
      <c r="N766">
        <v>41.8</v>
      </c>
    </row>
    <row r="767" spans="1:14" x14ac:dyDescent="0.25">
      <c r="A767" t="s">
        <v>999</v>
      </c>
      <c r="B767">
        <v>45</v>
      </c>
      <c r="C767">
        <v>25</v>
      </c>
      <c r="D767">
        <v>2.87588442589808</v>
      </c>
      <c r="E767">
        <v>20</v>
      </c>
      <c r="F767">
        <v>30</v>
      </c>
      <c r="G767">
        <v>54</v>
      </c>
      <c r="H767">
        <v>1.55820024027687</v>
      </c>
      <c r="I767">
        <v>50</v>
      </c>
      <c r="J767">
        <v>54</v>
      </c>
      <c r="K767">
        <v>27.266666666666701</v>
      </c>
      <c r="L767">
        <v>1.92370927819224</v>
      </c>
      <c r="M767">
        <v>23.5555555555556</v>
      </c>
      <c r="N767">
        <v>31.133333333333301</v>
      </c>
    </row>
    <row r="768" spans="1:14" x14ac:dyDescent="0.25">
      <c r="A768" t="s">
        <v>1000</v>
      </c>
      <c r="B768">
        <v>185</v>
      </c>
      <c r="C768">
        <v>25</v>
      </c>
      <c r="D768">
        <v>0.69073330689212098</v>
      </c>
      <c r="E768">
        <v>24</v>
      </c>
      <c r="F768">
        <v>26</v>
      </c>
      <c r="G768">
        <v>55</v>
      </c>
      <c r="H768">
        <v>1.39589539808549</v>
      </c>
      <c r="I768">
        <v>50</v>
      </c>
      <c r="J768">
        <v>55</v>
      </c>
      <c r="K768">
        <v>25.924324324324299</v>
      </c>
      <c r="L768">
        <v>0.76233748547651603</v>
      </c>
      <c r="M768">
        <v>24.427027027026998</v>
      </c>
      <c r="N768">
        <v>27.416216216216199</v>
      </c>
    </row>
    <row r="769" spans="1:14" x14ac:dyDescent="0.25">
      <c r="A769" t="s">
        <v>1001</v>
      </c>
      <c r="B769">
        <v>5</v>
      </c>
      <c r="C769">
        <v>25</v>
      </c>
      <c r="D769">
        <v>7.9477416049883001</v>
      </c>
      <c r="E769">
        <v>18</v>
      </c>
      <c r="F769">
        <v>55</v>
      </c>
      <c r="G769">
        <v>55</v>
      </c>
      <c r="H769">
        <v>12.457710194667801</v>
      </c>
      <c r="I769">
        <v>25</v>
      </c>
      <c r="J769">
        <v>55</v>
      </c>
      <c r="K769">
        <v>30</v>
      </c>
      <c r="L769">
        <v>5.9388799440213402</v>
      </c>
      <c r="M769">
        <v>21</v>
      </c>
      <c r="N769">
        <v>43</v>
      </c>
    </row>
    <row r="770" spans="1:14" x14ac:dyDescent="0.25">
      <c r="A770" t="s">
        <v>1002</v>
      </c>
      <c r="B770">
        <v>45</v>
      </c>
      <c r="C770">
        <v>25</v>
      </c>
      <c r="D770">
        <v>2.8300712571120901</v>
      </c>
      <c r="E770">
        <v>19</v>
      </c>
      <c r="F770">
        <v>30</v>
      </c>
      <c r="G770">
        <v>56</v>
      </c>
      <c r="H770">
        <v>0.995962225225138</v>
      </c>
      <c r="I770">
        <v>54</v>
      </c>
      <c r="J770">
        <v>56</v>
      </c>
      <c r="K770">
        <v>28.3555555555556</v>
      </c>
      <c r="L770">
        <v>2.0144413112353901</v>
      </c>
      <c r="M770">
        <v>24.533333333333299</v>
      </c>
      <c r="N770">
        <v>32.4</v>
      </c>
    </row>
    <row r="771" spans="1:14" x14ac:dyDescent="0.25">
      <c r="A771" t="s">
        <v>1003</v>
      </c>
      <c r="B771">
        <v>15</v>
      </c>
      <c r="C771">
        <v>25</v>
      </c>
      <c r="D771">
        <v>1.45921516264363</v>
      </c>
      <c r="E771">
        <v>23</v>
      </c>
      <c r="F771">
        <v>29</v>
      </c>
      <c r="G771">
        <v>56</v>
      </c>
      <c r="H771">
        <v>12.476180788554901</v>
      </c>
      <c r="I771">
        <v>29</v>
      </c>
      <c r="J771">
        <v>56</v>
      </c>
      <c r="K771">
        <v>27.133333333333301</v>
      </c>
      <c r="L771">
        <v>2.1126265527236199</v>
      </c>
      <c r="M771">
        <v>23.933333333333302</v>
      </c>
      <c r="N771">
        <v>31.8</v>
      </c>
    </row>
    <row r="772" spans="1:14" x14ac:dyDescent="0.25">
      <c r="A772" t="s">
        <v>1004</v>
      </c>
      <c r="B772">
        <v>145</v>
      </c>
      <c r="C772">
        <v>25</v>
      </c>
      <c r="D772">
        <v>1.4640710708193201</v>
      </c>
      <c r="E772">
        <v>23</v>
      </c>
      <c r="F772">
        <v>29</v>
      </c>
      <c r="G772">
        <v>56</v>
      </c>
      <c r="H772">
        <v>1.9860969885997</v>
      </c>
      <c r="I772">
        <v>51</v>
      </c>
      <c r="J772">
        <v>56</v>
      </c>
      <c r="K772">
        <v>27</v>
      </c>
      <c r="L772">
        <v>0.87045779794383205</v>
      </c>
      <c r="M772">
        <v>25.337758620689701</v>
      </c>
      <c r="N772">
        <v>28.717241379310298</v>
      </c>
    </row>
    <row r="773" spans="1:14" x14ac:dyDescent="0.25">
      <c r="A773" t="s">
        <v>1005</v>
      </c>
      <c r="B773">
        <v>145</v>
      </c>
      <c r="C773">
        <v>25</v>
      </c>
      <c r="D773">
        <v>0.99077690419558595</v>
      </c>
      <c r="E773">
        <v>23</v>
      </c>
      <c r="F773">
        <v>27</v>
      </c>
      <c r="G773">
        <v>56</v>
      </c>
      <c r="H773">
        <v>4.2052266506239997</v>
      </c>
      <c r="I773">
        <v>46</v>
      </c>
      <c r="J773">
        <v>56</v>
      </c>
      <c r="K773">
        <v>26.179310344827599</v>
      </c>
      <c r="L773">
        <v>0.72192808033015399</v>
      </c>
      <c r="M773">
        <v>24.7793103448276</v>
      </c>
      <c r="N773">
        <v>27.606896551724098</v>
      </c>
    </row>
    <row r="774" spans="1:14" x14ac:dyDescent="0.25">
      <c r="A774" t="s">
        <v>1006</v>
      </c>
      <c r="B774">
        <v>5</v>
      </c>
      <c r="C774">
        <v>25</v>
      </c>
      <c r="D774">
        <v>9.3726435974489295</v>
      </c>
      <c r="E774">
        <v>8</v>
      </c>
      <c r="F774">
        <v>56</v>
      </c>
      <c r="G774">
        <v>56</v>
      </c>
      <c r="H774">
        <v>12.676777444549501</v>
      </c>
      <c r="I774">
        <v>25</v>
      </c>
      <c r="J774">
        <v>56</v>
      </c>
      <c r="K774">
        <v>28</v>
      </c>
      <c r="L774">
        <v>7.1310134718224703</v>
      </c>
      <c r="M774">
        <v>15</v>
      </c>
      <c r="N774">
        <v>43.6</v>
      </c>
    </row>
    <row r="775" spans="1:14" x14ac:dyDescent="0.25">
      <c r="A775" t="s">
        <v>1007</v>
      </c>
      <c r="B775">
        <v>110</v>
      </c>
      <c r="C775">
        <v>25</v>
      </c>
      <c r="D775">
        <v>1.07866060967808</v>
      </c>
      <c r="E775">
        <v>23</v>
      </c>
      <c r="F775">
        <v>27</v>
      </c>
      <c r="G775">
        <v>56</v>
      </c>
      <c r="H775">
        <v>2.7399027622736298</v>
      </c>
      <c r="I775">
        <v>49</v>
      </c>
      <c r="J775">
        <v>56</v>
      </c>
      <c r="K775">
        <v>25.5</v>
      </c>
      <c r="L775">
        <v>0.91290046191068397</v>
      </c>
      <c r="M775">
        <v>23.7</v>
      </c>
      <c r="N775">
        <v>27.3363636363636</v>
      </c>
    </row>
    <row r="776" spans="1:14" x14ac:dyDescent="0.25">
      <c r="A776" t="s">
        <v>1008</v>
      </c>
      <c r="B776">
        <v>30</v>
      </c>
      <c r="C776">
        <v>25</v>
      </c>
      <c r="D776">
        <v>1.6288649107859601</v>
      </c>
      <c r="E776">
        <v>24</v>
      </c>
      <c r="F776">
        <v>28</v>
      </c>
      <c r="G776">
        <v>57</v>
      </c>
      <c r="H776">
        <v>5.2529889995452104</v>
      </c>
      <c r="I776">
        <v>38</v>
      </c>
      <c r="J776">
        <v>57</v>
      </c>
      <c r="K776">
        <v>28.233333333333299</v>
      </c>
      <c r="L776">
        <v>1.8137796128507</v>
      </c>
      <c r="M776">
        <v>24.8333333333333</v>
      </c>
      <c r="N776">
        <v>31.9</v>
      </c>
    </row>
    <row r="777" spans="1:14" x14ac:dyDescent="0.25">
      <c r="A777" t="s">
        <v>1009</v>
      </c>
      <c r="B777">
        <v>5</v>
      </c>
      <c r="C777">
        <v>25</v>
      </c>
      <c r="D777">
        <v>8.0672102630427798</v>
      </c>
      <c r="E777">
        <v>19</v>
      </c>
      <c r="F777">
        <v>57</v>
      </c>
      <c r="G777">
        <v>57</v>
      </c>
      <c r="H777">
        <v>12.6807591572934</v>
      </c>
      <c r="I777">
        <v>25</v>
      </c>
      <c r="J777">
        <v>57</v>
      </c>
      <c r="K777">
        <v>31.2</v>
      </c>
      <c r="L777">
        <v>6.0549148315200698</v>
      </c>
      <c r="M777">
        <v>21.8</v>
      </c>
      <c r="N777">
        <v>44.4</v>
      </c>
    </row>
    <row r="778" spans="1:14" x14ac:dyDescent="0.25">
      <c r="A778" t="s">
        <v>1010</v>
      </c>
      <c r="B778">
        <v>59</v>
      </c>
      <c r="C778">
        <v>25</v>
      </c>
      <c r="D778">
        <v>1.3404878517793699</v>
      </c>
      <c r="E778">
        <v>22</v>
      </c>
      <c r="F778">
        <v>27</v>
      </c>
      <c r="G778">
        <v>57</v>
      </c>
      <c r="H778">
        <v>5.6083987914288302</v>
      </c>
      <c r="I778">
        <v>41</v>
      </c>
      <c r="J778">
        <v>57</v>
      </c>
      <c r="K778">
        <v>26.271186440678001</v>
      </c>
      <c r="L778">
        <v>1.18833463353309</v>
      </c>
      <c r="M778">
        <v>24.016949152542399</v>
      </c>
      <c r="N778">
        <v>28.644067796610202</v>
      </c>
    </row>
    <row r="779" spans="1:14" x14ac:dyDescent="0.25">
      <c r="A779" t="s">
        <v>1011</v>
      </c>
      <c r="B779">
        <v>45</v>
      </c>
      <c r="C779">
        <v>25</v>
      </c>
      <c r="D779">
        <v>2.4672164529490699</v>
      </c>
      <c r="E779">
        <v>20</v>
      </c>
      <c r="F779">
        <v>30</v>
      </c>
      <c r="G779">
        <v>58</v>
      </c>
      <c r="H779">
        <v>5.4846768872975398</v>
      </c>
      <c r="I779">
        <v>42</v>
      </c>
      <c r="J779">
        <v>58</v>
      </c>
      <c r="K779">
        <v>25.3555555555556</v>
      </c>
      <c r="L779">
        <v>1.80513628768824</v>
      </c>
      <c r="M779">
        <v>21.7777777777778</v>
      </c>
      <c r="N779">
        <v>28.933333333333302</v>
      </c>
    </row>
    <row r="780" spans="1:14" x14ac:dyDescent="0.25">
      <c r="A780" t="s">
        <v>1012</v>
      </c>
      <c r="B780">
        <v>145</v>
      </c>
      <c r="C780">
        <v>25</v>
      </c>
      <c r="D780">
        <v>0.79375195383471098</v>
      </c>
      <c r="E780">
        <v>23</v>
      </c>
      <c r="F780">
        <v>27</v>
      </c>
      <c r="G780">
        <v>59</v>
      </c>
      <c r="H780">
        <v>3.27371750195833</v>
      </c>
      <c r="I780">
        <v>49</v>
      </c>
      <c r="J780">
        <v>59</v>
      </c>
      <c r="K780">
        <v>26.462068965517201</v>
      </c>
      <c r="L780">
        <v>0.81354979366556801</v>
      </c>
      <c r="M780">
        <v>24.8965517241379</v>
      </c>
      <c r="N780">
        <v>28.055172413793098</v>
      </c>
    </row>
    <row r="781" spans="1:14" x14ac:dyDescent="0.25">
      <c r="A781" t="s">
        <v>1013</v>
      </c>
      <c r="B781">
        <v>25</v>
      </c>
      <c r="C781">
        <v>25</v>
      </c>
      <c r="D781">
        <v>1.7931404114718801</v>
      </c>
      <c r="E781">
        <v>23</v>
      </c>
      <c r="F781">
        <v>30</v>
      </c>
      <c r="G781">
        <v>60</v>
      </c>
      <c r="H781">
        <v>9.1759493266148997</v>
      </c>
      <c r="I781">
        <v>40</v>
      </c>
      <c r="J781">
        <v>60</v>
      </c>
      <c r="K781">
        <v>27.76</v>
      </c>
      <c r="L781">
        <v>2.1086619086160998</v>
      </c>
      <c r="M781">
        <v>23.88</v>
      </c>
      <c r="N781">
        <v>32.08</v>
      </c>
    </row>
    <row r="782" spans="1:14" x14ac:dyDescent="0.25">
      <c r="A782" t="s">
        <v>1014</v>
      </c>
      <c r="B782">
        <v>309</v>
      </c>
      <c r="C782">
        <v>25</v>
      </c>
      <c r="D782">
        <v>0.91091475263531496</v>
      </c>
      <c r="E782">
        <v>24</v>
      </c>
      <c r="F782">
        <v>27</v>
      </c>
      <c r="G782">
        <v>62</v>
      </c>
      <c r="H782">
        <v>2.13807584683815</v>
      </c>
      <c r="I782">
        <v>55</v>
      </c>
      <c r="J782">
        <v>62</v>
      </c>
      <c r="K782">
        <v>26.734627831715201</v>
      </c>
      <c r="L782">
        <v>0.67243348566181504</v>
      </c>
      <c r="M782">
        <v>25.4077669902913</v>
      </c>
      <c r="N782">
        <v>28.025970873786399</v>
      </c>
    </row>
    <row r="783" spans="1:14" x14ac:dyDescent="0.25">
      <c r="A783" t="s">
        <v>1015</v>
      </c>
      <c r="B783">
        <v>5</v>
      </c>
      <c r="C783">
        <v>25</v>
      </c>
      <c r="D783">
        <v>8.5835556439478697</v>
      </c>
      <c r="E783">
        <v>23</v>
      </c>
      <c r="F783">
        <v>62</v>
      </c>
      <c r="G783">
        <v>62</v>
      </c>
      <c r="H783">
        <v>16.028273198138699</v>
      </c>
      <c r="I783">
        <v>25</v>
      </c>
      <c r="J783">
        <v>62</v>
      </c>
      <c r="K783">
        <v>32.799999999999997</v>
      </c>
      <c r="L783">
        <v>6.5825368607211203</v>
      </c>
      <c r="M783">
        <v>24.2</v>
      </c>
      <c r="N783">
        <v>47.6</v>
      </c>
    </row>
    <row r="784" spans="1:14" x14ac:dyDescent="0.25">
      <c r="A784" t="s">
        <v>1016</v>
      </c>
      <c r="B784">
        <v>20</v>
      </c>
      <c r="C784">
        <v>25.5</v>
      </c>
      <c r="D784">
        <v>1.88831781340336</v>
      </c>
      <c r="E784">
        <v>23</v>
      </c>
      <c r="F784">
        <v>31</v>
      </c>
      <c r="G784">
        <v>40</v>
      </c>
      <c r="H784">
        <v>1.43488317607145</v>
      </c>
      <c r="I784">
        <v>34</v>
      </c>
      <c r="J784">
        <v>40</v>
      </c>
      <c r="K784">
        <v>26.25</v>
      </c>
      <c r="L784">
        <v>1.75278452992256</v>
      </c>
      <c r="M784">
        <v>22.85</v>
      </c>
      <c r="N784">
        <v>29.65</v>
      </c>
    </row>
    <row r="785" spans="1:14" x14ac:dyDescent="0.25">
      <c r="A785" t="s">
        <v>1017</v>
      </c>
      <c r="B785">
        <v>5</v>
      </c>
      <c r="C785">
        <v>26</v>
      </c>
      <c r="D785">
        <v>2.2099998302997701</v>
      </c>
      <c r="E785">
        <v>19</v>
      </c>
      <c r="F785">
        <v>26</v>
      </c>
      <c r="G785">
        <v>26</v>
      </c>
      <c r="H785">
        <v>0.40405424881270402</v>
      </c>
      <c r="I785">
        <v>26</v>
      </c>
      <c r="J785">
        <v>26</v>
      </c>
      <c r="K785">
        <v>23.8</v>
      </c>
      <c r="L785">
        <v>1.27715190173214</v>
      </c>
      <c r="M785">
        <v>21</v>
      </c>
      <c r="N785">
        <v>26</v>
      </c>
    </row>
    <row r="786" spans="1:14" x14ac:dyDescent="0.25">
      <c r="A786" t="s">
        <v>1018</v>
      </c>
      <c r="B786">
        <v>5</v>
      </c>
      <c r="C786">
        <v>26</v>
      </c>
      <c r="D786">
        <v>0.46243415156587803</v>
      </c>
      <c r="E786">
        <v>25</v>
      </c>
      <c r="F786">
        <v>26</v>
      </c>
      <c r="G786">
        <v>26</v>
      </c>
      <c r="H786">
        <v>9.4963634140553602E-2</v>
      </c>
      <c r="I786">
        <v>26</v>
      </c>
      <c r="J786">
        <v>26</v>
      </c>
      <c r="K786">
        <v>25.6</v>
      </c>
      <c r="L786">
        <v>0.21643821785954401</v>
      </c>
      <c r="M786">
        <v>25.2</v>
      </c>
      <c r="N786">
        <v>26</v>
      </c>
    </row>
    <row r="787" spans="1:14" x14ac:dyDescent="0.25">
      <c r="A787" t="s">
        <v>1019</v>
      </c>
      <c r="B787">
        <v>5</v>
      </c>
      <c r="C787">
        <v>26</v>
      </c>
      <c r="D787">
        <v>3.4480008861673901</v>
      </c>
      <c r="E787">
        <v>15</v>
      </c>
      <c r="F787">
        <v>27</v>
      </c>
      <c r="G787">
        <v>27</v>
      </c>
      <c r="H787">
        <v>0.90329724044218096</v>
      </c>
      <c r="I787">
        <v>26</v>
      </c>
      <c r="J787">
        <v>27</v>
      </c>
      <c r="K787">
        <v>22.8</v>
      </c>
      <c r="L787">
        <v>2.0651057073569499</v>
      </c>
      <c r="M787">
        <v>18.2</v>
      </c>
      <c r="N787">
        <v>26.4</v>
      </c>
    </row>
    <row r="788" spans="1:14" x14ac:dyDescent="0.25">
      <c r="A788" t="s">
        <v>1020</v>
      </c>
      <c r="B788">
        <v>5</v>
      </c>
      <c r="C788">
        <v>26</v>
      </c>
      <c r="D788">
        <v>4.3907727484501899</v>
      </c>
      <c r="E788">
        <v>7</v>
      </c>
      <c r="F788">
        <v>28</v>
      </c>
      <c r="G788">
        <v>28</v>
      </c>
      <c r="H788">
        <v>1.0435538033345699</v>
      </c>
      <c r="I788">
        <v>26</v>
      </c>
      <c r="J788">
        <v>28</v>
      </c>
      <c r="K788">
        <v>22.4</v>
      </c>
      <c r="L788">
        <v>3.4881982499713402</v>
      </c>
      <c r="M788">
        <v>14.6</v>
      </c>
      <c r="N788">
        <v>27</v>
      </c>
    </row>
    <row r="789" spans="1:14" x14ac:dyDescent="0.25">
      <c r="A789" t="s">
        <v>1021</v>
      </c>
      <c r="B789">
        <v>5</v>
      </c>
      <c r="C789">
        <v>26</v>
      </c>
      <c r="D789">
        <v>3.9369698453450601</v>
      </c>
      <c r="E789">
        <v>15</v>
      </c>
      <c r="F789">
        <v>29</v>
      </c>
      <c r="G789">
        <v>29</v>
      </c>
      <c r="H789">
        <v>1.2076161781308501</v>
      </c>
      <c r="I789">
        <v>26</v>
      </c>
      <c r="J789">
        <v>29</v>
      </c>
      <c r="K789">
        <v>23.6</v>
      </c>
      <c r="L789">
        <v>2.3663477224943898</v>
      </c>
      <c r="M789">
        <v>18.795000000000002</v>
      </c>
      <c r="N789">
        <v>27.8</v>
      </c>
    </row>
    <row r="790" spans="1:14" x14ac:dyDescent="0.25">
      <c r="A790" t="s">
        <v>1022</v>
      </c>
      <c r="B790">
        <v>5</v>
      </c>
      <c r="C790">
        <v>26</v>
      </c>
      <c r="D790">
        <v>4.3344520884986997</v>
      </c>
      <c r="E790">
        <v>9</v>
      </c>
      <c r="F790">
        <v>29</v>
      </c>
      <c r="G790">
        <v>29</v>
      </c>
      <c r="H790">
        <v>1.2322498098840999</v>
      </c>
      <c r="I790">
        <v>26</v>
      </c>
      <c r="J790">
        <v>29</v>
      </c>
      <c r="K790">
        <v>22.6</v>
      </c>
      <c r="L790">
        <v>3.18493963215098</v>
      </c>
      <c r="M790">
        <v>15.6</v>
      </c>
      <c r="N790">
        <v>27.6</v>
      </c>
    </row>
    <row r="791" spans="1:14" x14ac:dyDescent="0.25">
      <c r="A791" t="s">
        <v>1023</v>
      </c>
      <c r="B791">
        <v>5</v>
      </c>
      <c r="C791">
        <v>26</v>
      </c>
      <c r="D791">
        <v>3.5190678288203499</v>
      </c>
      <c r="E791">
        <v>13</v>
      </c>
      <c r="F791">
        <v>30</v>
      </c>
      <c r="G791">
        <v>30</v>
      </c>
      <c r="H791">
        <v>1.33518107792579</v>
      </c>
      <c r="I791">
        <v>26</v>
      </c>
      <c r="J791">
        <v>30</v>
      </c>
      <c r="K791">
        <v>24.4</v>
      </c>
      <c r="L791">
        <v>2.6963307527736302</v>
      </c>
      <c r="M791">
        <v>18.399999999999999</v>
      </c>
      <c r="N791">
        <v>28.4</v>
      </c>
    </row>
    <row r="792" spans="1:14" x14ac:dyDescent="0.25">
      <c r="A792" t="s">
        <v>1024</v>
      </c>
      <c r="B792">
        <v>5</v>
      </c>
      <c r="C792">
        <v>26</v>
      </c>
      <c r="D792">
        <v>3.8611498750807098</v>
      </c>
      <c r="E792">
        <v>16</v>
      </c>
      <c r="F792">
        <v>30</v>
      </c>
      <c r="G792">
        <v>30</v>
      </c>
      <c r="H792">
        <v>1.34968726954527</v>
      </c>
      <c r="I792">
        <v>26</v>
      </c>
      <c r="J792">
        <v>30</v>
      </c>
      <c r="K792">
        <v>24.4</v>
      </c>
      <c r="L792">
        <v>2.3500241232246899</v>
      </c>
      <c r="M792">
        <v>19.600000000000001</v>
      </c>
      <c r="N792">
        <v>28.8</v>
      </c>
    </row>
    <row r="793" spans="1:14" x14ac:dyDescent="0.25">
      <c r="A793" t="s">
        <v>1025</v>
      </c>
      <c r="B793">
        <v>5</v>
      </c>
      <c r="C793">
        <v>26</v>
      </c>
      <c r="D793">
        <v>5.2489002548523001</v>
      </c>
      <c r="E793">
        <v>7</v>
      </c>
      <c r="F793">
        <v>31</v>
      </c>
      <c r="G793">
        <v>31</v>
      </c>
      <c r="H793">
        <v>2.2576945671361002</v>
      </c>
      <c r="I793">
        <v>26</v>
      </c>
      <c r="J793">
        <v>31</v>
      </c>
      <c r="K793">
        <v>22.2</v>
      </c>
      <c r="L793">
        <v>3.7547032010550199</v>
      </c>
      <c r="M793">
        <v>14.4</v>
      </c>
      <c r="N793">
        <v>28.4</v>
      </c>
    </row>
    <row r="794" spans="1:14" x14ac:dyDescent="0.25">
      <c r="A794" t="s">
        <v>1026</v>
      </c>
      <c r="B794">
        <v>5</v>
      </c>
      <c r="C794">
        <v>26</v>
      </c>
      <c r="D794">
        <v>2.48561037491671</v>
      </c>
      <c r="E794">
        <v>21</v>
      </c>
      <c r="F794">
        <v>31</v>
      </c>
      <c r="G794">
        <v>31</v>
      </c>
      <c r="H794">
        <v>1.5267880495258099</v>
      </c>
      <c r="I794">
        <v>26</v>
      </c>
      <c r="J794">
        <v>31</v>
      </c>
      <c r="K794">
        <v>26.2</v>
      </c>
      <c r="L794">
        <v>1.5737591982896899</v>
      </c>
      <c r="M794">
        <v>23.2</v>
      </c>
      <c r="N794">
        <v>29.2</v>
      </c>
    </row>
    <row r="795" spans="1:14" x14ac:dyDescent="0.25">
      <c r="A795" t="s">
        <v>1027</v>
      </c>
      <c r="B795">
        <v>10</v>
      </c>
      <c r="C795">
        <v>26</v>
      </c>
      <c r="D795">
        <v>2.5572921175136498</v>
      </c>
      <c r="E795">
        <v>18.5</v>
      </c>
      <c r="F795">
        <v>28.5</v>
      </c>
      <c r="G795">
        <v>31</v>
      </c>
      <c r="H795">
        <v>1.5803377793211399</v>
      </c>
      <c r="I795">
        <v>26</v>
      </c>
      <c r="J795">
        <v>31</v>
      </c>
      <c r="K795">
        <v>23</v>
      </c>
      <c r="L795">
        <v>2.1438445569696598</v>
      </c>
      <c r="M795">
        <v>18.5</v>
      </c>
      <c r="N795">
        <v>27</v>
      </c>
    </row>
    <row r="796" spans="1:14" x14ac:dyDescent="0.25">
      <c r="A796" t="s">
        <v>1028</v>
      </c>
      <c r="B796">
        <v>5</v>
      </c>
      <c r="C796">
        <v>26</v>
      </c>
      <c r="D796">
        <v>4.4621422334267997</v>
      </c>
      <c r="E796">
        <v>14</v>
      </c>
      <c r="F796">
        <v>31</v>
      </c>
      <c r="G796">
        <v>31</v>
      </c>
      <c r="H796">
        <v>1.61806779040232</v>
      </c>
      <c r="I796">
        <v>26</v>
      </c>
      <c r="J796">
        <v>31</v>
      </c>
      <c r="K796">
        <v>24.4</v>
      </c>
      <c r="L796">
        <v>2.8235830538743198</v>
      </c>
      <c r="M796">
        <v>18.600000000000001</v>
      </c>
      <c r="N796">
        <v>29.6</v>
      </c>
    </row>
    <row r="797" spans="1:14" x14ac:dyDescent="0.25">
      <c r="A797" t="s">
        <v>1029</v>
      </c>
      <c r="B797">
        <v>5</v>
      </c>
      <c r="C797">
        <v>26</v>
      </c>
      <c r="D797">
        <v>4.9882100220341998</v>
      </c>
      <c r="E797">
        <v>16</v>
      </c>
      <c r="F797">
        <v>31</v>
      </c>
      <c r="G797">
        <v>31</v>
      </c>
      <c r="H797">
        <v>2.1627963863528401</v>
      </c>
      <c r="I797">
        <v>26</v>
      </c>
      <c r="J797">
        <v>31</v>
      </c>
      <c r="K797">
        <v>23.6</v>
      </c>
      <c r="L797">
        <v>2.6838720413822701</v>
      </c>
      <c r="M797">
        <v>18.399999999999999</v>
      </c>
      <c r="N797">
        <v>28.8</v>
      </c>
    </row>
    <row r="798" spans="1:14" x14ac:dyDescent="0.25">
      <c r="A798" t="s">
        <v>1030</v>
      </c>
      <c r="B798">
        <v>5</v>
      </c>
      <c r="C798">
        <v>26</v>
      </c>
      <c r="D798">
        <v>7.2696777357347901</v>
      </c>
      <c r="E798">
        <v>10</v>
      </c>
      <c r="F798">
        <v>32</v>
      </c>
      <c r="G798">
        <v>32</v>
      </c>
      <c r="H798">
        <v>3.15003389050834</v>
      </c>
      <c r="I798">
        <v>26</v>
      </c>
      <c r="J798">
        <v>32</v>
      </c>
      <c r="K798">
        <v>21.4</v>
      </c>
      <c r="L798">
        <v>3.9569069677306201</v>
      </c>
      <c r="M798">
        <v>13.8</v>
      </c>
      <c r="N798">
        <v>28.8</v>
      </c>
    </row>
    <row r="799" spans="1:14" x14ac:dyDescent="0.25">
      <c r="A799" t="s">
        <v>1031</v>
      </c>
      <c r="B799">
        <v>5</v>
      </c>
      <c r="C799">
        <v>26</v>
      </c>
      <c r="D799">
        <v>2.6823903354640901</v>
      </c>
      <c r="E799">
        <v>17</v>
      </c>
      <c r="F799">
        <v>32</v>
      </c>
      <c r="G799">
        <v>32</v>
      </c>
      <c r="H799">
        <v>2.5075274134838401</v>
      </c>
      <c r="I799">
        <v>26</v>
      </c>
      <c r="J799">
        <v>32</v>
      </c>
      <c r="K799">
        <v>25.4</v>
      </c>
      <c r="L799">
        <v>2.162199432115</v>
      </c>
      <c r="M799">
        <v>20.6</v>
      </c>
      <c r="N799">
        <v>29.4</v>
      </c>
    </row>
    <row r="800" spans="1:14" x14ac:dyDescent="0.25">
      <c r="A800" t="s">
        <v>1032</v>
      </c>
      <c r="B800">
        <v>5</v>
      </c>
      <c r="C800">
        <v>26</v>
      </c>
      <c r="D800">
        <v>6.3615531072053102</v>
      </c>
      <c r="E800">
        <v>14</v>
      </c>
      <c r="F800">
        <v>32</v>
      </c>
      <c r="G800">
        <v>32</v>
      </c>
      <c r="H800">
        <v>2.63625071299795</v>
      </c>
      <c r="I800">
        <v>26</v>
      </c>
      <c r="J800">
        <v>32</v>
      </c>
      <c r="K800">
        <v>22.8</v>
      </c>
      <c r="L800">
        <v>3.3101866382362801</v>
      </c>
      <c r="M800">
        <v>16.399999999999999</v>
      </c>
      <c r="N800">
        <v>29.2</v>
      </c>
    </row>
    <row r="801" spans="1:14" x14ac:dyDescent="0.25">
      <c r="A801" t="s">
        <v>1033</v>
      </c>
      <c r="B801">
        <v>5</v>
      </c>
      <c r="C801">
        <v>26</v>
      </c>
      <c r="D801">
        <v>3.2272009842306502</v>
      </c>
      <c r="E801">
        <v>17</v>
      </c>
      <c r="F801">
        <v>34</v>
      </c>
      <c r="G801">
        <v>34</v>
      </c>
      <c r="H801">
        <v>3.12269521928466</v>
      </c>
      <c r="I801">
        <v>26</v>
      </c>
      <c r="J801">
        <v>34</v>
      </c>
      <c r="K801">
        <v>25.8</v>
      </c>
      <c r="L801">
        <v>2.47345824124183</v>
      </c>
      <c r="M801">
        <v>20.6</v>
      </c>
      <c r="N801">
        <v>30.6</v>
      </c>
    </row>
    <row r="802" spans="1:14" x14ac:dyDescent="0.25">
      <c r="A802" t="s">
        <v>1034</v>
      </c>
      <c r="B802">
        <v>5</v>
      </c>
      <c r="C802">
        <v>26</v>
      </c>
      <c r="D802">
        <v>3.8892627355917502</v>
      </c>
      <c r="E802">
        <v>21</v>
      </c>
      <c r="F802">
        <v>34</v>
      </c>
      <c r="G802">
        <v>34</v>
      </c>
      <c r="H802">
        <v>2.1514806057410101</v>
      </c>
      <c r="I802">
        <v>26</v>
      </c>
      <c r="J802">
        <v>34</v>
      </c>
      <c r="K802">
        <v>27.8</v>
      </c>
      <c r="L802">
        <v>2.2185055201811701</v>
      </c>
      <c r="M802">
        <v>23.6</v>
      </c>
      <c r="N802">
        <v>32</v>
      </c>
    </row>
    <row r="803" spans="1:14" x14ac:dyDescent="0.25">
      <c r="A803" t="s">
        <v>1035</v>
      </c>
      <c r="B803">
        <v>10</v>
      </c>
      <c r="C803">
        <v>26</v>
      </c>
      <c r="D803">
        <v>2.71297469960043</v>
      </c>
      <c r="E803">
        <v>19</v>
      </c>
      <c r="F803">
        <v>30.5</v>
      </c>
      <c r="G803">
        <v>35</v>
      </c>
      <c r="H803">
        <v>1.89179746266982</v>
      </c>
      <c r="I803">
        <v>29</v>
      </c>
      <c r="J803">
        <v>35</v>
      </c>
      <c r="K803">
        <v>25.6</v>
      </c>
      <c r="L803">
        <v>2.0026826830261699</v>
      </c>
      <c r="M803">
        <v>21.6</v>
      </c>
      <c r="N803">
        <v>29.4</v>
      </c>
    </row>
    <row r="804" spans="1:14" x14ac:dyDescent="0.25">
      <c r="A804" t="s">
        <v>1036</v>
      </c>
      <c r="B804">
        <v>5</v>
      </c>
      <c r="C804">
        <v>26</v>
      </c>
      <c r="D804">
        <v>3.5434148132633099</v>
      </c>
      <c r="E804">
        <v>20</v>
      </c>
      <c r="F804">
        <v>35</v>
      </c>
      <c r="G804">
        <v>35</v>
      </c>
      <c r="H804">
        <v>3.9979978937858198</v>
      </c>
      <c r="I804">
        <v>26</v>
      </c>
      <c r="J804">
        <v>35</v>
      </c>
      <c r="K804">
        <v>25.8</v>
      </c>
      <c r="L804">
        <v>2.3814167683508201</v>
      </c>
      <c r="M804">
        <v>21.6</v>
      </c>
      <c r="N804">
        <v>30.6</v>
      </c>
    </row>
    <row r="805" spans="1:14" x14ac:dyDescent="0.25">
      <c r="A805" t="s">
        <v>1037</v>
      </c>
      <c r="B805">
        <v>5</v>
      </c>
      <c r="C805">
        <v>26</v>
      </c>
      <c r="D805">
        <v>5.2700464987521602</v>
      </c>
      <c r="E805">
        <v>15</v>
      </c>
      <c r="F805">
        <v>35</v>
      </c>
      <c r="G805">
        <v>35</v>
      </c>
      <c r="H805">
        <v>4.0807451829445096</v>
      </c>
      <c r="I805">
        <v>26</v>
      </c>
      <c r="J805">
        <v>35</v>
      </c>
      <c r="K805">
        <v>24</v>
      </c>
      <c r="L805">
        <v>3.20873127351584</v>
      </c>
      <c r="M805">
        <v>18</v>
      </c>
      <c r="N805">
        <v>30</v>
      </c>
    </row>
    <row r="806" spans="1:14" x14ac:dyDescent="0.25">
      <c r="A806" t="s">
        <v>1038</v>
      </c>
      <c r="B806">
        <v>5</v>
      </c>
      <c r="C806">
        <v>26</v>
      </c>
      <c r="D806">
        <v>4.7832738507086399</v>
      </c>
      <c r="E806">
        <v>20</v>
      </c>
      <c r="F806">
        <v>36</v>
      </c>
      <c r="G806">
        <v>36</v>
      </c>
      <c r="H806">
        <v>2.7376884873603502</v>
      </c>
      <c r="I806">
        <v>26</v>
      </c>
      <c r="J806">
        <v>36</v>
      </c>
      <c r="K806">
        <v>28</v>
      </c>
      <c r="L806">
        <v>2.7218234062233799</v>
      </c>
      <c r="M806">
        <v>22.8</v>
      </c>
      <c r="N806">
        <v>33.200000000000003</v>
      </c>
    </row>
    <row r="807" spans="1:14" x14ac:dyDescent="0.25">
      <c r="A807" t="s">
        <v>1039</v>
      </c>
      <c r="B807">
        <v>5</v>
      </c>
      <c r="C807">
        <v>26</v>
      </c>
      <c r="D807">
        <v>3.0566151539930502</v>
      </c>
      <c r="E807">
        <v>21</v>
      </c>
      <c r="F807">
        <v>36</v>
      </c>
      <c r="G807">
        <v>36</v>
      </c>
      <c r="H807">
        <v>4.0474901429954997</v>
      </c>
      <c r="I807">
        <v>26</v>
      </c>
      <c r="J807">
        <v>36</v>
      </c>
      <c r="K807">
        <v>27</v>
      </c>
      <c r="L807">
        <v>2.2720502241856599</v>
      </c>
      <c r="M807">
        <v>23</v>
      </c>
      <c r="N807">
        <v>32</v>
      </c>
    </row>
    <row r="808" spans="1:14" x14ac:dyDescent="0.25">
      <c r="A808" t="s">
        <v>1040</v>
      </c>
      <c r="B808">
        <v>5</v>
      </c>
      <c r="C808">
        <v>26</v>
      </c>
      <c r="D808">
        <v>3.5843209085735599</v>
      </c>
      <c r="E808">
        <v>22</v>
      </c>
      <c r="F808">
        <v>36</v>
      </c>
      <c r="G808">
        <v>36</v>
      </c>
      <c r="H808">
        <v>3.8260722213340799</v>
      </c>
      <c r="I808">
        <v>26</v>
      </c>
      <c r="J808">
        <v>36</v>
      </c>
      <c r="K808">
        <v>27</v>
      </c>
      <c r="L808">
        <v>2.31669444547946</v>
      </c>
      <c r="M808">
        <v>22.8</v>
      </c>
      <c r="N808">
        <v>31.8</v>
      </c>
    </row>
    <row r="809" spans="1:14" x14ac:dyDescent="0.25">
      <c r="A809" t="s">
        <v>1041</v>
      </c>
      <c r="B809">
        <v>45</v>
      </c>
      <c r="C809">
        <v>26</v>
      </c>
      <c r="D809">
        <v>1.3770550708184499</v>
      </c>
      <c r="E809">
        <v>23</v>
      </c>
      <c r="F809">
        <v>28</v>
      </c>
      <c r="G809">
        <v>37</v>
      </c>
      <c r="H809">
        <v>0.788684038288607</v>
      </c>
      <c r="I809">
        <v>35</v>
      </c>
      <c r="J809">
        <v>37</v>
      </c>
      <c r="K809">
        <v>23.711111111111101</v>
      </c>
      <c r="L809">
        <v>1.32272797967301</v>
      </c>
      <c r="M809">
        <v>21.088888888888899</v>
      </c>
      <c r="N809">
        <v>26.245000000000001</v>
      </c>
    </row>
    <row r="810" spans="1:14" x14ac:dyDescent="0.25">
      <c r="A810" t="s">
        <v>1042</v>
      </c>
      <c r="B810">
        <v>5</v>
      </c>
      <c r="C810">
        <v>26</v>
      </c>
      <c r="D810">
        <v>3.1766297687437199</v>
      </c>
      <c r="E810">
        <v>22</v>
      </c>
      <c r="F810">
        <v>38</v>
      </c>
      <c r="G810">
        <v>38</v>
      </c>
      <c r="H810">
        <v>4.6177461892125304</v>
      </c>
      <c r="I810">
        <v>26</v>
      </c>
      <c r="J810">
        <v>38</v>
      </c>
      <c r="K810">
        <v>28.2</v>
      </c>
      <c r="L810">
        <v>2.4113840377878</v>
      </c>
      <c r="M810">
        <v>24.2</v>
      </c>
      <c r="N810">
        <v>33.200000000000003</v>
      </c>
    </row>
    <row r="811" spans="1:14" x14ac:dyDescent="0.25">
      <c r="A811" t="s">
        <v>1043</v>
      </c>
      <c r="B811">
        <v>5</v>
      </c>
      <c r="C811">
        <v>26</v>
      </c>
      <c r="D811">
        <v>3.2618117514029201</v>
      </c>
      <c r="E811">
        <v>20</v>
      </c>
      <c r="F811">
        <v>38</v>
      </c>
      <c r="G811">
        <v>38</v>
      </c>
      <c r="H811">
        <v>4.9747661723790602</v>
      </c>
      <c r="I811">
        <v>26</v>
      </c>
      <c r="J811">
        <v>38</v>
      </c>
      <c r="K811">
        <v>27.6</v>
      </c>
      <c r="L811">
        <v>2.6451340175872202</v>
      </c>
      <c r="M811">
        <v>22.8</v>
      </c>
      <c r="N811">
        <v>33.200000000000003</v>
      </c>
    </row>
    <row r="812" spans="1:14" x14ac:dyDescent="0.25">
      <c r="A812" t="s">
        <v>1044</v>
      </c>
      <c r="B812">
        <v>5</v>
      </c>
      <c r="C812">
        <v>26</v>
      </c>
      <c r="D812">
        <v>8.1695792549261803</v>
      </c>
      <c r="E812">
        <v>12</v>
      </c>
      <c r="F812">
        <v>38</v>
      </c>
      <c r="G812">
        <v>38</v>
      </c>
      <c r="H812">
        <v>3.5761586096033402</v>
      </c>
      <c r="I812">
        <v>26</v>
      </c>
      <c r="J812">
        <v>38</v>
      </c>
      <c r="K812">
        <v>25.4</v>
      </c>
      <c r="L812">
        <v>4.5384862128368804</v>
      </c>
      <c r="M812">
        <v>16.600000000000001</v>
      </c>
      <c r="N812">
        <v>34.4</v>
      </c>
    </row>
    <row r="813" spans="1:14" x14ac:dyDescent="0.25">
      <c r="A813" t="s">
        <v>1045</v>
      </c>
      <c r="B813">
        <v>25</v>
      </c>
      <c r="C813">
        <v>26</v>
      </c>
      <c r="D813">
        <v>2.54529805017338</v>
      </c>
      <c r="E813">
        <v>22</v>
      </c>
      <c r="F813">
        <v>31</v>
      </c>
      <c r="G813">
        <v>40</v>
      </c>
      <c r="H813">
        <v>1.9897652893219999</v>
      </c>
      <c r="I813">
        <v>35</v>
      </c>
      <c r="J813">
        <v>40</v>
      </c>
      <c r="K813">
        <v>26.04</v>
      </c>
      <c r="L813">
        <v>1.56465062824096</v>
      </c>
      <c r="M813">
        <v>22.92</v>
      </c>
      <c r="N813">
        <v>29.08</v>
      </c>
    </row>
    <row r="814" spans="1:14" x14ac:dyDescent="0.25">
      <c r="A814" t="s">
        <v>1046</v>
      </c>
      <c r="B814">
        <v>5</v>
      </c>
      <c r="C814">
        <v>26</v>
      </c>
      <c r="D814">
        <v>6.2684819044597004</v>
      </c>
      <c r="E814">
        <v>24</v>
      </c>
      <c r="F814">
        <v>40</v>
      </c>
      <c r="G814">
        <v>40</v>
      </c>
      <c r="H814">
        <v>3.7115749943782501</v>
      </c>
      <c r="I814">
        <v>26</v>
      </c>
      <c r="J814">
        <v>40</v>
      </c>
      <c r="K814">
        <v>30.4</v>
      </c>
      <c r="L814">
        <v>3.14950579911799</v>
      </c>
      <c r="M814">
        <v>24.4</v>
      </c>
      <c r="N814">
        <v>36.4</v>
      </c>
    </row>
    <row r="815" spans="1:14" x14ac:dyDescent="0.25">
      <c r="A815" t="s">
        <v>1047</v>
      </c>
      <c r="B815">
        <v>5</v>
      </c>
      <c r="C815">
        <v>26</v>
      </c>
      <c r="D815">
        <v>6.0768497077216796</v>
      </c>
      <c r="E815">
        <v>14</v>
      </c>
      <c r="F815">
        <v>41</v>
      </c>
      <c r="G815">
        <v>41</v>
      </c>
      <c r="H815">
        <v>6.5550214599674703</v>
      </c>
      <c r="I815">
        <v>26</v>
      </c>
      <c r="J815">
        <v>41</v>
      </c>
      <c r="K815">
        <v>25.4</v>
      </c>
      <c r="L815">
        <v>4.1322379569251897</v>
      </c>
      <c r="M815">
        <v>17.600000000000001</v>
      </c>
      <c r="N815">
        <v>33.4</v>
      </c>
    </row>
    <row r="816" spans="1:14" x14ac:dyDescent="0.25">
      <c r="A816" t="s">
        <v>1048</v>
      </c>
      <c r="B816">
        <v>25</v>
      </c>
      <c r="C816">
        <v>26</v>
      </c>
      <c r="D816">
        <v>1.01445493832017</v>
      </c>
      <c r="E816">
        <v>25</v>
      </c>
      <c r="F816">
        <v>27</v>
      </c>
      <c r="G816">
        <v>42</v>
      </c>
      <c r="H816">
        <v>3.0283234031826001</v>
      </c>
      <c r="I816">
        <v>32</v>
      </c>
      <c r="J816">
        <v>42</v>
      </c>
      <c r="K816">
        <v>25.8</v>
      </c>
      <c r="L816">
        <v>1.37691899917498</v>
      </c>
      <c r="M816">
        <v>23.12</v>
      </c>
      <c r="N816">
        <v>28.48</v>
      </c>
    </row>
    <row r="817" spans="1:14" x14ac:dyDescent="0.25">
      <c r="A817" t="s">
        <v>1049</v>
      </c>
      <c r="B817">
        <v>5</v>
      </c>
      <c r="C817">
        <v>26</v>
      </c>
      <c r="D817">
        <v>10.664353765424501</v>
      </c>
      <c r="E817">
        <v>6</v>
      </c>
      <c r="F817">
        <v>42</v>
      </c>
      <c r="G817">
        <v>42</v>
      </c>
      <c r="H817">
        <v>4.7410442425747297</v>
      </c>
      <c r="I817">
        <v>26</v>
      </c>
      <c r="J817">
        <v>42</v>
      </c>
      <c r="K817">
        <v>25.6</v>
      </c>
      <c r="L817">
        <v>6.1618068694490598</v>
      </c>
      <c r="M817">
        <v>13.6</v>
      </c>
      <c r="N817">
        <v>37.6</v>
      </c>
    </row>
    <row r="818" spans="1:14" x14ac:dyDescent="0.25">
      <c r="A818" t="s">
        <v>1050</v>
      </c>
      <c r="B818">
        <v>25</v>
      </c>
      <c r="C818">
        <v>26</v>
      </c>
      <c r="D818">
        <v>2.6262615016306898</v>
      </c>
      <c r="E818">
        <v>21</v>
      </c>
      <c r="F818">
        <v>33</v>
      </c>
      <c r="G818">
        <v>42</v>
      </c>
      <c r="H818">
        <v>2.1473817743588302</v>
      </c>
      <c r="I818">
        <v>37</v>
      </c>
      <c r="J818">
        <v>42</v>
      </c>
      <c r="K818">
        <v>26.92</v>
      </c>
      <c r="L818">
        <v>1.55468948763549</v>
      </c>
      <c r="M818">
        <v>23.88</v>
      </c>
      <c r="N818">
        <v>30</v>
      </c>
    </row>
    <row r="819" spans="1:14" x14ac:dyDescent="0.25">
      <c r="A819" t="s">
        <v>1051</v>
      </c>
      <c r="B819">
        <v>15</v>
      </c>
      <c r="C819">
        <v>26</v>
      </c>
      <c r="D819">
        <v>3.4467826651928801</v>
      </c>
      <c r="E819">
        <v>20</v>
      </c>
      <c r="F819">
        <v>32</v>
      </c>
      <c r="G819">
        <v>43</v>
      </c>
      <c r="H819">
        <v>3.5207321206627702</v>
      </c>
      <c r="I819">
        <v>32</v>
      </c>
      <c r="J819">
        <v>43</v>
      </c>
      <c r="K819">
        <v>27.266666666666701</v>
      </c>
      <c r="L819">
        <v>2.1525599915621298</v>
      </c>
      <c r="M819">
        <v>23.133333333333301</v>
      </c>
      <c r="N819">
        <v>31.6</v>
      </c>
    </row>
    <row r="820" spans="1:14" x14ac:dyDescent="0.25">
      <c r="A820" t="s">
        <v>1052</v>
      </c>
      <c r="B820">
        <v>5</v>
      </c>
      <c r="C820">
        <v>26</v>
      </c>
      <c r="D820">
        <v>4.9070132043697203</v>
      </c>
      <c r="E820">
        <v>18</v>
      </c>
      <c r="F820">
        <v>43</v>
      </c>
      <c r="G820">
        <v>43</v>
      </c>
      <c r="H820">
        <v>7.6634309762294297</v>
      </c>
      <c r="I820">
        <v>26</v>
      </c>
      <c r="J820">
        <v>43</v>
      </c>
      <c r="K820">
        <v>27.4</v>
      </c>
      <c r="L820">
        <v>3.7978869189201601</v>
      </c>
      <c r="M820">
        <v>21.2</v>
      </c>
      <c r="N820">
        <v>35.799999999999997</v>
      </c>
    </row>
    <row r="821" spans="1:14" x14ac:dyDescent="0.25">
      <c r="A821" t="s">
        <v>1053</v>
      </c>
      <c r="B821">
        <v>25</v>
      </c>
      <c r="C821">
        <v>26</v>
      </c>
      <c r="D821">
        <v>2.1490790222940599</v>
      </c>
      <c r="E821">
        <v>23</v>
      </c>
      <c r="F821">
        <v>29</v>
      </c>
      <c r="G821">
        <v>43</v>
      </c>
      <c r="H821">
        <v>1.8698202942511</v>
      </c>
      <c r="I821">
        <v>35</v>
      </c>
      <c r="J821">
        <v>43</v>
      </c>
      <c r="K821">
        <v>26.6</v>
      </c>
      <c r="L821">
        <v>1.5774972634605799</v>
      </c>
      <c r="M821">
        <v>23.56</v>
      </c>
      <c r="N821">
        <v>29.76</v>
      </c>
    </row>
    <row r="822" spans="1:14" x14ac:dyDescent="0.25">
      <c r="A822" t="s">
        <v>1054</v>
      </c>
      <c r="B822">
        <v>10</v>
      </c>
      <c r="C822">
        <v>26</v>
      </c>
      <c r="D822">
        <v>6.2538503359452404</v>
      </c>
      <c r="E822">
        <v>18</v>
      </c>
      <c r="F822">
        <v>40.5</v>
      </c>
      <c r="G822">
        <v>43</v>
      </c>
      <c r="H822">
        <v>1.98831849839132</v>
      </c>
      <c r="I822">
        <v>38</v>
      </c>
      <c r="J822">
        <v>43</v>
      </c>
      <c r="K822">
        <v>28.6</v>
      </c>
      <c r="L822">
        <v>3.2678366708804099</v>
      </c>
      <c r="M822">
        <v>22.4</v>
      </c>
      <c r="N822">
        <v>35.200000000000003</v>
      </c>
    </row>
    <row r="823" spans="1:14" x14ac:dyDescent="0.25">
      <c r="A823" t="s">
        <v>1055</v>
      </c>
      <c r="B823">
        <v>45</v>
      </c>
      <c r="C823">
        <v>26</v>
      </c>
      <c r="D823">
        <v>2.0813581131461998</v>
      </c>
      <c r="E823">
        <v>24</v>
      </c>
      <c r="F823">
        <v>31</v>
      </c>
      <c r="G823">
        <v>44</v>
      </c>
      <c r="H823">
        <v>1.3243618816016101</v>
      </c>
      <c r="I823">
        <v>40</v>
      </c>
      <c r="J823">
        <v>44</v>
      </c>
      <c r="K823">
        <v>27.244444444444401</v>
      </c>
      <c r="L823">
        <v>1.18882426639015</v>
      </c>
      <c r="M823">
        <v>24.933333333333302</v>
      </c>
      <c r="N823">
        <v>29.5555555555556</v>
      </c>
    </row>
    <row r="824" spans="1:14" x14ac:dyDescent="0.25">
      <c r="A824" t="s">
        <v>1056</v>
      </c>
      <c r="B824">
        <v>45</v>
      </c>
      <c r="C824">
        <v>26</v>
      </c>
      <c r="D824">
        <v>1.56582284442334</v>
      </c>
      <c r="E824">
        <v>23</v>
      </c>
      <c r="F824">
        <v>28</v>
      </c>
      <c r="G824">
        <v>44</v>
      </c>
      <c r="H824">
        <v>1.5742260221317901</v>
      </c>
      <c r="I824">
        <v>38</v>
      </c>
      <c r="J824">
        <v>44</v>
      </c>
      <c r="K824">
        <v>25.822222222222202</v>
      </c>
      <c r="L824">
        <v>1.2073156042343201</v>
      </c>
      <c r="M824">
        <v>23.4444444444444</v>
      </c>
      <c r="N824">
        <v>28.177777777777798</v>
      </c>
    </row>
    <row r="825" spans="1:14" x14ac:dyDescent="0.25">
      <c r="A825" t="s">
        <v>1057</v>
      </c>
      <c r="B825">
        <v>25</v>
      </c>
      <c r="C825">
        <v>26</v>
      </c>
      <c r="D825">
        <v>2.9599803611466502</v>
      </c>
      <c r="E825">
        <v>20</v>
      </c>
      <c r="F825">
        <v>32</v>
      </c>
      <c r="G825">
        <v>45</v>
      </c>
      <c r="H825">
        <v>1.6823630388651101</v>
      </c>
      <c r="I825">
        <v>39</v>
      </c>
      <c r="J825">
        <v>45</v>
      </c>
      <c r="K825">
        <v>26.24</v>
      </c>
      <c r="L825">
        <v>2.1071061190257301</v>
      </c>
      <c r="M825">
        <v>22.16</v>
      </c>
      <c r="N825">
        <v>30.4</v>
      </c>
    </row>
    <row r="826" spans="1:14" x14ac:dyDescent="0.25">
      <c r="A826" t="s">
        <v>1058</v>
      </c>
      <c r="B826">
        <v>85</v>
      </c>
      <c r="C826">
        <v>26</v>
      </c>
      <c r="D826">
        <v>2.0093573578881299</v>
      </c>
      <c r="E826">
        <v>21</v>
      </c>
      <c r="F826">
        <v>29</v>
      </c>
      <c r="G826">
        <v>45</v>
      </c>
      <c r="H826">
        <v>1.16568436637205</v>
      </c>
      <c r="I826">
        <v>40</v>
      </c>
      <c r="J826">
        <v>45</v>
      </c>
      <c r="K826">
        <v>24.1882352941176</v>
      </c>
      <c r="L826">
        <v>1.1136719349200599</v>
      </c>
      <c r="M826">
        <v>21.988235294117601</v>
      </c>
      <c r="N826">
        <v>26.4</v>
      </c>
    </row>
    <row r="827" spans="1:14" x14ac:dyDescent="0.25">
      <c r="A827" t="s">
        <v>1059</v>
      </c>
      <c r="B827">
        <v>245</v>
      </c>
      <c r="C827">
        <v>26</v>
      </c>
      <c r="D827">
        <v>0.615036045231248</v>
      </c>
      <c r="E827">
        <v>25</v>
      </c>
      <c r="F827">
        <v>28</v>
      </c>
      <c r="G827">
        <v>46</v>
      </c>
      <c r="H827">
        <v>1.2312705603234699</v>
      </c>
      <c r="I827">
        <v>43</v>
      </c>
      <c r="J827">
        <v>46</v>
      </c>
      <c r="K827">
        <v>26.1428571428571</v>
      </c>
      <c r="L827">
        <v>0.56059147678952903</v>
      </c>
      <c r="M827">
        <v>25.008163265306099</v>
      </c>
      <c r="N827">
        <v>27.2163265306122</v>
      </c>
    </row>
    <row r="828" spans="1:14" x14ac:dyDescent="0.25">
      <c r="A828" t="s">
        <v>1060</v>
      </c>
      <c r="B828">
        <v>45</v>
      </c>
      <c r="C828">
        <v>26</v>
      </c>
      <c r="D828">
        <v>1.3010960937242499</v>
      </c>
      <c r="E828">
        <v>24</v>
      </c>
      <c r="F828">
        <v>29</v>
      </c>
      <c r="G828">
        <v>46</v>
      </c>
      <c r="H828">
        <v>2.0800578415184501</v>
      </c>
      <c r="I828">
        <v>39</v>
      </c>
      <c r="J828">
        <v>46</v>
      </c>
      <c r="K828">
        <v>27.133333333333301</v>
      </c>
      <c r="L828">
        <v>1.3611069644062199</v>
      </c>
      <c r="M828">
        <v>24.488888888888901</v>
      </c>
      <c r="N828">
        <v>29.822222222222202</v>
      </c>
    </row>
    <row r="829" spans="1:14" x14ac:dyDescent="0.25">
      <c r="A829" t="s">
        <v>1061</v>
      </c>
      <c r="B829">
        <v>40</v>
      </c>
      <c r="C829">
        <v>26</v>
      </c>
      <c r="D829">
        <v>2.3088955535856801</v>
      </c>
      <c r="E829">
        <v>21</v>
      </c>
      <c r="F829">
        <v>30.5</v>
      </c>
      <c r="G829">
        <v>46</v>
      </c>
      <c r="H829">
        <v>3.5867010179856398</v>
      </c>
      <c r="I829">
        <v>38</v>
      </c>
      <c r="J829">
        <v>46</v>
      </c>
      <c r="K829">
        <v>26.475000000000001</v>
      </c>
      <c r="L829">
        <v>1.3464995260085</v>
      </c>
      <c r="M829">
        <v>23.85</v>
      </c>
      <c r="N829">
        <v>29.15</v>
      </c>
    </row>
    <row r="830" spans="1:14" x14ac:dyDescent="0.25">
      <c r="A830" t="s">
        <v>1062</v>
      </c>
      <c r="B830">
        <v>5</v>
      </c>
      <c r="C830">
        <v>26</v>
      </c>
      <c r="D830">
        <v>10.649067389383299</v>
      </c>
      <c r="E830">
        <v>9</v>
      </c>
      <c r="F830">
        <v>46</v>
      </c>
      <c r="G830">
        <v>46</v>
      </c>
      <c r="H830">
        <v>5.38518401363278</v>
      </c>
      <c r="I830">
        <v>26</v>
      </c>
      <c r="J830">
        <v>46</v>
      </c>
      <c r="K830">
        <v>30</v>
      </c>
      <c r="L830">
        <v>6.2575252944499598</v>
      </c>
      <c r="M830">
        <v>18.399999999999999</v>
      </c>
      <c r="N830">
        <v>41.6</v>
      </c>
    </row>
    <row r="831" spans="1:14" x14ac:dyDescent="0.25">
      <c r="A831" t="s">
        <v>1063</v>
      </c>
      <c r="B831">
        <v>25</v>
      </c>
      <c r="C831">
        <v>26</v>
      </c>
      <c r="D831">
        <v>2.4374932158506102</v>
      </c>
      <c r="E831">
        <v>20</v>
      </c>
      <c r="F831">
        <v>29</v>
      </c>
      <c r="G831">
        <v>46</v>
      </c>
      <c r="H831">
        <v>3.70946400472093</v>
      </c>
      <c r="I831">
        <v>33</v>
      </c>
      <c r="J831">
        <v>46</v>
      </c>
      <c r="K831">
        <v>25.04</v>
      </c>
      <c r="L831">
        <v>1.91268600506183</v>
      </c>
      <c r="M831">
        <v>21.36</v>
      </c>
      <c r="N831">
        <v>28.84</v>
      </c>
    </row>
    <row r="832" spans="1:14" x14ac:dyDescent="0.25">
      <c r="A832" t="s">
        <v>1064</v>
      </c>
      <c r="B832">
        <v>15</v>
      </c>
      <c r="C832">
        <v>26</v>
      </c>
      <c r="D832">
        <v>2.1321806606000702</v>
      </c>
      <c r="E832">
        <v>23</v>
      </c>
      <c r="F832">
        <v>32</v>
      </c>
      <c r="G832">
        <v>46</v>
      </c>
      <c r="H832">
        <v>4.7597643897260902</v>
      </c>
      <c r="I832">
        <v>32</v>
      </c>
      <c r="J832">
        <v>46</v>
      </c>
      <c r="K832">
        <v>27.533333333333299</v>
      </c>
      <c r="L832">
        <v>2.0700982804420298</v>
      </c>
      <c r="M832">
        <v>23.466666666666701</v>
      </c>
      <c r="N832">
        <v>31.6</v>
      </c>
    </row>
    <row r="833" spans="1:14" x14ac:dyDescent="0.25">
      <c r="A833" t="s">
        <v>1065</v>
      </c>
      <c r="B833">
        <v>45</v>
      </c>
      <c r="C833">
        <v>26</v>
      </c>
      <c r="D833">
        <v>2.2689210564222</v>
      </c>
      <c r="E833">
        <v>21</v>
      </c>
      <c r="F833">
        <v>29</v>
      </c>
      <c r="G833">
        <v>47</v>
      </c>
      <c r="H833">
        <v>1.9661675262993601</v>
      </c>
      <c r="I833">
        <v>42</v>
      </c>
      <c r="J833">
        <v>47</v>
      </c>
      <c r="K833">
        <v>25.533333333333299</v>
      </c>
      <c r="L833">
        <v>1.45178228842474</v>
      </c>
      <c r="M833">
        <v>22.6666666666667</v>
      </c>
      <c r="N833">
        <v>28.3555555555556</v>
      </c>
    </row>
    <row r="834" spans="1:14" x14ac:dyDescent="0.25">
      <c r="A834" t="s">
        <v>1066</v>
      </c>
      <c r="B834">
        <v>45</v>
      </c>
      <c r="C834">
        <v>26</v>
      </c>
      <c r="D834">
        <v>1.1814836394800501</v>
      </c>
      <c r="E834">
        <v>23</v>
      </c>
      <c r="F834">
        <v>27</v>
      </c>
      <c r="G834">
        <v>47</v>
      </c>
      <c r="H834">
        <v>3.1229305515049401</v>
      </c>
      <c r="I834">
        <v>40</v>
      </c>
      <c r="J834">
        <v>47</v>
      </c>
      <c r="K834">
        <v>26.155555555555601</v>
      </c>
      <c r="L834">
        <v>1.1512705074788001</v>
      </c>
      <c r="M834">
        <v>23.955555555555598</v>
      </c>
      <c r="N834">
        <v>28.422222222222199</v>
      </c>
    </row>
    <row r="835" spans="1:14" x14ac:dyDescent="0.25">
      <c r="A835" t="s">
        <v>1067</v>
      </c>
      <c r="B835">
        <v>5</v>
      </c>
      <c r="C835">
        <v>26</v>
      </c>
      <c r="D835">
        <v>6.1715297793968196</v>
      </c>
      <c r="E835">
        <v>13</v>
      </c>
      <c r="F835">
        <v>47</v>
      </c>
      <c r="G835">
        <v>47</v>
      </c>
      <c r="H835">
        <v>9.1847338934598106</v>
      </c>
      <c r="I835">
        <v>26</v>
      </c>
      <c r="J835">
        <v>47</v>
      </c>
      <c r="K835">
        <v>27.4</v>
      </c>
      <c r="L835">
        <v>4.9259791953177503</v>
      </c>
      <c r="M835">
        <v>18.600000000000001</v>
      </c>
      <c r="N835">
        <v>38.4</v>
      </c>
    </row>
    <row r="836" spans="1:14" x14ac:dyDescent="0.25">
      <c r="A836" t="s">
        <v>1068</v>
      </c>
      <c r="B836">
        <v>45</v>
      </c>
      <c r="C836">
        <v>26</v>
      </c>
      <c r="D836">
        <v>1.64294732648121</v>
      </c>
      <c r="E836">
        <v>23</v>
      </c>
      <c r="F836">
        <v>29</v>
      </c>
      <c r="G836">
        <v>48</v>
      </c>
      <c r="H836">
        <v>2.3368863780240501</v>
      </c>
      <c r="I836">
        <v>39</v>
      </c>
      <c r="J836">
        <v>48</v>
      </c>
      <c r="K836">
        <v>26.244444444444401</v>
      </c>
      <c r="L836">
        <v>1.4123495209383199</v>
      </c>
      <c r="M836">
        <v>23.466666666666701</v>
      </c>
      <c r="N836">
        <v>28.977777777777799</v>
      </c>
    </row>
    <row r="837" spans="1:14" x14ac:dyDescent="0.25">
      <c r="A837" t="s">
        <v>1069</v>
      </c>
      <c r="B837">
        <v>25</v>
      </c>
      <c r="C837">
        <v>26</v>
      </c>
      <c r="D837">
        <v>2.6949064570187198</v>
      </c>
      <c r="E837">
        <v>23</v>
      </c>
      <c r="F837">
        <v>31</v>
      </c>
      <c r="G837">
        <v>48</v>
      </c>
      <c r="H837">
        <v>3.5497906433142101</v>
      </c>
      <c r="I837">
        <v>37</v>
      </c>
      <c r="J837">
        <v>48</v>
      </c>
      <c r="K837">
        <v>27.6</v>
      </c>
      <c r="L837">
        <v>1.7291868046444701</v>
      </c>
      <c r="M837">
        <v>24.36</v>
      </c>
      <c r="N837">
        <v>31.04</v>
      </c>
    </row>
    <row r="838" spans="1:14" x14ac:dyDescent="0.25">
      <c r="A838" t="s">
        <v>1070</v>
      </c>
      <c r="B838">
        <v>25</v>
      </c>
      <c r="C838">
        <v>26</v>
      </c>
      <c r="D838">
        <v>3.4120648555761499</v>
      </c>
      <c r="E838">
        <v>18</v>
      </c>
      <c r="F838">
        <v>30</v>
      </c>
      <c r="G838">
        <v>49</v>
      </c>
      <c r="H838">
        <v>5.1569948089508397</v>
      </c>
      <c r="I838">
        <v>32</v>
      </c>
      <c r="J838">
        <v>49</v>
      </c>
      <c r="K838">
        <v>24.64</v>
      </c>
      <c r="L838">
        <v>2.02680820310488</v>
      </c>
      <c r="M838">
        <v>20.6</v>
      </c>
      <c r="N838">
        <v>28.6</v>
      </c>
    </row>
    <row r="839" spans="1:14" x14ac:dyDescent="0.25">
      <c r="A839" t="s">
        <v>1071</v>
      </c>
      <c r="B839">
        <v>165</v>
      </c>
      <c r="C839">
        <v>26</v>
      </c>
      <c r="D839">
        <v>0.84695023021972604</v>
      </c>
      <c r="E839">
        <v>24</v>
      </c>
      <c r="F839">
        <v>27</v>
      </c>
      <c r="G839">
        <v>49</v>
      </c>
      <c r="H839">
        <v>0.45913286780520302</v>
      </c>
      <c r="I839">
        <v>48</v>
      </c>
      <c r="J839">
        <v>49</v>
      </c>
      <c r="K839">
        <v>25.890909090909101</v>
      </c>
      <c r="L839">
        <v>0.81226817969027398</v>
      </c>
      <c r="M839">
        <v>24.284848484848499</v>
      </c>
      <c r="N839">
        <v>27.472727272727301</v>
      </c>
    </row>
    <row r="840" spans="1:14" x14ac:dyDescent="0.25">
      <c r="A840" t="s">
        <v>1072</v>
      </c>
      <c r="B840">
        <v>105</v>
      </c>
      <c r="C840">
        <v>26</v>
      </c>
      <c r="D840">
        <v>0.80557785816676797</v>
      </c>
      <c r="E840">
        <v>25</v>
      </c>
      <c r="F840">
        <v>28</v>
      </c>
      <c r="G840">
        <v>49</v>
      </c>
      <c r="H840">
        <v>3.4523502765859702</v>
      </c>
      <c r="I840">
        <v>41</v>
      </c>
      <c r="J840">
        <v>49</v>
      </c>
      <c r="K840">
        <v>26.5809523809524</v>
      </c>
      <c r="L840">
        <v>0.77891282163505704</v>
      </c>
      <c r="M840">
        <v>25.0571428571429</v>
      </c>
      <c r="N840">
        <v>28.0857142857143</v>
      </c>
    </row>
    <row r="841" spans="1:14" x14ac:dyDescent="0.25">
      <c r="A841" t="s">
        <v>1073</v>
      </c>
      <c r="B841">
        <v>25</v>
      </c>
      <c r="C841">
        <v>26</v>
      </c>
      <c r="D841">
        <v>3.7684964198638502</v>
      </c>
      <c r="E841">
        <v>19</v>
      </c>
      <c r="F841">
        <v>34</v>
      </c>
      <c r="G841">
        <v>50</v>
      </c>
      <c r="H841">
        <v>3.3619693683618501</v>
      </c>
      <c r="I841">
        <v>39</v>
      </c>
      <c r="J841">
        <v>50</v>
      </c>
      <c r="K841">
        <v>27.24</v>
      </c>
      <c r="L841">
        <v>2.17240643880411</v>
      </c>
      <c r="M841">
        <v>23.08</v>
      </c>
      <c r="N841">
        <v>31.48</v>
      </c>
    </row>
    <row r="842" spans="1:14" x14ac:dyDescent="0.25">
      <c r="A842" t="s">
        <v>1074</v>
      </c>
      <c r="B842">
        <v>85</v>
      </c>
      <c r="C842">
        <v>26</v>
      </c>
      <c r="D842">
        <v>1.7987475612989501</v>
      </c>
      <c r="E842">
        <v>25</v>
      </c>
      <c r="F842">
        <v>31</v>
      </c>
      <c r="G842">
        <v>50</v>
      </c>
      <c r="H842">
        <v>2.4175242382123598</v>
      </c>
      <c r="I842">
        <v>45</v>
      </c>
      <c r="J842">
        <v>50</v>
      </c>
      <c r="K842">
        <v>27.164705882352902</v>
      </c>
      <c r="L842">
        <v>1.0649039828215501</v>
      </c>
      <c r="M842">
        <v>25.141176470588199</v>
      </c>
      <c r="N842">
        <v>29.270588235294099</v>
      </c>
    </row>
    <row r="843" spans="1:14" x14ac:dyDescent="0.25">
      <c r="A843" t="s">
        <v>1075</v>
      </c>
      <c r="B843">
        <v>90</v>
      </c>
      <c r="C843">
        <v>26</v>
      </c>
      <c r="D843">
        <v>1.7560591147115301</v>
      </c>
      <c r="E843">
        <v>24</v>
      </c>
      <c r="F843">
        <v>30.5</v>
      </c>
      <c r="G843">
        <v>50</v>
      </c>
      <c r="H843">
        <v>1.2488198689588901</v>
      </c>
      <c r="I843">
        <v>47</v>
      </c>
      <c r="J843">
        <v>50</v>
      </c>
      <c r="K843">
        <v>28.266666666666701</v>
      </c>
      <c r="L843">
        <v>1.05114290890276</v>
      </c>
      <c r="M843">
        <v>26.211111111111101</v>
      </c>
      <c r="N843">
        <v>30.344444444444399</v>
      </c>
    </row>
    <row r="844" spans="1:14" x14ac:dyDescent="0.25">
      <c r="A844" t="s">
        <v>1076</v>
      </c>
      <c r="B844">
        <v>5</v>
      </c>
      <c r="C844">
        <v>26</v>
      </c>
      <c r="D844">
        <v>6.4472624507856802</v>
      </c>
      <c r="E844">
        <v>16</v>
      </c>
      <c r="F844">
        <v>50</v>
      </c>
      <c r="G844">
        <v>50</v>
      </c>
      <c r="H844">
        <v>10.866793539502901</v>
      </c>
      <c r="I844">
        <v>26</v>
      </c>
      <c r="J844">
        <v>50</v>
      </c>
      <c r="K844">
        <v>28.6</v>
      </c>
      <c r="L844">
        <v>5.0857450453071902</v>
      </c>
      <c r="M844">
        <v>20.2</v>
      </c>
      <c r="N844">
        <v>40.200000000000003</v>
      </c>
    </row>
    <row r="845" spans="1:14" x14ac:dyDescent="0.25">
      <c r="A845" t="s">
        <v>1077</v>
      </c>
      <c r="B845">
        <v>25</v>
      </c>
      <c r="C845">
        <v>26</v>
      </c>
      <c r="D845">
        <v>2.3060736214515698</v>
      </c>
      <c r="E845">
        <v>22</v>
      </c>
      <c r="F845">
        <v>30</v>
      </c>
      <c r="G845">
        <v>50</v>
      </c>
      <c r="H845">
        <v>2.9325177503359798</v>
      </c>
      <c r="I845">
        <v>41</v>
      </c>
      <c r="J845">
        <v>50</v>
      </c>
      <c r="K845">
        <v>27.44</v>
      </c>
      <c r="L845">
        <v>1.9873016422188401</v>
      </c>
      <c r="M845">
        <v>23.678999999999998</v>
      </c>
      <c r="N845">
        <v>31.44</v>
      </c>
    </row>
    <row r="846" spans="1:14" x14ac:dyDescent="0.25">
      <c r="A846" t="s">
        <v>1078</v>
      </c>
      <c r="B846">
        <v>105</v>
      </c>
      <c r="C846">
        <v>26</v>
      </c>
      <c r="D846">
        <v>1.26100604821125</v>
      </c>
      <c r="E846">
        <v>24</v>
      </c>
      <c r="F846">
        <v>28</v>
      </c>
      <c r="G846">
        <v>51</v>
      </c>
      <c r="H846">
        <v>1.8688628694589899</v>
      </c>
      <c r="I846">
        <v>45</v>
      </c>
      <c r="J846">
        <v>51</v>
      </c>
      <c r="K846">
        <v>26.676190476190499</v>
      </c>
      <c r="L846">
        <v>0.91414455256244098</v>
      </c>
      <c r="M846">
        <v>24.895238095238099</v>
      </c>
      <c r="N846">
        <v>28.485714285714302</v>
      </c>
    </row>
    <row r="847" spans="1:14" x14ac:dyDescent="0.25">
      <c r="A847" t="s">
        <v>1079</v>
      </c>
      <c r="B847">
        <v>55</v>
      </c>
      <c r="C847">
        <v>26</v>
      </c>
      <c r="D847">
        <v>2.23106901661416</v>
      </c>
      <c r="E847">
        <v>22</v>
      </c>
      <c r="F847">
        <v>31</v>
      </c>
      <c r="G847">
        <v>51</v>
      </c>
      <c r="H847">
        <v>2.4696325128396799</v>
      </c>
      <c r="I847">
        <v>46</v>
      </c>
      <c r="J847">
        <v>51</v>
      </c>
      <c r="K847">
        <v>27.072727272727299</v>
      </c>
      <c r="L847">
        <v>1.6094277706682101</v>
      </c>
      <c r="M847">
        <v>23.926818181818199</v>
      </c>
      <c r="N847">
        <v>30.2545454545455</v>
      </c>
    </row>
    <row r="848" spans="1:14" x14ac:dyDescent="0.25">
      <c r="A848" t="s">
        <v>1080</v>
      </c>
      <c r="B848">
        <v>45</v>
      </c>
      <c r="C848">
        <v>26</v>
      </c>
      <c r="D848">
        <v>2.1187385174415798</v>
      </c>
      <c r="E848">
        <v>23</v>
      </c>
      <c r="F848">
        <v>31</v>
      </c>
      <c r="G848">
        <v>51</v>
      </c>
      <c r="H848">
        <v>1.8209936742877999</v>
      </c>
      <c r="I848">
        <v>45</v>
      </c>
      <c r="J848">
        <v>51</v>
      </c>
      <c r="K848">
        <v>26.622222222222199</v>
      </c>
      <c r="L848">
        <v>1.8067789193633299</v>
      </c>
      <c r="M848">
        <v>23.155555555555601</v>
      </c>
      <c r="N848">
        <v>30.177777777777798</v>
      </c>
    </row>
    <row r="849" spans="1:14" x14ac:dyDescent="0.25">
      <c r="A849" t="s">
        <v>1081</v>
      </c>
      <c r="B849">
        <v>5</v>
      </c>
      <c r="C849">
        <v>26</v>
      </c>
      <c r="D849">
        <v>11.588784246073001</v>
      </c>
      <c r="E849">
        <v>18</v>
      </c>
      <c r="F849">
        <v>51</v>
      </c>
      <c r="G849">
        <v>51</v>
      </c>
      <c r="H849">
        <v>6.9002507132705402</v>
      </c>
      <c r="I849">
        <v>26</v>
      </c>
      <c r="J849">
        <v>51</v>
      </c>
      <c r="K849">
        <v>32.200000000000003</v>
      </c>
      <c r="L849">
        <v>6.0810157561761597</v>
      </c>
      <c r="M849">
        <v>20.399999999999999</v>
      </c>
      <c r="N849">
        <v>44</v>
      </c>
    </row>
    <row r="850" spans="1:14" x14ac:dyDescent="0.25">
      <c r="A850" t="s">
        <v>1082</v>
      </c>
      <c r="B850">
        <v>45</v>
      </c>
      <c r="C850">
        <v>26</v>
      </c>
      <c r="D850">
        <v>2.8508331562840499</v>
      </c>
      <c r="E850">
        <v>20</v>
      </c>
      <c r="F850">
        <v>30</v>
      </c>
      <c r="G850">
        <v>51</v>
      </c>
      <c r="H850">
        <v>2.9273366803297498</v>
      </c>
      <c r="I850">
        <v>41</v>
      </c>
      <c r="J850">
        <v>51</v>
      </c>
      <c r="K850">
        <v>25.6</v>
      </c>
      <c r="L850">
        <v>1.5552785090218699</v>
      </c>
      <c r="M850">
        <v>22.6</v>
      </c>
      <c r="N850">
        <v>28.711111111111101</v>
      </c>
    </row>
    <row r="851" spans="1:14" x14ac:dyDescent="0.25">
      <c r="A851" t="s">
        <v>1083</v>
      </c>
      <c r="B851">
        <v>5</v>
      </c>
      <c r="C851">
        <v>26</v>
      </c>
      <c r="D851">
        <v>7.3617031302068803</v>
      </c>
      <c r="E851">
        <v>13</v>
      </c>
      <c r="F851">
        <v>51</v>
      </c>
      <c r="G851">
        <v>51</v>
      </c>
      <c r="H851">
        <v>9.3725377671375494</v>
      </c>
      <c r="I851">
        <v>26</v>
      </c>
      <c r="J851">
        <v>51</v>
      </c>
      <c r="K851">
        <v>29.6</v>
      </c>
      <c r="L851">
        <v>5.5675908894629904</v>
      </c>
      <c r="M851">
        <v>19.600000000000001</v>
      </c>
      <c r="N851">
        <v>41</v>
      </c>
    </row>
    <row r="852" spans="1:14" x14ac:dyDescent="0.25">
      <c r="A852" t="s">
        <v>1084</v>
      </c>
      <c r="B852">
        <v>145</v>
      </c>
      <c r="C852">
        <v>26</v>
      </c>
      <c r="D852">
        <v>1.0758937051244799</v>
      </c>
      <c r="E852">
        <v>24</v>
      </c>
      <c r="F852">
        <v>28</v>
      </c>
      <c r="G852">
        <v>52</v>
      </c>
      <c r="H852">
        <v>2.2357053020959099</v>
      </c>
      <c r="I852">
        <v>42</v>
      </c>
      <c r="J852">
        <v>52</v>
      </c>
      <c r="K852">
        <v>26.193103448275899</v>
      </c>
      <c r="L852">
        <v>0.69955221116088095</v>
      </c>
      <c r="M852">
        <v>24.820689655172401</v>
      </c>
      <c r="N852">
        <v>27.586206896551701</v>
      </c>
    </row>
    <row r="853" spans="1:14" x14ac:dyDescent="0.25">
      <c r="A853" t="s">
        <v>1085</v>
      </c>
      <c r="B853">
        <v>5</v>
      </c>
      <c r="C853">
        <v>26</v>
      </c>
      <c r="D853">
        <v>7.0545916314347101</v>
      </c>
      <c r="E853">
        <v>24</v>
      </c>
      <c r="F853">
        <v>52</v>
      </c>
      <c r="G853">
        <v>52</v>
      </c>
      <c r="H853">
        <v>9.3415343587880493</v>
      </c>
      <c r="I853">
        <v>26</v>
      </c>
      <c r="J853">
        <v>52</v>
      </c>
      <c r="K853">
        <v>32.4</v>
      </c>
      <c r="L853">
        <v>4.7710785492855097</v>
      </c>
      <c r="M853">
        <v>24.8</v>
      </c>
      <c r="N853">
        <v>43</v>
      </c>
    </row>
    <row r="854" spans="1:14" x14ac:dyDescent="0.25">
      <c r="A854" t="s">
        <v>1086</v>
      </c>
      <c r="B854">
        <v>125</v>
      </c>
      <c r="C854">
        <v>26</v>
      </c>
      <c r="D854">
        <v>1.09616333974766</v>
      </c>
      <c r="E854">
        <v>24</v>
      </c>
      <c r="F854">
        <v>29</v>
      </c>
      <c r="G854">
        <v>52</v>
      </c>
      <c r="H854">
        <v>1.7603402482983199</v>
      </c>
      <c r="I854">
        <v>45</v>
      </c>
      <c r="J854">
        <v>52</v>
      </c>
      <c r="K854">
        <v>26.751999999999999</v>
      </c>
      <c r="L854">
        <v>0.87426793835002503</v>
      </c>
      <c r="M854">
        <v>25.047999999999998</v>
      </c>
      <c r="N854">
        <v>28.448</v>
      </c>
    </row>
    <row r="855" spans="1:14" x14ac:dyDescent="0.25">
      <c r="A855" t="s">
        <v>1087</v>
      </c>
      <c r="B855">
        <v>125</v>
      </c>
      <c r="C855">
        <v>26</v>
      </c>
      <c r="D855">
        <v>1.2870918423100399</v>
      </c>
      <c r="E855">
        <v>24</v>
      </c>
      <c r="F855">
        <v>29</v>
      </c>
      <c r="G855">
        <v>52</v>
      </c>
      <c r="H855">
        <v>0.72750057436992499</v>
      </c>
      <c r="I855">
        <v>49</v>
      </c>
      <c r="J855">
        <v>52</v>
      </c>
      <c r="K855">
        <v>26.352</v>
      </c>
      <c r="L855">
        <v>0.99182875023178196</v>
      </c>
      <c r="M855">
        <v>24.463999999999999</v>
      </c>
      <c r="N855">
        <v>28.303999999999998</v>
      </c>
    </row>
    <row r="856" spans="1:14" x14ac:dyDescent="0.25">
      <c r="A856" t="s">
        <v>1088</v>
      </c>
      <c r="B856">
        <v>149</v>
      </c>
      <c r="C856">
        <v>26</v>
      </c>
      <c r="D856">
        <v>1.2194377609559599</v>
      </c>
      <c r="E856">
        <v>23</v>
      </c>
      <c r="F856">
        <v>28</v>
      </c>
      <c r="G856">
        <v>53</v>
      </c>
      <c r="H856">
        <v>1.5558730391941999</v>
      </c>
      <c r="I856">
        <v>48</v>
      </c>
      <c r="J856">
        <v>53</v>
      </c>
      <c r="K856">
        <v>26.630872483221498</v>
      </c>
      <c r="L856">
        <v>0.79304583712418297</v>
      </c>
      <c r="M856">
        <v>25.1006711409396</v>
      </c>
      <c r="N856">
        <v>28.167785234899299</v>
      </c>
    </row>
    <row r="857" spans="1:14" x14ac:dyDescent="0.25">
      <c r="A857" t="s">
        <v>1089</v>
      </c>
      <c r="B857">
        <v>25</v>
      </c>
      <c r="C857">
        <v>26</v>
      </c>
      <c r="D857">
        <v>1.50831780877282</v>
      </c>
      <c r="E857">
        <v>22</v>
      </c>
      <c r="F857">
        <v>28</v>
      </c>
      <c r="G857">
        <v>53</v>
      </c>
      <c r="H857">
        <v>5.9738390558590204</v>
      </c>
      <c r="I857">
        <v>33</v>
      </c>
      <c r="J857">
        <v>53</v>
      </c>
      <c r="K857">
        <v>26.44</v>
      </c>
      <c r="L857">
        <v>1.75260015412359</v>
      </c>
      <c r="M857">
        <v>23.2</v>
      </c>
      <c r="N857">
        <v>30.12</v>
      </c>
    </row>
    <row r="858" spans="1:14" x14ac:dyDescent="0.25">
      <c r="A858" t="s">
        <v>1090</v>
      </c>
      <c r="B858">
        <v>25</v>
      </c>
      <c r="C858">
        <v>26</v>
      </c>
      <c r="D858">
        <v>4.0877184325976303</v>
      </c>
      <c r="E858">
        <v>19</v>
      </c>
      <c r="F858">
        <v>32</v>
      </c>
      <c r="G858">
        <v>54</v>
      </c>
      <c r="H858">
        <v>6.9152247066363897</v>
      </c>
      <c r="I858">
        <v>38</v>
      </c>
      <c r="J858">
        <v>54</v>
      </c>
      <c r="K858">
        <v>26.08</v>
      </c>
      <c r="L858">
        <v>2.2132282358912798</v>
      </c>
      <c r="M858">
        <v>21.879000000000001</v>
      </c>
      <c r="N858">
        <v>30.48</v>
      </c>
    </row>
    <row r="859" spans="1:14" x14ac:dyDescent="0.25">
      <c r="A859" t="s">
        <v>1091</v>
      </c>
      <c r="B859">
        <v>5</v>
      </c>
      <c r="C859">
        <v>26</v>
      </c>
      <c r="D859">
        <v>7.5540940551266198</v>
      </c>
      <c r="E859">
        <v>12</v>
      </c>
      <c r="F859">
        <v>54</v>
      </c>
      <c r="G859">
        <v>54</v>
      </c>
      <c r="H859">
        <v>12.814312141491101</v>
      </c>
      <c r="I859">
        <v>26</v>
      </c>
      <c r="J859">
        <v>54</v>
      </c>
      <c r="K859">
        <v>28.8</v>
      </c>
      <c r="L859">
        <v>6.1483793075257598</v>
      </c>
      <c r="M859">
        <v>17.600000000000001</v>
      </c>
      <c r="N859">
        <v>42.604999999999897</v>
      </c>
    </row>
    <row r="860" spans="1:14" x14ac:dyDescent="0.25">
      <c r="A860" t="s">
        <v>1092</v>
      </c>
      <c r="B860">
        <v>15</v>
      </c>
      <c r="C860">
        <v>26</v>
      </c>
      <c r="D860">
        <v>4.0764952804311099</v>
      </c>
      <c r="E860">
        <v>19</v>
      </c>
      <c r="F860">
        <v>37</v>
      </c>
      <c r="G860">
        <v>55</v>
      </c>
      <c r="H860">
        <v>6.2234042666427003</v>
      </c>
      <c r="I860">
        <v>37</v>
      </c>
      <c r="J860">
        <v>55</v>
      </c>
      <c r="K860">
        <v>28.6</v>
      </c>
      <c r="L860">
        <v>2.8946354955251401</v>
      </c>
      <c r="M860">
        <v>23.2</v>
      </c>
      <c r="N860">
        <v>34.466666666666697</v>
      </c>
    </row>
    <row r="861" spans="1:14" x14ac:dyDescent="0.25">
      <c r="A861" t="s">
        <v>1093</v>
      </c>
      <c r="B861">
        <v>25</v>
      </c>
      <c r="C861">
        <v>26</v>
      </c>
      <c r="D861">
        <v>1.26718415613855</v>
      </c>
      <c r="E861">
        <v>24</v>
      </c>
      <c r="F861">
        <v>28</v>
      </c>
      <c r="G861">
        <v>55</v>
      </c>
      <c r="H861">
        <v>8.5042658409617804</v>
      </c>
      <c r="I861">
        <v>35</v>
      </c>
      <c r="J861">
        <v>55</v>
      </c>
      <c r="K861">
        <v>26.84</v>
      </c>
      <c r="L861">
        <v>1.6732104293393799</v>
      </c>
      <c r="M861">
        <v>23.8</v>
      </c>
      <c r="N861">
        <v>30.32</v>
      </c>
    </row>
    <row r="862" spans="1:14" x14ac:dyDescent="0.25">
      <c r="A862" t="s">
        <v>1094</v>
      </c>
      <c r="B862">
        <v>45</v>
      </c>
      <c r="C862">
        <v>26</v>
      </c>
      <c r="D862">
        <v>2.4747520986545299</v>
      </c>
      <c r="E862">
        <v>24</v>
      </c>
      <c r="F862">
        <v>33</v>
      </c>
      <c r="G862">
        <v>55</v>
      </c>
      <c r="H862">
        <v>1.56207354416357</v>
      </c>
      <c r="I862">
        <v>48</v>
      </c>
      <c r="J862">
        <v>55</v>
      </c>
      <c r="K862">
        <v>28.933333333333302</v>
      </c>
      <c r="L862">
        <v>1.78225824565311</v>
      </c>
      <c r="M862">
        <v>25.488888888888901</v>
      </c>
      <c r="N862">
        <v>32.466666666666697</v>
      </c>
    </row>
    <row r="863" spans="1:14" x14ac:dyDescent="0.25">
      <c r="A863" t="s">
        <v>1095</v>
      </c>
      <c r="B863">
        <v>145</v>
      </c>
      <c r="C863">
        <v>26</v>
      </c>
      <c r="D863">
        <v>1.03892729629782</v>
      </c>
      <c r="E863">
        <v>24</v>
      </c>
      <c r="F863">
        <v>28</v>
      </c>
      <c r="G863">
        <v>56</v>
      </c>
      <c r="H863">
        <v>2.8409640296318002</v>
      </c>
      <c r="I863">
        <v>47</v>
      </c>
      <c r="J863">
        <v>56</v>
      </c>
      <c r="K863">
        <v>26.303448275862099</v>
      </c>
      <c r="L863">
        <v>0.782248184482632</v>
      </c>
      <c r="M863">
        <v>24.8</v>
      </c>
      <c r="N863">
        <v>27.834482758620702</v>
      </c>
    </row>
    <row r="864" spans="1:14" x14ac:dyDescent="0.25">
      <c r="A864" t="s">
        <v>1096</v>
      </c>
      <c r="B864">
        <v>90</v>
      </c>
      <c r="C864">
        <v>26</v>
      </c>
      <c r="D864">
        <v>1.11545884049681</v>
      </c>
      <c r="E864">
        <v>23</v>
      </c>
      <c r="F864">
        <v>28</v>
      </c>
      <c r="G864">
        <v>56</v>
      </c>
      <c r="H864">
        <v>3.3064527900765999</v>
      </c>
      <c r="I864">
        <v>46</v>
      </c>
      <c r="J864">
        <v>56</v>
      </c>
      <c r="K864">
        <v>27.133333333333301</v>
      </c>
      <c r="L864">
        <v>1.14175182134219</v>
      </c>
      <c r="M864">
        <v>24.966666666666701</v>
      </c>
      <c r="N864">
        <v>29.422222222222199</v>
      </c>
    </row>
    <row r="865" spans="1:14" x14ac:dyDescent="0.25">
      <c r="A865" t="s">
        <v>1097</v>
      </c>
      <c r="B865">
        <v>215</v>
      </c>
      <c r="C865">
        <v>26</v>
      </c>
      <c r="D865">
        <v>1.1942220298695101</v>
      </c>
      <c r="E865">
        <v>23</v>
      </c>
      <c r="F865">
        <v>27</v>
      </c>
      <c r="G865">
        <v>56</v>
      </c>
      <c r="H865">
        <v>1.52420767315451</v>
      </c>
      <c r="I865">
        <v>51</v>
      </c>
      <c r="J865">
        <v>56</v>
      </c>
      <c r="K865">
        <v>26.823255813953502</v>
      </c>
      <c r="L865">
        <v>0.72692118049628396</v>
      </c>
      <c r="M865">
        <v>25.413953488372101</v>
      </c>
      <c r="N865">
        <v>28.265116279069801</v>
      </c>
    </row>
    <row r="866" spans="1:14" x14ac:dyDescent="0.25">
      <c r="A866" t="s">
        <v>1098</v>
      </c>
      <c r="B866">
        <v>65</v>
      </c>
      <c r="C866">
        <v>26</v>
      </c>
      <c r="D866">
        <v>1.5132983173121299</v>
      </c>
      <c r="E866">
        <v>22</v>
      </c>
      <c r="F866">
        <v>28</v>
      </c>
      <c r="G866">
        <v>56</v>
      </c>
      <c r="H866">
        <v>2.5608524433328199</v>
      </c>
      <c r="I866">
        <v>49</v>
      </c>
      <c r="J866">
        <v>56</v>
      </c>
      <c r="K866">
        <v>26.907692307692301</v>
      </c>
      <c r="L866">
        <v>1.36496375220866</v>
      </c>
      <c r="M866">
        <v>24.2615384615385</v>
      </c>
      <c r="N866">
        <v>29.6307692307692</v>
      </c>
    </row>
    <row r="867" spans="1:14" x14ac:dyDescent="0.25">
      <c r="A867" t="s">
        <v>1099</v>
      </c>
      <c r="B867">
        <v>25</v>
      </c>
      <c r="C867">
        <v>26</v>
      </c>
      <c r="D867">
        <v>4.7007137405895199</v>
      </c>
      <c r="E867">
        <v>19</v>
      </c>
      <c r="F867">
        <v>34</v>
      </c>
      <c r="G867">
        <v>57</v>
      </c>
      <c r="H867">
        <v>4.9205776945887996</v>
      </c>
      <c r="I867">
        <v>43</v>
      </c>
      <c r="J867">
        <v>57</v>
      </c>
      <c r="K867">
        <v>27.12</v>
      </c>
      <c r="L867">
        <v>2.7433188040237</v>
      </c>
      <c r="M867">
        <v>21.72</v>
      </c>
      <c r="N867">
        <v>32.481000000000002</v>
      </c>
    </row>
    <row r="868" spans="1:14" x14ac:dyDescent="0.25">
      <c r="A868" t="s">
        <v>1100</v>
      </c>
      <c r="B868">
        <v>1695</v>
      </c>
      <c r="C868">
        <v>26</v>
      </c>
      <c r="D868">
        <v>0.48365011293617399</v>
      </c>
      <c r="E868">
        <v>25</v>
      </c>
      <c r="F868">
        <v>26</v>
      </c>
      <c r="G868">
        <v>57</v>
      </c>
      <c r="H868">
        <v>0.76791046265034402</v>
      </c>
      <c r="I868">
        <v>55</v>
      </c>
      <c r="J868">
        <v>57</v>
      </c>
      <c r="K868">
        <v>26.199410029498502</v>
      </c>
      <c r="L868">
        <v>0.24627531397503399</v>
      </c>
      <c r="M868">
        <v>25.7203097345133</v>
      </c>
      <c r="N868">
        <v>26.677876106194699</v>
      </c>
    </row>
    <row r="869" spans="1:14" x14ac:dyDescent="0.25">
      <c r="A869" t="s">
        <v>1101</v>
      </c>
      <c r="B869">
        <v>75</v>
      </c>
      <c r="C869">
        <v>26</v>
      </c>
      <c r="D869">
        <v>1.4023988135488501</v>
      </c>
      <c r="E869">
        <v>25</v>
      </c>
      <c r="F869">
        <v>29</v>
      </c>
      <c r="G869">
        <v>57</v>
      </c>
      <c r="H869">
        <v>3.3236510806115902</v>
      </c>
      <c r="I869">
        <v>49</v>
      </c>
      <c r="J869">
        <v>57</v>
      </c>
      <c r="K869">
        <v>29.24</v>
      </c>
      <c r="L869">
        <v>1.25050864520094</v>
      </c>
      <c r="M869">
        <v>26.773333333333301</v>
      </c>
      <c r="N869">
        <v>31.72</v>
      </c>
    </row>
    <row r="870" spans="1:14" x14ac:dyDescent="0.25">
      <c r="A870" t="s">
        <v>1102</v>
      </c>
      <c r="B870">
        <v>84</v>
      </c>
      <c r="C870">
        <v>26</v>
      </c>
      <c r="D870">
        <v>0.89292828496593701</v>
      </c>
      <c r="E870">
        <v>24.5</v>
      </c>
      <c r="F870">
        <v>28</v>
      </c>
      <c r="G870">
        <v>57</v>
      </c>
      <c r="H870">
        <v>4.0328694391948003</v>
      </c>
      <c r="I870">
        <v>46</v>
      </c>
      <c r="J870">
        <v>57</v>
      </c>
      <c r="K870">
        <v>26.261904761904798</v>
      </c>
      <c r="L870">
        <v>1.0126778410077799</v>
      </c>
      <c r="M870">
        <v>24.297619047619001</v>
      </c>
      <c r="N870">
        <v>28.3095238095238</v>
      </c>
    </row>
    <row r="871" spans="1:14" x14ac:dyDescent="0.25">
      <c r="A871" t="s">
        <v>1103</v>
      </c>
      <c r="B871">
        <v>44</v>
      </c>
      <c r="C871">
        <v>26</v>
      </c>
      <c r="D871">
        <v>1.99873646455591</v>
      </c>
      <c r="E871">
        <v>23</v>
      </c>
      <c r="F871">
        <v>31</v>
      </c>
      <c r="G871">
        <v>58</v>
      </c>
      <c r="H871">
        <v>5.6496113539645396</v>
      </c>
      <c r="I871">
        <v>41</v>
      </c>
      <c r="J871">
        <v>58</v>
      </c>
      <c r="K871">
        <v>27.659090909090899</v>
      </c>
      <c r="L871">
        <v>1.52808604342014</v>
      </c>
      <c r="M871">
        <v>24.681818181818201</v>
      </c>
      <c r="N871">
        <v>30.681818181818201</v>
      </c>
    </row>
    <row r="872" spans="1:14" x14ac:dyDescent="0.25">
      <c r="A872" t="s">
        <v>1104</v>
      </c>
      <c r="B872">
        <v>245</v>
      </c>
      <c r="C872">
        <v>26</v>
      </c>
      <c r="D872">
        <v>1.07636128012881</v>
      </c>
      <c r="E872">
        <v>25</v>
      </c>
      <c r="F872">
        <v>29</v>
      </c>
      <c r="G872">
        <v>58</v>
      </c>
      <c r="H872">
        <v>2.1863772626318299</v>
      </c>
      <c r="I872">
        <v>52</v>
      </c>
      <c r="J872">
        <v>58</v>
      </c>
      <c r="K872">
        <v>28.2040816326531</v>
      </c>
      <c r="L872">
        <v>0.68403888047820904</v>
      </c>
      <c r="M872">
        <v>26.865306122448999</v>
      </c>
      <c r="N872">
        <v>29.567346938775501</v>
      </c>
    </row>
    <row r="873" spans="1:14" x14ac:dyDescent="0.25">
      <c r="A873" t="s">
        <v>1105</v>
      </c>
      <c r="B873">
        <v>110</v>
      </c>
      <c r="C873">
        <v>26</v>
      </c>
      <c r="D873">
        <v>1.4416625529546301</v>
      </c>
      <c r="E873">
        <v>23</v>
      </c>
      <c r="F873">
        <v>28.5</v>
      </c>
      <c r="G873">
        <v>58</v>
      </c>
      <c r="H873">
        <v>2.1186788052906902</v>
      </c>
      <c r="I873">
        <v>53</v>
      </c>
      <c r="J873">
        <v>58</v>
      </c>
      <c r="K873">
        <v>27.590909090909101</v>
      </c>
      <c r="L873">
        <v>1.0318722426167499</v>
      </c>
      <c r="M873">
        <v>25.6</v>
      </c>
      <c r="N873">
        <v>29.6727272727273</v>
      </c>
    </row>
    <row r="874" spans="1:14" x14ac:dyDescent="0.25">
      <c r="A874" t="s">
        <v>1106</v>
      </c>
      <c r="B874">
        <v>125</v>
      </c>
      <c r="C874">
        <v>26</v>
      </c>
      <c r="D874">
        <v>0.93819972920119099</v>
      </c>
      <c r="E874">
        <v>24</v>
      </c>
      <c r="F874">
        <v>28</v>
      </c>
      <c r="G874">
        <v>59</v>
      </c>
      <c r="H874">
        <v>3.90128224950708</v>
      </c>
      <c r="I874">
        <v>49</v>
      </c>
      <c r="J874">
        <v>59</v>
      </c>
      <c r="K874">
        <v>27.568000000000001</v>
      </c>
      <c r="L874">
        <v>0.86771519975682598</v>
      </c>
      <c r="M874">
        <v>25.96</v>
      </c>
      <c r="N874">
        <v>29.312200000000001</v>
      </c>
    </row>
    <row r="875" spans="1:14" x14ac:dyDescent="0.25">
      <c r="A875" t="s">
        <v>1107</v>
      </c>
      <c r="B875">
        <v>25</v>
      </c>
      <c r="C875">
        <v>26</v>
      </c>
      <c r="D875">
        <v>2.7242503398167002</v>
      </c>
      <c r="E875">
        <v>21</v>
      </c>
      <c r="F875">
        <v>32</v>
      </c>
      <c r="G875">
        <v>60</v>
      </c>
      <c r="H875">
        <v>8.3009590591768507</v>
      </c>
      <c r="I875">
        <v>35</v>
      </c>
      <c r="J875">
        <v>60</v>
      </c>
      <c r="K875">
        <v>27.64</v>
      </c>
      <c r="L875">
        <v>2.1009464582083099</v>
      </c>
      <c r="M875">
        <v>23.76</v>
      </c>
      <c r="N875">
        <v>31.92</v>
      </c>
    </row>
    <row r="876" spans="1:14" x14ac:dyDescent="0.25">
      <c r="A876" t="s">
        <v>1108</v>
      </c>
      <c r="B876">
        <v>5</v>
      </c>
      <c r="C876">
        <v>26</v>
      </c>
      <c r="D876">
        <v>10.6422864942729</v>
      </c>
      <c r="E876">
        <v>19</v>
      </c>
      <c r="F876">
        <v>61</v>
      </c>
      <c r="G876">
        <v>61</v>
      </c>
      <c r="H876">
        <v>11.3761173062032</v>
      </c>
      <c r="I876">
        <v>26</v>
      </c>
      <c r="J876">
        <v>61</v>
      </c>
      <c r="K876">
        <v>34.4</v>
      </c>
      <c r="L876">
        <v>6.8014799163788799</v>
      </c>
      <c r="M876">
        <v>22.4</v>
      </c>
      <c r="N876">
        <v>48.8</v>
      </c>
    </row>
    <row r="877" spans="1:14" x14ac:dyDescent="0.25">
      <c r="A877" t="s">
        <v>1109</v>
      </c>
      <c r="B877">
        <v>225</v>
      </c>
      <c r="C877">
        <v>26</v>
      </c>
      <c r="D877">
        <v>1.1281568968004301</v>
      </c>
      <c r="E877">
        <v>25</v>
      </c>
      <c r="F877">
        <v>28</v>
      </c>
      <c r="G877">
        <v>64</v>
      </c>
      <c r="H877">
        <v>2.7571518091338101</v>
      </c>
      <c r="I877">
        <v>56</v>
      </c>
      <c r="J877">
        <v>64</v>
      </c>
      <c r="K877">
        <v>26.475555555555601</v>
      </c>
      <c r="L877">
        <v>0.84504075202168905</v>
      </c>
      <c r="M877">
        <v>24.8176666666667</v>
      </c>
      <c r="N877">
        <v>28.133333333333301</v>
      </c>
    </row>
    <row r="878" spans="1:14" x14ac:dyDescent="0.25">
      <c r="A878" t="s">
        <v>1110</v>
      </c>
      <c r="B878">
        <v>30</v>
      </c>
      <c r="C878">
        <v>26</v>
      </c>
      <c r="D878">
        <v>4.3375664635579501</v>
      </c>
      <c r="E878">
        <v>15.5</v>
      </c>
      <c r="F878">
        <v>32.5</v>
      </c>
      <c r="G878">
        <v>66</v>
      </c>
      <c r="H878">
        <v>9.4815143886148405</v>
      </c>
      <c r="I878">
        <v>43</v>
      </c>
      <c r="J878">
        <v>66</v>
      </c>
      <c r="K878">
        <v>25.766666666666701</v>
      </c>
      <c r="L878">
        <v>2.6552862214903001</v>
      </c>
      <c r="M878">
        <v>20.6658333333333</v>
      </c>
      <c r="N878">
        <v>31.067499999999999</v>
      </c>
    </row>
    <row r="879" spans="1:14" x14ac:dyDescent="0.25">
      <c r="A879" t="s">
        <v>1111</v>
      </c>
      <c r="B879">
        <v>125</v>
      </c>
      <c r="C879">
        <v>26</v>
      </c>
      <c r="D879">
        <v>1.7609820713981099</v>
      </c>
      <c r="E879">
        <v>23</v>
      </c>
      <c r="F879">
        <v>30</v>
      </c>
      <c r="G879">
        <v>67</v>
      </c>
      <c r="H879">
        <v>4.1505794680974502</v>
      </c>
      <c r="I879">
        <v>54</v>
      </c>
      <c r="J879">
        <v>67</v>
      </c>
      <c r="K879">
        <v>28.4</v>
      </c>
      <c r="L879">
        <v>1.03200676887175</v>
      </c>
      <c r="M879">
        <v>26.408000000000001</v>
      </c>
      <c r="N879">
        <v>30.448</v>
      </c>
    </row>
    <row r="880" spans="1:14" x14ac:dyDescent="0.25">
      <c r="A880" t="s">
        <v>1112</v>
      </c>
      <c r="B880">
        <v>2784</v>
      </c>
      <c r="C880">
        <v>26</v>
      </c>
      <c r="D880">
        <v>0.48396634422471402</v>
      </c>
      <c r="E880">
        <v>26</v>
      </c>
      <c r="F880">
        <v>27</v>
      </c>
      <c r="G880">
        <v>69</v>
      </c>
      <c r="H880">
        <v>3.3792205718430601</v>
      </c>
      <c r="I880">
        <v>60</v>
      </c>
      <c r="J880">
        <v>69</v>
      </c>
      <c r="K880">
        <v>27.119252873563202</v>
      </c>
      <c r="L880">
        <v>0.19852051264419701</v>
      </c>
      <c r="M880">
        <v>26.729876077586201</v>
      </c>
      <c r="N880">
        <v>27.506106321839098</v>
      </c>
    </row>
    <row r="881" spans="1:14" x14ac:dyDescent="0.25">
      <c r="A881" t="s">
        <v>1113</v>
      </c>
      <c r="B881">
        <v>982</v>
      </c>
      <c r="C881">
        <v>26</v>
      </c>
      <c r="D881">
        <v>0.48623388645715998</v>
      </c>
      <c r="E881">
        <v>25</v>
      </c>
      <c r="F881">
        <v>27</v>
      </c>
      <c r="G881">
        <v>74</v>
      </c>
      <c r="H881">
        <v>7.0973362896400003</v>
      </c>
      <c r="I881">
        <v>57</v>
      </c>
      <c r="J881">
        <v>74</v>
      </c>
      <c r="K881">
        <v>27.495926680244398</v>
      </c>
      <c r="L881">
        <v>0.36301154925235901</v>
      </c>
      <c r="M881">
        <v>26.7902240325866</v>
      </c>
      <c r="N881">
        <v>28.231160896130302</v>
      </c>
    </row>
    <row r="882" spans="1:14" x14ac:dyDescent="0.25">
      <c r="A882" t="s">
        <v>1114</v>
      </c>
      <c r="B882">
        <v>24</v>
      </c>
      <c r="C882">
        <v>26.5</v>
      </c>
      <c r="D882">
        <v>2.5750377433035698</v>
      </c>
      <c r="E882">
        <v>23</v>
      </c>
      <c r="F882">
        <v>32</v>
      </c>
      <c r="G882">
        <v>45</v>
      </c>
      <c r="H882">
        <v>1.5093819044143</v>
      </c>
      <c r="I882">
        <v>40</v>
      </c>
      <c r="J882">
        <v>45</v>
      </c>
      <c r="K882">
        <v>27.375</v>
      </c>
      <c r="L882">
        <v>2.14468903056747</v>
      </c>
      <c r="M882">
        <v>23.0833333333333</v>
      </c>
      <c r="N882">
        <v>31.5416666666667</v>
      </c>
    </row>
    <row r="883" spans="1:14" x14ac:dyDescent="0.25">
      <c r="A883" t="s">
        <v>1115</v>
      </c>
      <c r="B883">
        <v>90</v>
      </c>
      <c r="C883">
        <v>26.5</v>
      </c>
      <c r="D883">
        <v>1.9128513788425301</v>
      </c>
      <c r="E883">
        <v>24</v>
      </c>
      <c r="F883">
        <v>30.5</v>
      </c>
      <c r="G883">
        <v>47</v>
      </c>
      <c r="H883">
        <v>0.96809447405254301</v>
      </c>
      <c r="I883">
        <v>44</v>
      </c>
      <c r="J883">
        <v>47</v>
      </c>
      <c r="K883">
        <v>27.1111111111111</v>
      </c>
      <c r="L883">
        <v>1.0416047806523501</v>
      </c>
      <c r="M883">
        <v>25.033333333333299</v>
      </c>
      <c r="N883">
        <v>29.133333333333301</v>
      </c>
    </row>
    <row r="884" spans="1:14" x14ac:dyDescent="0.25">
      <c r="A884" t="s">
        <v>1116</v>
      </c>
      <c r="B884">
        <v>20</v>
      </c>
      <c r="C884">
        <v>26.5</v>
      </c>
      <c r="D884">
        <v>2.24762638352908</v>
      </c>
      <c r="E884">
        <v>23</v>
      </c>
      <c r="F884">
        <v>30.5</v>
      </c>
      <c r="G884">
        <v>49</v>
      </c>
      <c r="H884">
        <v>4.7770423039070202</v>
      </c>
      <c r="I884">
        <v>33</v>
      </c>
      <c r="J884">
        <v>49</v>
      </c>
      <c r="K884">
        <v>27.7</v>
      </c>
      <c r="L884">
        <v>1.85235625352387</v>
      </c>
      <c r="M884">
        <v>24.2</v>
      </c>
      <c r="N884">
        <v>31.45</v>
      </c>
    </row>
    <row r="885" spans="1:14" x14ac:dyDescent="0.25">
      <c r="A885" t="s">
        <v>1117</v>
      </c>
      <c r="B885">
        <v>40</v>
      </c>
      <c r="C885">
        <v>26.5</v>
      </c>
      <c r="D885">
        <v>1.5173192860375799</v>
      </c>
      <c r="E885">
        <v>25</v>
      </c>
      <c r="F885">
        <v>30.5</v>
      </c>
      <c r="G885">
        <v>53</v>
      </c>
      <c r="H885">
        <v>1.6534806802124999</v>
      </c>
      <c r="I885">
        <v>47</v>
      </c>
      <c r="J885">
        <v>53</v>
      </c>
      <c r="K885">
        <v>29.4</v>
      </c>
      <c r="L885">
        <v>1.71418797044944</v>
      </c>
      <c r="M885">
        <v>26.125</v>
      </c>
      <c r="N885">
        <v>32.799999999999997</v>
      </c>
    </row>
    <row r="886" spans="1:14" x14ac:dyDescent="0.25">
      <c r="A886" t="s">
        <v>1118</v>
      </c>
      <c r="B886">
        <v>110</v>
      </c>
      <c r="C886">
        <v>26.5</v>
      </c>
      <c r="D886">
        <v>1.07075938126418</v>
      </c>
      <c r="E886">
        <v>24</v>
      </c>
      <c r="F886">
        <v>28.5124999999998</v>
      </c>
      <c r="G886">
        <v>54</v>
      </c>
      <c r="H886">
        <v>2.700082619961</v>
      </c>
      <c r="I886">
        <v>45</v>
      </c>
      <c r="J886">
        <v>54</v>
      </c>
      <c r="K886">
        <v>26.409090909090899</v>
      </c>
      <c r="L886">
        <v>1.01128437914022</v>
      </c>
      <c r="M886">
        <v>24.445454545454499</v>
      </c>
      <c r="N886">
        <v>28.427272727272701</v>
      </c>
    </row>
    <row r="887" spans="1:14" x14ac:dyDescent="0.25">
      <c r="A887" t="s">
        <v>1119</v>
      </c>
      <c r="B887">
        <v>84</v>
      </c>
      <c r="C887">
        <v>26.5</v>
      </c>
      <c r="D887">
        <v>1.1505131064185301</v>
      </c>
      <c r="E887">
        <v>24.5</v>
      </c>
      <c r="F887">
        <v>29</v>
      </c>
      <c r="G887">
        <v>57</v>
      </c>
      <c r="H887">
        <v>0.92797810013783899</v>
      </c>
      <c r="I887">
        <v>54</v>
      </c>
      <c r="J887">
        <v>57</v>
      </c>
      <c r="K887">
        <v>28.702380952380999</v>
      </c>
      <c r="L887">
        <v>1.41882754360495</v>
      </c>
      <c r="M887">
        <v>25.904761904761902</v>
      </c>
      <c r="N887">
        <v>31.5</v>
      </c>
    </row>
    <row r="888" spans="1:14" x14ac:dyDescent="0.25">
      <c r="A888" t="s">
        <v>1120</v>
      </c>
      <c r="B888">
        <v>60</v>
      </c>
      <c r="C888">
        <v>26.5</v>
      </c>
      <c r="D888">
        <v>1.72320187223356</v>
      </c>
      <c r="E888">
        <v>23</v>
      </c>
      <c r="F888">
        <v>29.5</v>
      </c>
      <c r="G888">
        <v>61</v>
      </c>
      <c r="H888">
        <v>6.1737067719102603</v>
      </c>
      <c r="I888">
        <v>47</v>
      </c>
      <c r="J888">
        <v>61</v>
      </c>
      <c r="K888">
        <v>27.033333333333299</v>
      </c>
      <c r="L888">
        <v>1.48739197968238</v>
      </c>
      <c r="M888">
        <v>24.183333333333302</v>
      </c>
      <c r="N888">
        <v>29.93375</v>
      </c>
    </row>
    <row r="889" spans="1:14" x14ac:dyDescent="0.25">
      <c r="A889" t="s">
        <v>1121</v>
      </c>
      <c r="B889">
        <v>5</v>
      </c>
      <c r="C889">
        <v>27</v>
      </c>
      <c r="D889">
        <v>4.1825208556647802</v>
      </c>
      <c r="E889">
        <v>11</v>
      </c>
      <c r="F889">
        <v>29</v>
      </c>
      <c r="G889">
        <v>29</v>
      </c>
      <c r="H889">
        <v>0.91174674565518499</v>
      </c>
      <c r="I889">
        <v>27</v>
      </c>
      <c r="J889">
        <v>29</v>
      </c>
      <c r="K889">
        <v>23.4</v>
      </c>
      <c r="L889">
        <v>2.95491777616677</v>
      </c>
      <c r="M889">
        <v>16.8</v>
      </c>
      <c r="N889">
        <v>28.2</v>
      </c>
    </row>
    <row r="890" spans="1:14" x14ac:dyDescent="0.25">
      <c r="A890" t="s">
        <v>1122</v>
      </c>
      <c r="B890">
        <v>5</v>
      </c>
      <c r="C890">
        <v>27</v>
      </c>
      <c r="D890">
        <v>2.83000691411053</v>
      </c>
      <c r="E890">
        <v>16</v>
      </c>
      <c r="F890">
        <v>30</v>
      </c>
      <c r="G890">
        <v>30</v>
      </c>
      <c r="H890">
        <v>1.1458377216728599</v>
      </c>
      <c r="I890">
        <v>27</v>
      </c>
      <c r="J890">
        <v>30</v>
      </c>
      <c r="K890">
        <v>25.6</v>
      </c>
      <c r="L890">
        <v>2.22694334217665</v>
      </c>
      <c r="M890">
        <v>20.6</v>
      </c>
      <c r="N890">
        <v>28.8</v>
      </c>
    </row>
    <row r="891" spans="1:14" x14ac:dyDescent="0.25">
      <c r="A891" t="s">
        <v>1123</v>
      </c>
      <c r="B891">
        <v>10</v>
      </c>
      <c r="C891">
        <v>27</v>
      </c>
      <c r="D891">
        <v>1.72895310459358</v>
      </c>
      <c r="E891">
        <v>21.5</v>
      </c>
      <c r="F891">
        <v>28.5</v>
      </c>
      <c r="G891">
        <v>30</v>
      </c>
      <c r="H891">
        <v>0.93455536453060795</v>
      </c>
      <c r="I891">
        <v>27</v>
      </c>
      <c r="J891">
        <v>30</v>
      </c>
      <c r="K891">
        <v>25.4</v>
      </c>
      <c r="L891">
        <v>1.1060394290991</v>
      </c>
      <c r="M891">
        <v>23.2</v>
      </c>
      <c r="N891">
        <v>27.5</v>
      </c>
    </row>
    <row r="892" spans="1:14" x14ac:dyDescent="0.25">
      <c r="A892" t="s">
        <v>1124</v>
      </c>
      <c r="B892">
        <v>5</v>
      </c>
      <c r="C892">
        <v>27</v>
      </c>
      <c r="D892">
        <v>2.3486594176478701</v>
      </c>
      <c r="E892">
        <v>18</v>
      </c>
      <c r="F892">
        <v>30</v>
      </c>
      <c r="G892">
        <v>30</v>
      </c>
      <c r="H892">
        <v>1.10216855224224</v>
      </c>
      <c r="I892">
        <v>27</v>
      </c>
      <c r="J892">
        <v>30</v>
      </c>
      <c r="K892">
        <v>26</v>
      </c>
      <c r="L892">
        <v>1.84527494264714</v>
      </c>
      <c r="M892">
        <v>21.8</v>
      </c>
      <c r="N892">
        <v>28.8</v>
      </c>
    </row>
    <row r="893" spans="1:14" x14ac:dyDescent="0.25">
      <c r="A893" t="s">
        <v>1125</v>
      </c>
      <c r="B893">
        <v>5</v>
      </c>
      <c r="C893">
        <v>27</v>
      </c>
      <c r="D893">
        <v>2.5758950742495998</v>
      </c>
      <c r="E893">
        <v>20</v>
      </c>
      <c r="F893">
        <v>30</v>
      </c>
      <c r="G893">
        <v>30</v>
      </c>
      <c r="H893">
        <v>1.00818831790913</v>
      </c>
      <c r="I893">
        <v>27</v>
      </c>
      <c r="J893">
        <v>30</v>
      </c>
      <c r="K893">
        <v>26</v>
      </c>
      <c r="L893">
        <v>1.63437568691797</v>
      </c>
      <c r="M893">
        <v>22.6</v>
      </c>
      <c r="N893">
        <v>29</v>
      </c>
    </row>
    <row r="894" spans="1:14" x14ac:dyDescent="0.25">
      <c r="A894" t="s">
        <v>1126</v>
      </c>
      <c r="B894">
        <v>5</v>
      </c>
      <c r="C894">
        <v>27</v>
      </c>
      <c r="D894">
        <v>3.27636229605175</v>
      </c>
      <c r="E894">
        <v>17</v>
      </c>
      <c r="F894">
        <v>30</v>
      </c>
      <c r="G894">
        <v>30</v>
      </c>
      <c r="H894">
        <v>0.95601767085064804</v>
      </c>
      <c r="I894">
        <v>27</v>
      </c>
      <c r="J894">
        <v>30</v>
      </c>
      <c r="K894">
        <v>25.6</v>
      </c>
      <c r="L894">
        <v>2.1698910113413801</v>
      </c>
      <c r="M894">
        <v>21</v>
      </c>
      <c r="N894">
        <v>29.4</v>
      </c>
    </row>
    <row r="895" spans="1:14" x14ac:dyDescent="0.25">
      <c r="A895" t="s">
        <v>1127</v>
      </c>
      <c r="B895">
        <v>5</v>
      </c>
      <c r="C895">
        <v>27</v>
      </c>
      <c r="D895">
        <v>4.6725826116641596</v>
      </c>
      <c r="E895">
        <v>12</v>
      </c>
      <c r="F895">
        <v>31</v>
      </c>
      <c r="G895">
        <v>31</v>
      </c>
      <c r="H895">
        <v>1.3173660787110499</v>
      </c>
      <c r="I895">
        <v>27</v>
      </c>
      <c r="J895">
        <v>31</v>
      </c>
      <c r="K895">
        <v>24.4</v>
      </c>
      <c r="L895">
        <v>3.0853546184696801</v>
      </c>
      <c r="M895">
        <v>17.8</v>
      </c>
      <c r="N895">
        <v>29.8</v>
      </c>
    </row>
    <row r="896" spans="1:14" x14ac:dyDescent="0.25">
      <c r="A896" t="s">
        <v>1128</v>
      </c>
      <c r="B896">
        <v>5</v>
      </c>
      <c r="C896">
        <v>27</v>
      </c>
      <c r="D896">
        <v>2.96693006614611</v>
      </c>
      <c r="E896">
        <v>22</v>
      </c>
      <c r="F896">
        <v>31</v>
      </c>
      <c r="G896">
        <v>31</v>
      </c>
      <c r="H896">
        <v>1.23169893570906</v>
      </c>
      <c r="I896">
        <v>27</v>
      </c>
      <c r="J896">
        <v>31</v>
      </c>
      <c r="K896">
        <v>26.6</v>
      </c>
      <c r="L896">
        <v>1.6068123440498301</v>
      </c>
      <c r="M896">
        <v>23.6</v>
      </c>
      <c r="N896">
        <v>29.8</v>
      </c>
    </row>
    <row r="897" spans="1:14" x14ac:dyDescent="0.25">
      <c r="A897" t="s">
        <v>1129</v>
      </c>
      <c r="B897">
        <v>5</v>
      </c>
      <c r="C897">
        <v>27</v>
      </c>
      <c r="D897">
        <v>3.94246160290104</v>
      </c>
      <c r="E897">
        <v>15</v>
      </c>
      <c r="F897">
        <v>31</v>
      </c>
      <c r="G897">
        <v>31</v>
      </c>
      <c r="H897">
        <v>1.8025416931809299</v>
      </c>
      <c r="I897">
        <v>27</v>
      </c>
      <c r="J897">
        <v>31</v>
      </c>
      <c r="K897">
        <v>24.4</v>
      </c>
      <c r="L897">
        <v>2.5632723122006902</v>
      </c>
      <c r="M897">
        <v>19.399999999999999</v>
      </c>
      <c r="N897">
        <v>29</v>
      </c>
    </row>
    <row r="898" spans="1:14" x14ac:dyDescent="0.25">
      <c r="A898" t="s">
        <v>1130</v>
      </c>
      <c r="B898">
        <v>5</v>
      </c>
      <c r="C898">
        <v>27</v>
      </c>
      <c r="D898">
        <v>5.4930730147263196</v>
      </c>
      <c r="E898">
        <v>7</v>
      </c>
      <c r="F898">
        <v>32</v>
      </c>
      <c r="G898">
        <v>32</v>
      </c>
      <c r="H898">
        <v>2.6087886111760299</v>
      </c>
      <c r="I898">
        <v>27</v>
      </c>
      <c r="J898">
        <v>32</v>
      </c>
      <c r="K898">
        <v>22.6</v>
      </c>
      <c r="L898">
        <v>3.9109434473365701</v>
      </c>
      <c r="M898">
        <v>14.6</v>
      </c>
      <c r="N898">
        <v>29</v>
      </c>
    </row>
    <row r="899" spans="1:14" x14ac:dyDescent="0.25">
      <c r="A899" t="s">
        <v>1131</v>
      </c>
      <c r="B899">
        <v>5</v>
      </c>
      <c r="C899">
        <v>27</v>
      </c>
      <c r="D899">
        <v>3.57802316719421</v>
      </c>
      <c r="E899">
        <v>20</v>
      </c>
      <c r="F899">
        <v>32</v>
      </c>
      <c r="G899">
        <v>32</v>
      </c>
      <c r="H899">
        <v>1.70152633808235</v>
      </c>
      <c r="I899">
        <v>27</v>
      </c>
      <c r="J899">
        <v>32</v>
      </c>
      <c r="K899">
        <v>26.2</v>
      </c>
      <c r="L899">
        <v>2.0574839178976001</v>
      </c>
      <c r="M899">
        <v>22.2</v>
      </c>
      <c r="N899">
        <v>30.2</v>
      </c>
    </row>
    <row r="900" spans="1:14" x14ac:dyDescent="0.25">
      <c r="A900" t="s">
        <v>1132</v>
      </c>
      <c r="B900">
        <v>5</v>
      </c>
      <c r="C900">
        <v>27</v>
      </c>
      <c r="D900">
        <v>3.51162815702792</v>
      </c>
      <c r="E900">
        <v>17</v>
      </c>
      <c r="F900">
        <v>32</v>
      </c>
      <c r="G900">
        <v>32</v>
      </c>
      <c r="H900">
        <v>2.21119642930358</v>
      </c>
      <c r="I900">
        <v>27</v>
      </c>
      <c r="J900">
        <v>32</v>
      </c>
      <c r="K900">
        <v>25.2</v>
      </c>
      <c r="L900">
        <v>2.3454047543966001</v>
      </c>
      <c r="M900">
        <v>20.2</v>
      </c>
      <c r="N900">
        <v>29.4</v>
      </c>
    </row>
    <row r="901" spans="1:14" x14ac:dyDescent="0.25">
      <c r="A901" t="s">
        <v>1133</v>
      </c>
      <c r="B901">
        <v>5</v>
      </c>
      <c r="C901">
        <v>27</v>
      </c>
      <c r="D901">
        <v>3.5548959532627502</v>
      </c>
      <c r="E901">
        <v>22</v>
      </c>
      <c r="F901">
        <v>33</v>
      </c>
      <c r="G901">
        <v>33</v>
      </c>
      <c r="H901">
        <v>1.6845047181930199</v>
      </c>
      <c r="I901">
        <v>27</v>
      </c>
      <c r="J901">
        <v>33</v>
      </c>
      <c r="K901">
        <v>28</v>
      </c>
      <c r="L901">
        <v>1.9470685766054101</v>
      </c>
      <c r="M901">
        <v>24.2</v>
      </c>
      <c r="N901">
        <v>31.8</v>
      </c>
    </row>
    <row r="902" spans="1:14" x14ac:dyDescent="0.25">
      <c r="A902" t="s">
        <v>1134</v>
      </c>
      <c r="B902">
        <v>5</v>
      </c>
      <c r="C902">
        <v>27</v>
      </c>
      <c r="D902">
        <v>2.77972180718369</v>
      </c>
      <c r="E902">
        <v>21</v>
      </c>
      <c r="F902">
        <v>33</v>
      </c>
      <c r="G902">
        <v>33</v>
      </c>
      <c r="H902">
        <v>2.25143133457484</v>
      </c>
      <c r="I902">
        <v>27</v>
      </c>
      <c r="J902">
        <v>33</v>
      </c>
      <c r="K902">
        <v>26.8</v>
      </c>
      <c r="L902">
        <v>1.84666784458192</v>
      </c>
      <c r="M902">
        <v>23.2</v>
      </c>
      <c r="N902">
        <v>30.4</v>
      </c>
    </row>
    <row r="903" spans="1:14" x14ac:dyDescent="0.25">
      <c r="A903" t="s">
        <v>1135</v>
      </c>
      <c r="B903">
        <v>5</v>
      </c>
      <c r="C903">
        <v>27</v>
      </c>
      <c r="D903">
        <v>11.4944978710743</v>
      </c>
      <c r="E903">
        <v>4</v>
      </c>
      <c r="F903">
        <v>33</v>
      </c>
      <c r="G903">
        <v>33</v>
      </c>
      <c r="H903">
        <v>3.13336843664705</v>
      </c>
      <c r="I903">
        <v>27</v>
      </c>
      <c r="J903">
        <v>33</v>
      </c>
      <c r="K903">
        <v>20.6</v>
      </c>
      <c r="L903">
        <v>5.8713052876662903</v>
      </c>
      <c r="M903">
        <v>9.4</v>
      </c>
      <c r="N903">
        <v>31.8</v>
      </c>
    </row>
    <row r="904" spans="1:14" x14ac:dyDescent="0.25">
      <c r="A904" t="s">
        <v>1136</v>
      </c>
      <c r="B904">
        <v>5</v>
      </c>
      <c r="C904">
        <v>27</v>
      </c>
      <c r="D904">
        <v>6.98327462745468</v>
      </c>
      <c r="E904">
        <v>12</v>
      </c>
      <c r="F904">
        <v>33</v>
      </c>
      <c r="G904">
        <v>33</v>
      </c>
      <c r="H904">
        <v>2.2307862718644902</v>
      </c>
      <c r="I904">
        <v>27</v>
      </c>
      <c r="J904">
        <v>33</v>
      </c>
      <c r="K904">
        <v>24</v>
      </c>
      <c r="L904">
        <v>3.8031574260133798</v>
      </c>
      <c r="M904">
        <v>16.600000000000001</v>
      </c>
      <c r="N904">
        <v>31.4</v>
      </c>
    </row>
    <row r="905" spans="1:14" x14ac:dyDescent="0.25">
      <c r="A905" t="s">
        <v>1137</v>
      </c>
      <c r="B905">
        <v>5</v>
      </c>
      <c r="C905">
        <v>27</v>
      </c>
      <c r="D905">
        <v>3.4596443681273601</v>
      </c>
      <c r="E905">
        <v>18</v>
      </c>
      <c r="F905">
        <v>35</v>
      </c>
      <c r="G905">
        <v>35</v>
      </c>
      <c r="H905">
        <v>2.5223772990422901</v>
      </c>
      <c r="I905">
        <v>27</v>
      </c>
      <c r="J905">
        <v>35</v>
      </c>
      <c r="K905">
        <v>27.6</v>
      </c>
      <c r="L905">
        <v>2.54565236130043</v>
      </c>
      <c r="M905">
        <v>22.4</v>
      </c>
      <c r="N905">
        <v>32.6</v>
      </c>
    </row>
    <row r="906" spans="1:14" x14ac:dyDescent="0.25">
      <c r="A906" t="s">
        <v>1138</v>
      </c>
      <c r="B906">
        <v>5</v>
      </c>
      <c r="C906">
        <v>27</v>
      </c>
      <c r="D906">
        <v>4.1599922191665604</v>
      </c>
      <c r="E906">
        <v>22</v>
      </c>
      <c r="F906">
        <v>36</v>
      </c>
      <c r="G906">
        <v>36</v>
      </c>
      <c r="H906">
        <v>2.3635568430006102</v>
      </c>
      <c r="I906">
        <v>27</v>
      </c>
      <c r="J906">
        <v>36</v>
      </c>
      <c r="K906">
        <v>29.4</v>
      </c>
      <c r="L906">
        <v>2.35192505313106</v>
      </c>
      <c r="M906">
        <v>25</v>
      </c>
      <c r="N906">
        <v>34</v>
      </c>
    </row>
    <row r="907" spans="1:14" x14ac:dyDescent="0.25">
      <c r="A907" t="s">
        <v>1139</v>
      </c>
      <c r="B907">
        <v>5</v>
      </c>
      <c r="C907">
        <v>27</v>
      </c>
      <c r="D907">
        <v>4.7561217298751899</v>
      </c>
      <c r="E907">
        <v>18</v>
      </c>
      <c r="F907">
        <v>36</v>
      </c>
      <c r="G907">
        <v>36</v>
      </c>
      <c r="H907">
        <v>2.7628279048473501</v>
      </c>
      <c r="I907">
        <v>27</v>
      </c>
      <c r="J907">
        <v>36</v>
      </c>
      <c r="K907">
        <v>27.4</v>
      </c>
      <c r="L907">
        <v>2.9583905739233902</v>
      </c>
      <c r="M907">
        <v>21.8</v>
      </c>
      <c r="N907">
        <v>33</v>
      </c>
    </row>
    <row r="908" spans="1:14" x14ac:dyDescent="0.25">
      <c r="A908" t="s">
        <v>1140</v>
      </c>
      <c r="B908">
        <v>5</v>
      </c>
      <c r="C908">
        <v>27</v>
      </c>
      <c r="D908">
        <v>6.3692714459249702</v>
      </c>
      <c r="E908">
        <v>18</v>
      </c>
      <c r="F908">
        <v>38</v>
      </c>
      <c r="G908">
        <v>38</v>
      </c>
      <c r="H908">
        <v>3.19920263186751</v>
      </c>
      <c r="I908">
        <v>27</v>
      </c>
      <c r="J908">
        <v>38</v>
      </c>
      <c r="K908">
        <v>27.6</v>
      </c>
      <c r="L908">
        <v>3.4944636355254901</v>
      </c>
      <c r="M908">
        <v>20.99</v>
      </c>
      <c r="N908">
        <v>34.6</v>
      </c>
    </row>
    <row r="909" spans="1:14" x14ac:dyDescent="0.25">
      <c r="A909" t="s">
        <v>1141</v>
      </c>
      <c r="B909">
        <v>5</v>
      </c>
      <c r="C909">
        <v>27</v>
      </c>
      <c r="D909">
        <v>4.1162546210372497</v>
      </c>
      <c r="E909">
        <v>25</v>
      </c>
      <c r="F909">
        <v>39</v>
      </c>
      <c r="G909">
        <v>39</v>
      </c>
      <c r="H909">
        <v>3.5689103802323499</v>
      </c>
      <c r="I909">
        <v>27</v>
      </c>
      <c r="J909">
        <v>39</v>
      </c>
      <c r="K909">
        <v>30.2</v>
      </c>
      <c r="L909">
        <v>2.4118043229933099</v>
      </c>
      <c r="M909">
        <v>25.8</v>
      </c>
      <c r="N909">
        <v>35.4</v>
      </c>
    </row>
    <row r="910" spans="1:14" x14ac:dyDescent="0.25">
      <c r="A910" t="s">
        <v>1142</v>
      </c>
      <c r="B910">
        <v>10</v>
      </c>
      <c r="C910">
        <v>27</v>
      </c>
      <c r="D910">
        <v>2.4405587460045401</v>
      </c>
      <c r="E910">
        <v>22.5</v>
      </c>
      <c r="F910">
        <v>31</v>
      </c>
      <c r="G910">
        <v>40</v>
      </c>
      <c r="H910">
        <v>4.0734853980748298</v>
      </c>
      <c r="I910">
        <v>29</v>
      </c>
      <c r="J910">
        <v>40</v>
      </c>
      <c r="K910">
        <v>26.6</v>
      </c>
      <c r="L910">
        <v>2.27198336040099</v>
      </c>
      <c r="M910">
        <v>22.2</v>
      </c>
      <c r="N910">
        <v>31.1</v>
      </c>
    </row>
    <row r="911" spans="1:14" x14ac:dyDescent="0.25">
      <c r="A911" t="s">
        <v>1143</v>
      </c>
      <c r="B911">
        <v>10</v>
      </c>
      <c r="C911">
        <v>27</v>
      </c>
      <c r="D911">
        <v>2.4130891840006599</v>
      </c>
      <c r="E911">
        <v>20.5</v>
      </c>
      <c r="F911">
        <v>33.5</v>
      </c>
      <c r="G911">
        <v>40</v>
      </c>
      <c r="H911">
        <v>3.96258363279625</v>
      </c>
      <c r="I911">
        <v>27</v>
      </c>
      <c r="J911">
        <v>40</v>
      </c>
      <c r="K911">
        <v>27</v>
      </c>
      <c r="L911">
        <v>2.2980796041448799</v>
      </c>
      <c r="M911">
        <v>22.7</v>
      </c>
      <c r="N911">
        <v>31.8</v>
      </c>
    </row>
    <row r="912" spans="1:14" x14ac:dyDescent="0.25">
      <c r="A912" t="s">
        <v>1144</v>
      </c>
      <c r="B912">
        <v>5</v>
      </c>
      <c r="C912">
        <v>27</v>
      </c>
      <c r="D912">
        <v>4.5670427825867597</v>
      </c>
      <c r="E912">
        <v>20</v>
      </c>
      <c r="F912">
        <v>40</v>
      </c>
      <c r="G912">
        <v>40</v>
      </c>
      <c r="H912">
        <v>4.8387003474182197</v>
      </c>
      <c r="I912">
        <v>27</v>
      </c>
      <c r="J912">
        <v>40</v>
      </c>
      <c r="K912">
        <v>28.2</v>
      </c>
      <c r="L912">
        <v>3.0966084573277599</v>
      </c>
      <c r="M912">
        <v>22.6</v>
      </c>
      <c r="N912">
        <v>34.799999999999997</v>
      </c>
    </row>
    <row r="913" spans="1:14" x14ac:dyDescent="0.25">
      <c r="A913" t="s">
        <v>1145</v>
      </c>
      <c r="B913">
        <v>5</v>
      </c>
      <c r="C913">
        <v>27</v>
      </c>
      <c r="D913">
        <v>6.8527260076099301</v>
      </c>
      <c r="E913">
        <v>3</v>
      </c>
      <c r="F913">
        <v>41</v>
      </c>
      <c r="G913">
        <v>41</v>
      </c>
      <c r="H913">
        <v>5.94444944531626</v>
      </c>
      <c r="I913">
        <v>27</v>
      </c>
      <c r="J913">
        <v>41</v>
      </c>
      <c r="K913">
        <v>24.8</v>
      </c>
      <c r="L913">
        <v>5.4734772290471501</v>
      </c>
      <c r="M913">
        <v>12.6</v>
      </c>
      <c r="N913">
        <v>35.200000000000003</v>
      </c>
    </row>
    <row r="914" spans="1:14" x14ac:dyDescent="0.25">
      <c r="A914" t="s">
        <v>1146</v>
      </c>
      <c r="B914">
        <v>25</v>
      </c>
      <c r="C914">
        <v>27</v>
      </c>
      <c r="D914">
        <v>3.0724109557329902</v>
      </c>
      <c r="E914">
        <v>22</v>
      </c>
      <c r="F914">
        <v>33</v>
      </c>
      <c r="G914">
        <v>41</v>
      </c>
      <c r="H914">
        <v>1.02584659482966</v>
      </c>
      <c r="I914">
        <v>38</v>
      </c>
      <c r="J914">
        <v>41</v>
      </c>
      <c r="K914">
        <v>26.84</v>
      </c>
      <c r="L914">
        <v>1.87084773647171</v>
      </c>
      <c r="M914">
        <v>23.16</v>
      </c>
      <c r="N914">
        <v>30.52</v>
      </c>
    </row>
    <row r="915" spans="1:14" x14ac:dyDescent="0.25">
      <c r="A915" t="s">
        <v>1147</v>
      </c>
      <c r="B915">
        <v>5</v>
      </c>
      <c r="C915">
        <v>27</v>
      </c>
      <c r="D915">
        <v>4.69386219911007</v>
      </c>
      <c r="E915">
        <v>18</v>
      </c>
      <c r="F915">
        <v>41</v>
      </c>
      <c r="G915">
        <v>41</v>
      </c>
      <c r="H915">
        <v>6.3199598051881596</v>
      </c>
      <c r="I915">
        <v>27</v>
      </c>
      <c r="J915">
        <v>41</v>
      </c>
      <c r="K915">
        <v>27.2</v>
      </c>
      <c r="L915">
        <v>3.4694793108287598</v>
      </c>
      <c r="M915">
        <v>21.2</v>
      </c>
      <c r="N915">
        <v>34.6</v>
      </c>
    </row>
    <row r="916" spans="1:14" x14ac:dyDescent="0.25">
      <c r="A916" t="s">
        <v>1148</v>
      </c>
      <c r="B916">
        <v>5</v>
      </c>
      <c r="C916">
        <v>27</v>
      </c>
      <c r="D916">
        <v>7.4672350706242003</v>
      </c>
      <c r="E916">
        <v>17</v>
      </c>
      <c r="F916">
        <v>42</v>
      </c>
      <c r="G916">
        <v>42</v>
      </c>
      <c r="H916">
        <v>4.7459411749160498</v>
      </c>
      <c r="I916">
        <v>27</v>
      </c>
      <c r="J916">
        <v>42</v>
      </c>
      <c r="K916">
        <v>28.2</v>
      </c>
      <c r="L916">
        <v>4.2983214682413502</v>
      </c>
      <c r="M916">
        <v>19.8</v>
      </c>
      <c r="N916">
        <v>36.6</v>
      </c>
    </row>
    <row r="917" spans="1:14" x14ac:dyDescent="0.25">
      <c r="A917" t="s">
        <v>1149</v>
      </c>
      <c r="B917">
        <v>5</v>
      </c>
      <c r="C917">
        <v>27</v>
      </c>
      <c r="D917">
        <v>7.34433038192563</v>
      </c>
      <c r="E917">
        <v>7</v>
      </c>
      <c r="F917">
        <v>42</v>
      </c>
      <c r="G917">
        <v>42</v>
      </c>
      <c r="H917">
        <v>6.5031752920314201</v>
      </c>
      <c r="I917">
        <v>27</v>
      </c>
      <c r="J917">
        <v>42</v>
      </c>
      <c r="K917">
        <v>24.6</v>
      </c>
      <c r="L917">
        <v>5.19972300723175</v>
      </c>
      <c r="M917">
        <v>15</v>
      </c>
      <c r="N917">
        <v>34.6</v>
      </c>
    </row>
    <row r="918" spans="1:14" x14ac:dyDescent="0.25">
      <c r="A918" t="s">
        <v>1150</v>
      </c>
      <c r="B918">
        <v>5</v>
      </c>
      <c r="C918">
        <v>27</v>
      </c>
      <c r="D918">
        <v>7.1634715950109902</v>
      </c>
      <c r="E918">
        <v>13</v>
      </c>
      <c r="F918">
        <v>43</v>
      </c>
      <c r="G918">
        <v>43</v>
      </c>
      <c r="H918">
        <v>4.9133765291184099</v>
      </c>
      <c r="I918">
        <v>27</v>
      </c>
      <c r="J918">
        <v>43</v>
      </c>
      <c r="K918">
        <v>28.2</v>
      </c>
      <c r="L918">
        <v>4.6178639459323998</v>
      </c>
      <c r="M918">
        <v>19.399999999999999</v>
      </c>
      <c r="N918">
        <v>37</v>
      </c>
    </row>
    <row r="919" spans="1:14" x14ac:dyDescent="0.25">
      <c r="A919" t="s">
        <v>1151</v>
      </c>
      <c r="B919">
        <v>5</v>
      </c>
      <c r="C919">
        <v>27</v>
      </c>
      <c r="D919">
        <v>5.7672780052255996</v>
      </c>
      <c r="E919">
        <v>21</v>
      </c>
      <c r="F919">
        <v>45</v>
      </c>
      <c r="G919">
        <v>45</v>
      </c>
      <c r="H919">
        <v>6.5894253173248201</v>
      </c>
      <c r="I919">
        <v>27</v>
      </c>
      <c r="J919">
        <v>45</v>
      </c>
      <c r="K919">
        <v>29.8</v>
      </c>
      <c r="L919">
        <v>3.9045916157734899</v>
      </c>
      <c r="M919">
        <v>23</v>
      </c>
      <c r="N919">
        <v>37.799999999999997</v>
      </c>
    </row>
    <row r="920" spans="1:14" x14ac:dyDescent="0.25">
      <c r="A920" t="s">
        <v>1152</v>
      </c>
      <c r="B920">
        <v>25</v>
      </c>
      <c r="C920">
        <v>27</v>
      </c>
      <c r="D920">
        <v>4.3387277911715803</v>
      </c>
      <c r="E920">
        <v>18</v>
      </c>
      <c r="F920">
        <v>33</v>
      </c>
      <c r="G920">
        <v>45</v>
      </c>
      <c r="H920">
        <v>2.9431496484183901</v>
      </c>
      <c r="I920">
        <v>37</v>
      </c>
      <c r="J920">
        <v>45</v>
      </c>
      <c r="K920">
        <v>25.76</v>
      </c>
      <c r="L920">
        <v>1.9870275076927399</v>
      </c>
      <c r="M920">
        <v>21.88</v>
      </c>
      <c r="N920">
        <v>29.64</v>
      </c>
    </row>
    <row r="921" spans="1:14" x14ac:dyDescent="0.25">
      <c r="A921" t="s">
        <v>1153</v>
      </c>
      <c r="B921">
        <v>5</v>
      </c>
      <c r="C921">
        <v>27</v>
      </c>
      <c r="D921">
        <v>11.2610556737585</v>
      </c>
      <c r="E921">
        <v>11</v>
      </c>
      <c r="F921">
        <v>45</v>
      </c>
      <c r="G921">
        <v>45</v>
      </c>
      <c r="H921">
        <v>5.3416082585564801</v>
      </c>
      <c r="I921">
        <v>27</v>
      </c>
      <c r="J921">
        <v>45</v>
      </c>
      <c r="K921">
        <v>27.6</v>
      </c>
      <c r="L921">
        <v>6.0796489483138298</v>
      </c>
      <c r="M921">
        <v>15.4</v>
      </c>
      <c r="N921">
        <v>39.799999999999997</v>
      </c>
    </row>
    <row r="922" spans="1:14" x14ac:dyDescent="0.25">
      <c r="A922" t="s">
        <v>1154</v>
      </c>
      <c r="B922">
        <v>45</v>
      </c>
      <c r="C922">
        <v>27</v>
      </c>
      <c r="D922">
        <v>2.0224239243672399</v>
      </c>
      <c r="E922">
        <v>24</v>
      </c>
      <c r="F922">
        <v>32</v>
      </c>
      <c r="G922">
        <v>45</v>
      </c>
      <c r="H922">
        <v>1.2109909330395501</v>
      </c>
      <c r="I922">
        <v>42</v>
      </c>
      <c r="J922">
        <v>45</v>
      </c>
      <c r="K922">
        <v>27.488888888888901</v>
      </c>
      <c r="L922">
        <v>1.5158103325610699</v>
      </c>
      <c r="M922">
        <v>24.466666666666701</v>
      </c>
      <c r="N922">
        <v>30.422222222222199</v>
      </c>
    </row>
    <row r="923" spans="1:14" x14ac:dyDescent="0.25">
      <c r="A923" t="s">
        <v>1155</v>
      </c>
      <c r="B923">
        <v>10</v>
      </c>
      <c r="C923">
        <v>27</v>
      </c>
      <c r="D923">
        <v>4.2977672200583203</v>
      </c>
      <c r="E923">
        <v>18</v>
      </c>
      <c r="F923">
        <v>37.5</v>
      </c>
      <c r="G923">
        <v>46</v>
      </c>
      <c r="H923">
        <v>5.3054110046812504</v>
      </c>
      <c r="I923">
        <v>29</v>
      </c>
      <c r="J923">
        <v>46</v>
      </c>
      <c r="K923">
        <v>27.6</v>
      </c>
      <c r="L923">
        <v>3.2530189085835302</v>
      </c>
      <c r="M923">
        <v>21.8</v>
      </c>
      <c r="N923">
        <v>34.299999999999997</v>
      </c>
    </row>
    <row r="924" spans="1:14" x14ac:dyDescent="0.25">
      <c r="A924" t="s">
        <v>1156</v>
      </c>
      <c r="B924">
        <v>5</v>
      </c>
      <c r="C924">
        <v>27</v>
      </c>
      <c r="D924">
        <v>8.8939408480369906</v>
      </c>
      <c r="E924">
        <v>5</v>
      </c>
      <c r="F924">
        <v>46</v>
      </c>
      <c r="G924">
        <v>46</v>
      </c>
      <c r="H924">
        <v>7.6255387530408196</v>
      </c>
      <c r="I924">
        <v>27</v>
      </c>
      <c r="J924">
        <v>46</v>
      </c>
      <c r="K924">
        <v>25.4</v>
      </c>
      <c r="L924">
        <v>6.1884306805383904</v>
      </c>
      <c r="M924">
        <v>13.2</v>
      </c>
      <c r="N924">
        <v>37.4</v>
      </c>
    </row>
    <row r="925" spans="1:14" x14ac:dyDescent="0.25">
      <c r="A925" t="s">
        <v>1157</v>
      </c>
      <c r="B925">
        <v>5</v>
      </c>
      <c r="C925">
        <v>27</v>
      </c>
      <c r="D925">
        <v>4.7127546260776798</v>
      </c>
      <c r="E925">
        <v>23</v>
      </c>
      <c r="F925">
        <v>46</v>
      </c>
      <c r="G925">
        <v>46</v>
      </c>
      <c r="H925">
        <v>8.5418227137729392</v>
      </c>
      <c r="I925">
        <v>27</v>
      </c>
      <c r="J925">
        <v>46</v>
      </c>
      <c r="K925">
        <v>30</v>
      </c>
      <c r="L925">
        <v>3.6519423668378299</v>
      </c>
      <c r="M925">
        <v>24.8</v>
      </c>
      <c r="N925">
        <v>38.4</v>
      </c>
    </row>
    <row r="926" spans="1:14" x14ac:dyDescent="0.25">
      <c r="A926" t="s">
        <v>1158</v>
      </c>
      <c r="B926">
        <v>85</v>
      </c>
      <c r="C926">
        <v>27</v>
      </c>
      <c r="D926">
        <v>1.3471664654928801</v>
      </c>
      <c r="E926">
        <v>24</v>
      </c>
      <c r="F926">
        <v>30</v>
      </c>
      <c r="G926">
        <v>46</v>
      </c>
      <c r="H926">
        <v>0.54841965356070299</v>
      </c>
      <c r="I926">
        <v>45</v>
      </c>
      <c r="J926">
        <v>46</v>
      </c>
      <c r="K926">
        <v>26.7529411764706</v>
      </c>
      <c r="L926">
        <v>1.1483555340746201</v>
      </c>
      <c r="M926">
        <v>24.4941176470588</v>
      </c>
      <c r="N926">
        <v>28.976470588235301</v>
      </c>
    </row>
    <row r="927" spans="1:14" x14ac:dyDescent="0.25">
      <c r="A927" t="s">
        <v>1159</v>
      </c>
      <c r="B927">
        <v>45</v>
      </c>
      <c r="C927">
        <v>27</v>
      </c>
      <c r="D927">
        <v>1.4375773728291199</v>
      </c>
      <c r="E927">
        <v>23</v>
      </c>
      <c r="F927">
        <v>30</v>
      </c>
      <c r="G927">
        <v>46</v>
      </c>
      <c r="H927">
        <v>1.67891815959524</v>
      </c>
      <c r="I927">
        <v>39</v>
      </c>
      <c r="J927">
        <v>46</v>
      </c>
      <c r="K927">
        <v>27.155555555555601</v>
      </c>
      <c r="L927">
        <v>1.24837208354314</v>
      </c>
      <c r="M927">
        <v>24.733333333333299</v>
      </c>
      <c r="N927">
        <v>29.622222222222199</v>
      </c>
    </row>
    <row r="928" spans="1:14" x14ac:dyDescent="0.25">
      <c r="A928" t="s">
        <v>1160</v>
      </c>
      <c r="B928">
        <v>35</v>
      </c>
      <c r="C928">
        <v>27</v>
      </c>
      <c r="D928">
        <v>2.3634411829835198</v>
      </c>
      <c r="E928">
        <v>22</v>
      </c>
      <c r="F928">
        <v>32</v>
      </c>
      <c r="G928">
        <v>47</v>
      </c>
      <c r="H928">
        <v>2.7532593491540802</v>
      </c>
      <c r="I928">
        <v>40</v>
      </c>
      <c r="J928">
        <v>47</v>
      </c>
      <c r="K928">
        <v>27.771428571428601</v>
      </c>
      <c r="L928">
        <v>1.5331669472040601</v>
      </c>
      <c r="M928">
        <v>24.8</v>
      </c>
      <c r="N928">
        <v>30.8</v>
      </c>
    </row>
    <row r="929" spans="1:14" x14ac:dyDescent="0.25">
      <c r="A929" t="s">
        <v>1161</v>
      </c>
      <c r="B929">
        <v>5</v>
      </c>
      <c r="C929">
        <v>27</v>
      </c>
      <c r="D929">
        <v>6.2207363990233997</v>
      </c>
      <c r="E929">
        <v>24</v>
      </c>
      <c r="F929">
        <v>47</v>
      </c>
      <c r="G929">
        <v>47</v>
      </c>
      <c r="H929">
        <v>6.3223423793176599</v>
      </c>
      <c r="I929">
        <v>27</v>
      </c>
      <c r="J929">
        <v>47</v>
      </c>
      <c r="K929">
        <v>32.200000000000003</v>
      </c>
      <c r="L929">
        <v>3.8796322499225999</v>
      </c>
      <c r="M929">
        <v>25.4</v>
      </c>
      <c r="N929">
        <v>40.799999999999997</v>
      </c>
    </row>
    <row r="930" spans="1:14" x14ac:dyDescent="0.25">
      <c r="A930" t="s">
        <v>1162</v>
      </c>
      <c r="B930">
        <v>85</v>
      </c>
      <c r="C930">
        <v>27</v>
      </c>
      <c r="D930">
        <v>1.40056851286037</v>
      </c>
      <c r="E930">
        <v>25</v>
      </c>
      <c r="F930">
        <v>30</v>
      </c>
      <c r="G930">
        <v>47</v>
      </c>
      <c r="H930">
        <v>1.10622126292539</v>
      </c>
      <c r="I930">
        <v>44</v>
      </c>
      <c r="J930">
        <v>47</v>
      </c>
      <c r="K930">
        <v>28.011764705882399</v>
      </c>
      <c r="L930">
        <v>0.948462357744422</v>
      </c>
      <c r="M930">
        <v>26.1882352941176</v>
      </c>
      <c r="N930">
        <v>29.858823529411801</v>
      </c>
    </row>
    <row r="931" spans="1:14" x14ac:dyDescent="0.25">
      <c r="A931" t="s">
        <v>1163</v>
      </c>
      <c r="B931">
        <v>5</v>
      </c>
      <c r="C931">
        <v>27</v>
      </c>
      <c r="D931">
        <v>7.2291808765318999</v>
      </c>
      <c r="E931">
        <v>20</v>
      </c>
      <c r="F931">
        <v>47</v>
      </c>
      <c r="G931">
        <v>47</v>
      </c>
      <c r="H931">
        <v>5.9169158333795799</v>
      </c>
      <c r="I931">
        <v>27</v>
      </c>
      <c r="J931">
        <v>47</v>
      </c>
      <c r="K931">
        <v>31.6</v>
      </c>
      <c r="L931">
        <v>4.3666097448325196</v>
      </c>
      <c r="M931">
        <v>23.4</v>
      </c>
      <c r="N931">
        <v>40</v>
      </c>
    </row>
    <row r="932" spans="1:14" x14ac:dyDescent="0.25">
      <c r="A932" t="s">
        <v>1164</v>
      </c>
      <c r="B932">
        <v>25</v>
      </c>
      <c r="C932">
        <v>27</v>
      </c>
      <c r="D932">
        <v>3.0778922092960301</v>
      </c>
      <c r="E932">
        <v>21</v>
      </c>
      <c r="F932">
        <v>33</v>
      </c>
      <c r="G932">
        <v>48</v>
      </c>
      <c r="H932">
        <v>4.0064316279501098</v>
      </c>
      <c r="I932">
        <v>39</v>
      </c>
      <c r="J932">
        <v>48</v>
      </c>
      <c r="K932">
        <v>26.68</v>
      </c>
      <c r="L932">
        <v>2.02716010317498</v>
      </c>
      <c r="M932">
        <v>22.64</v>
      </c>
      <c r="N932">
        <v>30.64</v>
      </c>
    </row>
    <row r="933" spans="1:14" x14ac:dyDescent="0.25">
      <c r="A933" t="s">
        <v>1165</v>
      </c>
      <c r="B933">
        <v>85</v>
      </c>
      <c r="C933">
        <v>27</v>
      </c>
      <c r="D933">
        <v>2.0052877169829699</v>
      </c>
      <c r="E933">
        <v>23</v>
      </c>
      <c r="F933">
        <v>30</v>
      </c>
      <c r="G933">
        <v>49</v>
      </c>
      <c r="H933">
        <v>0.79846948304336296</v>
      </c>
      <c r="I933">
        <v>46</v>
      </c>
      <c r="J933">
        <v>49</v>
      </c>
      <c r="K933">
        <v>27.117647058823501</v>
      </c>
      <c r="L933">
        <v>1.1345413597527501</v>
      </c>
      <c r="M933">
        <v>24.9173529411765</v>
      </c>
      <c r="N933">
        <v>29.3058823529412</v>
      </c>
    </row>
    <row r="934" spans="1:14" x14ac:dyDescent="0.25">
      <c r="A934" t="s">
        <v>1166</v>
      </c>
      <c r="B934">
        <v>70</v>
      </c>
      <c r="C934">
        <v>27</v>
      </c>
      <c r="D934">
        <v>1.89019741882382</v>
      </c>
      <c r="E934">
        <v>23</v>
      </c>
      <c r="F934">
        <v>29.5</v>
      </c>
      <c r="G934">
        <v>49</v>
      </c>
      <c r="H934">
        <v>1.4719268211622101</v>
      </c>
      <c r="I934">
        <v>44</v>
      </c>
      <c r="J934">
        <v>49</v>
      </c>
      <c r="K934">
        <v>26.8</v>
      </c>
      <c r="L934">
        <v>1.2223402326196899</v>
      </c>
      <c r="M934">
        <v>24.4</v>
      </c>
      <c r="N934">
        <v>29.2</v>
      </c>
    </row>
    <row r="935" spans="1:14" x14ac:dyDescent="0.25">
      <c r="A935" t="s">
        <v>1167</v>
      </c>
      <c r="B935">
        <v>25</v>
      </c>
      <c r="C935">
        <v>27</v>
      </c>
      <c r="D935">
        <v>2.0506387668078401</v>
      </c>
      <c r="E935">
        <v>22</v>
      </c>
      <c r="F935">
        <v>32</v>
      </c>
      <c r="G935">
        <v>49</v>
      </c>
      <c r="H935">
        <v>3.9540514782067802</v>
      </c>
      <c r="I935">
        <v>35</v>
      </c>
      <c r="J935">
        <v>49</v>
      </c>
      <c r="K935">
        <v>27.08</v>
      </c>
      <c r="L935">
        <v>1.8326459913111799</v>
      </c>
      <c r="M935">
        <v>23.56</v>
      </c>
      <c r="N935">
        <v>30.76</v>
      </c>
    </row>
    <row r="936" spans="1:14" x14ac:dyDescent="0.25">
      <c r="A936" t="s">
        <v>1168</v>
      </c>
      <c r="B936">
        <v>45</v>
      </c>
      <c r="C936">
        <v>27</v>
      </c>
      <c r="D936">
        <v>3.27719700994985</v>
      </c>
      <c r="E936">
        <v>23</v>
      </c>
      <c r="F936">
        <v>34.049999999999301</v>
      </c>
      <c r="G936">
        <v>51</v>
      </c>
      <c r="H936">
        <v>1.1123316223877699</v>
      </c>
      <c r="I936">
        <v>48</v>
      </c>
      <c r="J936">
        <v>51</v>
      </c>
      <c r="K936">
        <v>26.911111111111101</v>
      </c>
      <c r="L936">
        <v>1.96434462528897</v>
      </c>
      <c r="M936">
        <v>23.155000000000001</v>
      </c>
      <c r="N936">
        <v>30.7783333333333</v>
      </c>
    </row>
    <row r="937" spans="1:14" x14ac:dyDescent="0.25">
      <c r="A937" t="s">
        <v>1169</v>
      </c>
      <c r="B937">
        <v>65</v>
      </c>
      <c r="C937">
        <v>27</v>
      </c>
      <c r="D937">
        <v>1.61398327259003</v>
      </c>
      <c r="E937">
        <v>24</v>
      </c>
      <c r="F937">
        <v>30</v>
      </c>
      <c r="G937">
        <v>51</v>
      </c>
      <c r="H937">
        <v>2.1422121317184599</v>
      </c>
      <c r="I937">
        <v>45</v>
      </c>
      <c r="J937">
        <v>51</v>
      </c>
      <c r="K937">
        <v>27.5230769230769</v>
      </c>
      <c r="L937">
        <v>1.2799879547706099</v>
      </c>
      <c r="M937">
        <v>25</v>
      </c>
      <c r="N937">
        <v>30.076923076923102</v>
      </c>
    </row>
    <row r="938" spans="1:14" x14ac:dyDescent="0.25">
      <c r="A938" t="s">
        <v>1170</v>
      </c>
      <c r="B938">
        <v>125</v>
      </c>
      <c r="C938">
        <v>27</v>
      </c>
      <c r="D938">
        <v>1.09809621232802</v>
      </c>
      <c r="E938">
        <v>25</v>
      </c>
      <c r="F938">
        <v>29</v>
      </c>
      <c r="G938">
        <v>52</v>
      </c>
      <c r="H938">
        <v>3.0440107933729501</v>
      </c>
      <c r="I938">
        <v>45</v>
      </c>
      <c r="J938">
        <v>52</v>
      </c>
      <c r="K938">
        <v>26.495999999999999</v>
      </c>
      <c r="L938">
        <v>0.78869088323721004</v>
      </c>
      <c r="M938">
        <v>24.952000000000002</v>
      </c>
      <c r="N938">
        <v>28.047999999999998</v>
      </c>
    </row>
    <row r="939" spans="1:14" x14ac:dyDescent="0.25">
      <c r="A939" t="s">
        <v>1171</v>
      </c>
      <c r="B939">
        <v>185</v>
      </c>
      <c r="C939">
        <v>27</v>
      </c>
      <c r="D939">
        <v>0.83855869089039103</v>
      </c>
      <c r="E939">
        <v>25</v>
      </c>
      <c r="F939">
        <v>28</v>
      </c>
      <c r="G939">
        <v>52</v>
      </c>
      <c r="H939">
        <v>1.8485316732300501</v>
      </c>
      <c r="I939">
        <v>46</v>
      </c>
      <c r="J939">
        <v>52</v>
      </c>
      <c r="K939">
        <v>27.5081081081081</v>
      </c>
      <c r="L939">
        <v>0.65245678858620104</v>
      </c>
      <c r="M939">
        <v>26.237837837837802</v>
      </c>
      <c r="N939">
        <v>28.7837837837838</v>
      </c>
    </row>
    <row r="940" spans="1:14" x14ac:dyDescent="0.25">
      <c r="A940" t="s">
        <v>1172</v>
      </c>
      <c r="B940">
        <v>25</v>
      </c>
      <c r="C940">
        <v>27</v>
      </c>
      <c r="D940">
        <v>1.7128308056947401</v>
      </c>
      <c r="E940">
        <v>26</v>
      </c>
      <c r="F940">
        <v>33</v>
      </c>
      <c r="G940">
        <v>52</v>
      </c>
      <c r="H940">
        <v>3.3358816766570198</v>
      </c>
      <c r="I940">
        <v>43</v>
      </c>
      <c r="J940">
        <v>52</v>
      </c>
      <c r="K940">
        <v>28.6</v>
      </c>
      <c r="L940">
        <v>2.1463578136113299</v>
      </c>
      <c r="M940">
        <v>24.48</v>
      </c>
      <c r="N940">
        <v>32.841000000000001</v>
      </c>
    </row>
    <row r="941" spans="1:14" x14ac:dyDescent="0.25">
      <c r="A941" t="s">
        <v>1173</v>
      </c>
      <c r="B941">
        <v>105</v>
      </c>
      <c r="C941">
        <v>27</v>
      </c>
      <c r="D941">
        <v>1.06848030633068</v>
      </c>
      <c r="E941">
        <v>26</v>
      </c>
      <c r="F941">
        <v>29</v>
      </c>
      <c r="G941">
        <v>52</v>
      </c>
      <c r="H941">
        <v>2.4645135367242901</v>
      </c>
      <c r="I941">
        <v>47</v>
      </c>
      <c r="J941">
        <v>52</v>
      </c>
      <c r="K941">
        <v>28.0285714285714</v>
      </c>
      <c r="L941">
        <v>0.877737090500599</v>
      </c>
      <c r="M941">
        <v>26.3333333333333</v>
      </c>
      <c r="N941">
        <v>29.761904761904798</v>
      </c>
    </row>
    <row r="942" spans="1:14" x14ac:dyDescent="0.25">
      <c r="A942" t="s">
        <v>1174</v>
      </c>
      <c r="B942">
        <v>25</v>
      </c>
      <c r="C942">
        <v>27</v>
      </c>
      <c r="D942">
        <v>4.0299240276668797</v>
      </c>
      <c r="E942">
        <v>19</v>
      </c>
      <c r="F942">
        <v>35</v>
      </c>
      <c r="G942">
        <v>52</v>
      </c>
      <c r="H942">
        <v>1.6669359998400499</v>
      </c>
      <c r="I942">
        <v>45</v>
      </c>
      <c r="J942">
        <v>52</v>
      </c>
      <c r="K942">
        <v>27.84</v>
      </c>
      <c r="L942">
        <v>2.7517132741567201</v>
      </c>
      <c r="M942">
        <v>22.56</v>
      </c>
      <c r="N942">
        <v>33.24</v>
      </c>
    </row>
    <row r="943" spans="1:14" x14ac:dyDescent="0.25">
      <c r="A943" t="s">
        <v>1175</v>
      </c>
      <c r="B943">
        <v>10</v>
      </c>
      <c r="C943">
        <v>27</v>
      </c>
      <c r="D943">
        <v>4.9304014680210004</v>
      </c>
      <c r="E943">
        <v>15</v>
      </c>
      <c r="F943">
        <v>37</v>
      </c>
      <c r="G943">
        <v>53</v>
      </c>
      <c r="H943">
        <v>6.9816240451223601</v>
      </c>
      <c r="I943">
        <v>29</v>
      </c>
      <c r="J943">
        <v>53</v>
      </c>
      <c r="K943">
        <v>27.4</v>
      </c>
      <c r="L943">
        <v>4.0035210989851198</v>
      </c>
      <c r="M943">
        <v>20.0975</v>
      </c>
      <c r="N943">
        <v>35.6</v>
      </c>
    </row>
    <row r="944" spans="1:14" x14ac:dyDescent="0.25">
      <c r="A944" t="s">
        <v>1176</v>
      </c>
      <c r="B944">
        <v>60</v>
      </c>
      <c r="C944">
        <v>27</v>
      </c>
      <c r="D944">
        <v>1.36118829000843</v>
      </c>
      <c r="E944">
        <v>24.5</v>
      </c>
      <c r="F944">
        <v>29.5</v>
      </c>
      <c r="G944">
        <v>53</v>
      </c>
      <c r="H944">
        <v>1.77395277300273</v>
      </c>
      <c r="I944">
        <v>46</v>
      </c>
      <c r="J944">
        <v>53</v>
      </c>
      <c r="K944">
        <v>27.016666666666701</v>
      </c>
      <c r="L944">
        <v>1.3290831619587899</v>
      </c>
      <c r="M944">
        <v>24.45</v>
      </c>
      <c r="N944">
        <v>29.6666666666667</v>
      </c>
    </row>
    <row r="945" spans="1:14" x14ac:dyDescent="0.25">
      <c r="A945" t="s">
        <v>1177</v>
      </c>
      <c r="B945">
        <v>65</v>
      </c>
      <c r="C945">
        <v>27</v>
      </c>
      <c r="D945">
        <v>1.26868328030544</v>
      </c>
      <c r="E945">
        <v>24</v>
      </c>
      <c r="F945">
        <v>30</v>
      </c>
      <c r="G945">
        <v>54</v>
      </c>
      <c r="H945">
        <v>1.8629910986323499</v>
      </c>
      <c r="I945">
        <v>48</v>
      </c>
      <c r="J945">
        <v>54</v>
      </c>
      <c r="K945">
        <v>27.5230769230769</v>
      </c>
      <c r="L945">
        <v>1.4518400085018299</v>
      </c>
      <c r="M945">
        <v>24.692307692307701</v>
      </c>
      <c r="N945">
        <v>30.3692307692308</v>
      </c>
    </row>
    <row r="946" spans="1:14" x14ac:dyDescent="0.25">
      <c r="A946" t="s">
        <v>1178</v>
      </c>
      <c r="B946">
        <v>105</v>
      </c>
      <c r="C946">
        <v>27</v>
      </c>
      <c r="D946">
        <v>2.2863909373403</v>
      </c>
      <c r="E946">
        <v>23</v>
      </c>
      <c r="F946">
        <v>31</v>
      </c>
      <c r="G946">
        <v>54</v>
      </c>
      <c r="H946">
        <v>1.90104355201523</v>
      </c>
      <c r="I946">
        <v>47</v>
      </c>
      <c r="J946">
        <v>54</v>
      </c>
      <c r="K946">
        <v>27.761904761904798</v>
      </c>
      <c r="L946">
        <v>1.1218905219620801</v>
      </c>
      <c r="M946">
        <v>25.552142857142901</v>
      </c>
      <c r="N946">
        <v>29.962142857142901</v>
      </c>
    </row>
    <row r="947" spans="1:14" x14ac:dyDescent="0.25">
      <c r="A947" t="s">
        <v>1179</v>
      </c>
      <c r="B947">
        <v>90</v>
      </c>
      <c r="C947">
        <v>27</v>
      </c>
      <c r="D947">
        <v>1.05147978509995</v>
      </c>
      <c r="E947">
        <v>26</v>
      </c>
      <c r="F947">
        <v>30</v>
      </c>
      <c r="G947">
        <v>55</v>
      </c>
      <c r="H947">
        <v>1.6989290732692801</v>
      </c>
      <c r="I947">
        <v>50</v>
      </c>
      <c r="J947">
        <v>55</v>
      </c>
      <c r="K947">
        <v>28.3555555555556</v>
      </c>
      <c r="L947">
        <v>1.0432725052734</v>
      </c>
      <c r="M947">
        <v>26.3333333333333</v>
      </c>
      <c r="N947">
        <v>30.455555555555598</v>
      </c>
    </row>
    <row r="948" spans="1:14" x14ac:dyDescent="0.25">
      <c r="A948" t="s">
        <v>1180</v>
      </c>
      <c r="B948">
        <v>165</v>
      </c>
      <c r="C948">
        <v>27</v>
      </c>
      <c r="D948">
        <v>1.2530181345234199</v>
      </c>
      <c r="E948">
        <v>25</v>
      </c>
      <c r="F948">
        <v>30</v>
      </c>
      <c r="G948">
        <v>55</v>
      </c>
      <c r="H948">
        <v>2.1661135692293398</v>
      </c>
      <c r="I948">
        <v>50</v>
      </c>
      <c r="J948">
        <v>55</v>
      </c>
      <c r="K948">
        <v>27.8787878787879</v>
      </c>
      <c r="L948">
        <v>0.84753433577576098</v>
      </c>
      <c r="M948">
        <v>26.2121212121212</v>
      </c>
      <c r="N948">
        <v>29.533333333333299</v>
      </c>
    </row>
    <row r="949" spans="1:14" x14ac:dyDescent="0.25">
      <c r="A949" t="s">
        <v>1181</v>
      </c>
      <c r="B949">
        <v>174</v>
      </c>
      <c r="C949">
        <v>27</v>
      </c>
      <c r="D949">
        <v>1.1103908205120501</v>
      </c>
      <c r="E949">
        <v>24</v>
      </c>
      <c r="F949">
        <v>29</v>
      </c>
      <c r="G949">
        <v>56</v>
      </c>
      <c r="H949">
        <v>1.0702869061172999</v>
      </c>
      <c r="I949">
        <v>52</v>
      </c>
      <c r="J949">
        <v>56</v>
      </c>
      <c r="K949">
        <v>25.954022988505699</v>
      </c>
      <c r="L949">
        <v>1.1299811922613101</v>
      </c>
      <c r="M949">
        <v>23.764080459770099</v>
      </c>
      <c r="N949">
        <v>28.2298850574713</v>
      </c>
    </row>
    <row r="950" spans="1:14" x14ac:dyDescent="0.25">
      <c r="A950" t="s">
        <v>1182</v>
      </c>
      <c r="B950">
        <v>65</v>
      </c>
      <c r="C950">
        <v>27</v>
      </c>
      <c r="D950">
        <v>2.1101146055048399</v>
      </c>
      <c r="E950">
        <v>23</v>
      </c>
      <c r="F950">
        <v>31</v>
      </c>
      <c r="G950">
        <v>56</v>
      </c>
      <c r="H950">
        <v>2.9516336585229199</v>
      </c>
      <c r="I950">
        <v>47</v>
      </c>
      <c r="J950">
        <v>56</v>
      </c>
      <c r="K950">
        <v>28.0615384615385</v>
      </c>
      <c r="L950">
        <v>1.2899700916122601</v>
      </c>
      <c r="M950">
        <v>25.5842307692308</v>
      </c>
      <c r="N950">
        <v>30.615384615384599</v>
      </c>
    </row>
    <row r="951" spans="1:14" x14ac:dyDescent="0.25">
      <c r="A951" t="s">
        <v>1183</v>
      </c>
      <c r="B951">
        <v>45</v>
      </c>
      <c r="C951">
        <v>27</v>
      </c>
      <c r="D951">
        <v>1.5384779658627401</v>
      </c>
      <c r="E951">
        <v>25</v>
      </c>
      <c r="F951">
        <v>30</v>
      </c>
      <c r="G951">
        <v>57</v>
      </c>
      <c r="H951">
        <v>5.0519650231429303</v>
      </c>
      <c r="I951">
        <v>45</v>
      </c>
      <c r="J951">
        <v>57</v>
      </c>
      <c r="K951">
        <v>28.4</v>
      </c>
      <c r="L951">
        <v>1.63399266435114</v>
      </c>
      <c r="M951">
        <v>25.266111111111101</v>
      </c>
      <c r="N951">
        <v>31.6444444444444</v>
      </c>
    </row>
    <row r="952" spans="1:14" x14ac:dyDescent="0.25">
      <c r="A952" t="s">
        <v>1184</v>
      </c>
      <c r="B952">
        <v>1203</v>
      </c>
      <c r="C952">
        <v>27</v>
      </c>
      <c r="D952">
        <v>0.49228136679586998</v>
      </c>
      <c r="E952">
        <v>26</v>
      </c>
      <c r="F952">
        <v>28</v>
      </c>
      <c r="G952">
        <v>58</v>
      </c>
      <c r="H952">
        <v>0.75463473771006295</v>
      </c>
      <c r="I952">
        <v>55</v>
      </c>
      <c r="J952">
        <v>58</v>
      </c>
      <c r="K952">
        <v>27.582709891936801</v>
      </c>
      <c r="L952">
        <v>0.30462389745107499</v>
      </c>
      <c r="M952">
        <v>26.995012468827898</v>
      </c>
      <c r="N952">
        <v>28.172069825436399</v>
      </c>
    </row>
    <row r="953" spans="1:14" x14ac:dyDescent="0.25">
      <c r="A953" t="s">
        <v>1185</v>
      </c>
      <c r="B953">
        <v>65</v>
      </c>
      <c r="C953">
        <v>27</v>
      </c>
      <c r="D953">
        <v>1.47980310234915</v>
      </c>
      <c r="E953">
        <v>24</v>
      </c>
      <c r="F953">
        <v>30</v>
      </c>
      <c r="G953">
        <v>58</v>
      </c>
      <c r="H953">
        <v>3.6902121573937499</v>
      </c>
      <c r="I953">
        <v>49</v>
      </c>
      <c r="J953">
        <v>58</v>
      </c>
      <c r="K953">
        <v>27.661538461538498</v>
      </c>
      <c r="L953">
        <v>1.4163558522191599</v>
      </c>
      <c r="M953">
        <v>24.846153846153801</v>
      </c>
      <c r="N953">
        <v>30.446153846153798</v>
      </c>
    </row>
    <row r="954" spans="1:14" x14ac:dyDescent="0.25">
      <c r="A954" t="s">
        <v>1186</v>
      </c>
      <c r="B954">
        <v>45</v>
      </c>
      <c r="C954">
        <v>27</v>
      </c>
      <c r="D954">
        <v>2.4655501706037901</v>
      </c>
      <c r="E954">
        <v>21</v>
      </c>
      <c r="F954">
        <v>30</v>
      </c>
      <c r="G954">
        <v>59</v>
      </c>
      <c r="H954">
        <v>3.81476017981772</v>
      </c>
      <c r="I954">
        <v>47</v>
      </c>
      <c r="J954">
        <v>59</v>
      </c>
      <c r="K954">
        <v>27.377777777777801</v>
      </c>
      <c r="L954">
        <v>1.8979197239582</v>
      </c>
      <c r="M954">
        <v>23.754999999999999</v>
      </c>
      <c r="N954">
        <v>31.155555555555601</v>
      </c>
    </row>
    <row r="955" spans="1:14" x14ac:dyDescent="0.25">
      <c r="A955" t="s">
        <v>1187</v>
      </c>
      <c r="B955">
        <v>95</v>
      </c>
      <c r="C955">
        <v>27</v>
      </c>
      <c r="D955">
        <v>1.46006105619895</v>
      </c>
      <c r="E955">
        <v>25</v>
      </c>
      <c r="F955">
        <v>29</v>
      </c>
      <c r="G955">
        <v>65</v>
      </c>
      <c r="H955">
        <v>6.0670276810385699</v>
      </c>
      <c r="I955">
        <v>48</v>
      </c>
      <c r="J955">
        <v>65</v>
      </c>
      <c r="K955">
        <v>27.821052631578901</v>
      </c>
      <c r="L955">
        <v>1.02443022560583</v>
      </c>
      <c r="M955">
        <v>25.873684210526299</v>
      </c>
      <c r="N955">
        <v>29.852631578947399</v>
      </c>
    </row>
    <row r="956" spans="1:14" x14ac:dyDescent="0.25">
      <c r="A956" t="s">
        <v>1188</v>
      </c>
      <c r="B956">
        <v>30</v>
      </c>
      <c r="C956">
        <v>27.5</v>
      </c>
      <c r="D956">
        <v>2.5847210136244501</v>
      </c>
      <c r="E956">
        <v>22</v>
      </c>
      <c r="F956">
        <v>32</v>
      </c>
      <c r="G956">
        <v>47</v>
      </c>
      <c r="H956">
        <v>1.3321147709474199</v>
      </c>
      <c r="I956">
        <v>41</v>
      </c>
      <c r="J956">
        <v>47</v>
      </c>
      <c r="K956">
        <v>28.3333333333333</v>
      </c>
      <c r="L956">
        <v>1.8274970113334399</v>
      </c>
      <c r="M956">
        <v>24.8</v>
      </c>
      <c r="N956">
        <v>31.933333333333302</v>
      </c>
    </row>
    <row r="957" spans="1:14" x14ac:dyDescent="0.25">
      <c r="A957" t="s">
        <v>1189</v>
      </c>
      <c r="B957">
        <v>30</v>
      </c>
      <c r="C957">
        <v>27.5</v>
      </c>
      <c r="D957">
        <v>2.87040444400562</v>
      </c>
      <c r="E957">
        <v>24.5</v>
      </c>
      <c r="F957">
        <v>33.5</v>
      </c>
      <c r="G957">
        <v>51</v>
      </c>
      <c r="H957">
        <v>4.7090482980733297</v>
      </c>
      <c r="I957">
        <v>38</v>
      </c>
      <c r="J957">
        <v>51</v>
      </c>
      <c r="K957">
        <v>27.933333333333302</v>
      </c>
      <c r="L957">
        <v>1.85831620216608</v>
      </c>
      <c r="M957">
        <v>24.233333333333299</v>
      </c>
      <c r="N957">
        <v>31.466666666666701</v>
      </c>
    </row>
    <row r="958" spans="1:14" x14ac:dyDescent="0.25">
      <c r="A958" t="s">
        <v>1190</v>
      </c>
      <c r="B958">
        <v>5</v>
      </c>
      <c r="C958">
        <v>28</v>
      </c>
      <c r="D958">
        <v>5.4649888170312897</v>
      </c>
      <c r="E958">
        <v>16</v>
      </c>
      <c r="F958">
        <v>29</v>
      </c>
      <c r="G958">
        <v>29</v>
      </c>
      <c r="H958">
        <v>1.3961589759008799</v>
      </c>
      <c r="I958">
        <v>28</v>
      </c>
      <c r="J958">
        <v>29</v>
      </c>
      <c r="K958">
        <v>23.8</v>
      </c>
      <c r="L958">
        <v>2.6907029447030499</v>
      </c>
      <c r="M958">
        <v>18.8</v>
      </c>
      <c r="N958">
        <v>28.8</v>
      </c>
    </row>
    <row r="959" spans="1:14" x14ac:dyDescent="0.25">
      <c r="A959" t="s">
        <v>1191</v>
      </c>
      <c r="B959">
        <v>5</v>
      </c>
      <c r="C959">
        <v>28</v>
      </c>
      <c r="D959">
        <v>7.6078394358771897</v>
      </c>
      <c r="E959">
        <v>8</v>
      </c>
      <c r="F959">
        <v>30</v>
      </c>
      <c r="G959">
        <v>30</v>
      </c>
      <c r="H959">
        <v>1.7242437941504001</v>
      </c>
      <c r="I959">
        <v>28</v>
      </c>
      <c r="J959">
        <v>30</v>
      </c>
      <c r="K959">
        <v>22</v>
      </c>
      <c r="L959">
        <v>4.1391394310802099</v>
      </c>
      <c r="M959">
        <v>13.6</v>
      </c>
      <c r="N959">
        <v>29.6</v>
      </c>
    </row>
    <row r="960" spans="1:14" x14ac:dyDescent="0.25">
      <c r="A960" t="s">
        <v>1192</v>
      </c>
      <c r="B960">
        <v>5</v>
      </c>
      <c r="C960">
        <v>28</v>
      </c>
      <c r="D960">
        <v>2.1125903871348002</v>
      </c>
      <c r="E960">
        <v>22</v>
      </c>
      <c r="F960">
        <v>30</v>
      </c>
      <c r="G960">
        <v>30</v>
      </c>
      <c r="H960">
        <v>0.66521892007155203</v>
      </c>
      <c r="I960">
        <v>28</v>
      </c>
      <c r="J960">
        <v>30</v>
      </c>
      <c r="K960">
        <v>27.2</v>
      </c>
      <c r="L960">
        <v>1.35510901762366</v>
      </c>
      <c r="M960">
        <v>24.4</v>
      </c>
      <c r="N960">
        <v>29.6</v>
      </c>
    </row>
    <row r="961" spans="1:14" x14ac:dyDescent="0.25">
      <c r="A961" t="s">
        <v>1193</v>
      </c>
      <c r="B961">
        <v>5</v>
      </c>
      <c r="C961">
        <v>28</v>
      </c>
      <c r="D961">
        <v>3.10324636691987</v>
      </c>
      <c r="E961">
        <v>20</v>
      </c>
      <c r="F961">
        <v>30</v>
      </c>
      <c r="G961">
        <v>30</v>
      </c>
      <c r="H961">
        <v>1.1944626047270801</v>
      </c>
      <c r="I961">
        <v>28</v>
      </c>
      <c r="J961">
        <v>30</v>
      </c>
      <c r="K961">
        <v>25.6</v>
      </c>
      <c r="L961">
        <v>1.7294921453155201</v>
      </c>
      <c r="M961">
        <v>22</v>
      </c>
      <c r="N961">
        <v>28.8</v>
      </c>
    </row>
    <row r="962" spans="1:14" x14ac:dyDescent="0.25">
      <c r="A962" t="s">
        <v>1194</v>
      </c>
      <c r="B962">
        <v>5</v>
      </c>
      <c r="C962">
        <v>28</v>
      </c>
      <c r="D962">
        <v>2.4751020934574202</v>
      </c>
      <c r="E962">
        <v>22</v>
      </c>
      <c r="F962">
        <v>31</v>
      </c>
      <c r="G962">
        <v>31</v>
      </c>
      <c r="H962">
        <v>1.22803801559104</v>
      </c>
      <c r="I962">
        <v>28</v>
      </c>
      <c r="J962">
        <v>31</v>
      </c>
      <c r="K962">
        <v>26.8</v>
      </c>
      <c r="L962">
        <v>1.48700475853818</v>
      </c>
      <c r="M962">
        <v>23.8</v>
      </c>
      <c r="N962">
        <v>29.6</v>
      </c>
    </row>
    <row r="963" spans="1:14" x14ac:dyDescent="0.25">
      <c r="A963" t="s">
        <v>1195</v>
      </c>
      <c r="B963">
        <v>5</v>
      </c>
      <c r="C963">
        <v>28</v>
      </c>
      <c r="D963">
        <v>5.8238960641941997</v>
      </c>
      <c r="E963">
        <v>16</v>
      </c>
      <c r="F963">
        <v>32</v>
      </c>
      <c r="G963">
        <v>32</v>
      </c>
      <c r="H963">
        <v>1.8815588686984099</v>
      </c>
      <c r="I963">
        <v>28</v>
      </c>
      <c r="J963">
        <v>32</v>
      </c>
      <c r="K963">
        <v>24.6</v>
      </c>
      <c r="L963">
        <v>2.98527977099821</v>
      </c>
      <c r="M963">
        <v>18.8</v>
      </c>
      <c r="N963">
        <v>30.4</v>
      </c>
    </row>
    <row r="964" spans="1:14" x14ac:dyDescent="0.25">
      <c r="A964" t="s">
        <v>1196</v>
      </c>
      <c r="B964">
        <v>5</v>
      </c>
      <c r="C964">
        <v>28</v>
      </c>
      <c r="D964">
        <v>1.91309800700289</v>
      </c>
      <c r="E964">
        <v>22</v>
      </c>
      <c r="F964">
        <v>32</v>
      </c>
      <c r="G964">
        <v>32</v>
      </c>
      <c r="H964">
        <v>1.5799770228516801</v>
      </c>
      <c r="I964">
        <v>28</v>
      </c>
      <c r="J964">
        <v>32</v>
      </c>
      <c r="K964">
        <v>27.6</v>
      </c>
      <c r="L964">
        <v>1.4692524302754699</v>
      </c>
      <c r="M964">
        <v>24.4</v>
      </c>
      <c r="N964">
        <v>30.4</v>
      </c>
    </row>
    <row r="965" spans="1:14" x14ac:dyDescent="0.25">
      <c r="A965" t="s">
        <v>1197</v>
      </c>
      <c r="B965">
        <v>5</v>
      </c>
      <c r="C965">
        <v>28</v>
      </c>
      <c r="D965">
        <v>4.7342877033409998</v>
      </c>
      <c r="E965">
        <v>18</v>
      </c>
      <c r="F965">
        <v>32</v>
      </c>
      <c r="G965">
        <v>32</v>
      </c>
      <c r="H965">
        <v>1.96024053735669</v>
      </c>
      <c r="I965">
        <v>28</v>
      </c>
      <c r="J965">
        <v>32</v>
      </c>
      <c r="K965">
        <v>25.2</v>
      </c>
      <c r="L965">
        <v>2.53834209129842</v>
      </c>
      <c r="M965">
        <v>20.399999999999999</v>
      </c>
      <c r="N965">
        <v>30</v>
      </c>
    </row>
    <row r="966" spans="1:14" x14ac:dyDescent="0.25">
      <c r="A966" t="s">
        <v>1198</v>
      </c>
      <c r="B966">
        <v>5</v>
      </c>
      <c r="C966">
        <v>28</v>
      </c>
      <c r="D966">
        <v>3.2424726849907799</v>
      </c>
      <c r="E966">
        <v>22</v>
      </c>
      <c r="F966">
        <v>33</v>
      </c>
      <c r="G966">
        <v>33</v>
      </c>
      <c r="H966">
        <v>1.8630542281709701</v>
      </c>
      <c r="I966">
        <v>28</v>
      </c>
      <c r="J966">
        <v>33</v>
      </c>
      <c r="K966">
        <v>27.2</v>
      </c>
      <c r="L966">
        <v>1.86212270124593</v>
      </c>
      <c r="M966">
        <v>23.6</v>
      </c>
      <c r="N966">
        <v>30.8</v>
      </c>
    </row>
    <row r="967" spans="1:14" x14ac:dyDescent="0.25">
      <c r="A967" t="s">
        <v>1199</v>
      </c>
      <c r="B967">
        <v>5</v>
      </c>
      <c r="C967">
        <v>28</v>
      </c>
      <c r="D967">
        <v>4.1980278350399702</v>
      </c>
      <c r="E967">
        <v>20</v>
      </c>
      <c r="F967">
        <v>34</v>
      </c>
      <c r="G967">
        <v>34</v>
      </c>
      <c r="H967">
        <v>2.3913265950698599</v>
      </c>
      <c r="I967">
        <v>28</v>
      </c>
      <c r="J967">
        <v>34</v>
      </c>
      <c r="K967">
        <v>26.6</v>
      </c>
      <c r="L967">
        <v>2.3897442855199</v>
      </c>
      <c r="M967">
        <v>22</v>
      </c>
      <c r="N967">
        <v>31.2</v>
      </c>
    </row>
    <row r="968" spans="1:14" x14ac:dyDescent="0.25">
      <c r="A968" t="s">
        <v>1200</v>
      </c>
      <c r="B968">
        <v>5</v>
      </c>
      <c r="C968">
        <v>28</v>
      </c>
      <c r="D968">
        <v>4.6153982525999897</v>
      </c>
      <c r="E968">
        <v>18</v>
      </c>
      <c r="F968">
        <v>34</v>
      </c>
      <c r="G968">
        <v>34</v>
      </c>
      <c r="H968">
        <v>1.82756136916269</v>
      </c>
      <c r="I968">
        <v>28</v>
      </c>
      <c r="J968">
        <v>34</v>
      </c>
      <c r="K968">
        <v>27.6</v>
      </c>
      <c r="L968">
        <v>2.7354550535212598</v>
      </c>
      <c r="M968">
        <v>22.4</v>
      </c>
      <c r="N968">
        <v>32.799999999999997</v>
      </c>
    </row>
    <row r="969" spans="1:14" x14ac:dyDescent="0.25">
      <c r="A969" t="s">
        <v>1201</v>
      </c>
      <c r="B969">
        <v>5</v>
      </c>
      <c r="C969">
        <v>28</v>
      </c>
      <c r="D969">
        <v>4.4215981548558103</v>
      </c>
      <c r="E969">
        <v>20</v>
      </c>
      <c r="F969">
        <v>34</v>
      </c>
      <c r="G969">
        <v>34</v>
      </c>
      <c r="H969">
        <v>2.1303059804537599</v>
      </c>
      <c r="I969">
        <v>28</v>
      </c>
      <c r="J969">
        <v>34</v>
      </c>
      <c r="K969">
        <v>26.8</v>
      </c>
      <c r="L969">
        <v>2.4538879021225899</v>
      </c>
      <c r="M969">
        <v>22</v>
      </c>
      <c r="N969">
        <v>31.6</v>
      </c>
    </row>
    <row r="970" spans="1:14" x14ac:dyDescent="0.25">
      <c r="A970" t="s">
        <v>1202</v>
      </c>
      <c r="B970">
        <v>5</v>
      </c>
      <c r="C970">
        <v>28</v>
      </c>
      <c r="D970">
        <v>3.3337560113053102</v>
      </c>
      <c r="E970">
        <v>25</v>
      </c>
      <c r="F970">
        <v>34</v>
      </c>
      <c r="G970">
        <v>34</v>
      </c>
      <c r="H970">
        <v>1.7281108982723501</v>
      </c>
      <c r="I970">
        <v>28</v>
      </c>
      <c r="J970">
        <v>34</v>
      </c>
      <c r="K970">
        <v>29</v>
      </c>
      <c r="L970">
        <v>1.71641446226156</v>
      </c>
      <c r="M970">
        <v>25.6</v>
      </c>
      <c r="N970">
        <v>32.4</v>
      </c>
    </row>
    <row r="971" spans="1:14" x14ac:dyDescent="0.25">
      <c r="A971" t="s">
        <v>1203</v>
      </c>
      <c r="B971">
        <v>5</v>
      </c>
      <c r="C971">
        <v>28</v>
      </c>
      <c r="D971">
        <v>2.5674551101380998</v>
      </c>
      <c r="E971">
        <v>20</v>
      </c>
      <c r="F971">
        <v>34</v>
      </c>
      <c r="G971">
        <v>34</v>
      </c>
      <c r="H971">
        <v>2.8649596435859199</v>
      </c>
      <c r="I971">
        <v>28</v>
      </c>
      <c r="J971">
        <v>34</v>
      </c>
      <c r="K971">
        <v>27.2</v>
      </c>
      <c r="L971">
        <v>2.0243027949841301</v>
      </c>
      <c r="M971">
        <v>23.2</v>
      </c>
      <c r="N971">
        <v>31.2</v>
      </c>
    </row>
    <row r="972" spans="1:14" x14ac:dyDescent="0.25">
      <c r="A972" t="s">
        <v>1204</v>
      </c>
      <c r="B972">
        <v>5</v>
      </c>
      <c r="C972">
        <v>28</v>
      </c>
      <c r="D972">
        <v>4.0542773988125997</v>
      </c>
      <c r="E972">
        <v>20</v>
      </c>
      <c r="F972">
        <v>35</v>
      </c>
      <c r="G972">
        <v>35</v>
      </c>
      <c r="H972">
        <v>1.8940376152148599</v>
      </c>
      <c r="I972">
        <v>28</v>
      </c>
      <c r="J972">
        <v>35</v>
      </c>
      <c r="K972">
        <v>29.2</v>
      </c>
      <c r="L972">
        <v>2.4812820806342</v>
      </c>
      <c r="M972">
        <v>24.6</v>
      </c>
      <c r="N972">
        <v>33.6</v>
      </c>
    </row>
    <row r="973" spans="1:14" x14ac:dyDescent="0.25">
      <c r="A973" t="s">
        <v>1205</v>
      </c>
      <c r="B973">
        <v>5</v>
      </c>
      <c r="C973">
        <v>28</v>
      </c>
      <c r="D973">
        <v>6.6141598643418904</v>
      </c>
      <c r="E973">
        <v>4</v>
      </c>
      <c r="F973">
        <v>35</v>
      </c>
      <c r="G973">
        <v>35</v>
      </c>
      <c r="H973">
        <v>3.54875374114794</v>
      </c>
      <c r="I973">
        <v>28</v>
      </c>
      <c r="J973">
        <v>35</v>
      </c>
      <c r="K973">
        <v>23</v>
      </c>
      <c r="L973">
        <v>4.8032268048442104</v>
      </c>
      <c r="M973">
        <v>12</v>
      </c>
      <c r="N973">
        <v>30.8</v>
      </c>
    </row>
    <row r="974" spans="1:14" x14ac:dyDescent="0.25">
      <c r="A974" t="s">
        <v>1206</v>
      </c>
      <c r="B974">
        <v>5</v>
      </c>
      <c r="C974">
        <v>28</v>
      </c>
      <c r="D974">
        <v>3.8288655148899</v>
      </c>
      <c r="E974">
        <v>17</v>
      </c>
      <c r="F974">
        <v>35</v>
      </c>
      <c r="G974">
        <v>35</v>
      </c>
      <c r="H974">
        <v>2.41450528547306</v>
      </c>
      <c r="I974">
        <v>28</v>
      </c>
      <c r="J974">
        <v>35</v>
      </c>
      <c r="K974">
        <v>27.2</v>
      </c>
      <c r="L974">
        <v>2.7071640795000498</v>
      </c>
      <c r="M974">
        <v>21.4</v>
      </c>
      <c r="N974">
        <v>32.200000000000003</v>
      </c>
    </row>
    <row r="975" spans="1:14" x14ac:dyDescent="0.25">
      <c r="A975" t="s">
        <v>1207</v>
      </c>
      <c r="B975">
        <v>5</v>
      </c>
      <c r="C975">
        <v>28</v>
      </c>
      <c r="D975">
        <v>8.9525512105386902</v>
      </c>
      <c r="E975">
        <v>3</v>
      </c>
      <c r="F975">
        <v>35</v>
      </c>
      <c r="G975">
        <v>35</v>
      </c>
      <c r="H975">
        <v>2.7993380252012998</v>
      </c>
      <c r="I975">
        <v>28</v>
      </c>
      <c r="J975">
        <v>35</v>
      </c>
      <c r="K975">
        <v>22.8</v>
      </c>
      <c r="L975">
        <v>5.4324939957170102</v>
      </c>
      <c r="M975">
        <v>11.4</v>
      </c>
      <c r="N975">
        <v>32.799999999999997</v>
      </c>
    </row>
    <row r="976" spans="1:14" x14ac:dyDescent="0.25">
      <c r="A976" t="s">
        <v>1208</v>
      </c>
      <c r="B976">
        <v>5</v>
      </c>
      <c r="C976">
        <v>28</v>
      </c>
      <c r="D976">
        <v>4.5202294142439001</v>
      </c>
      <c r="E976">
        <v>13</v>
      </c>
      <c r="F976">
        <v>35</v>
      </c>
      <c r="G976">
        <v>35</v>
      </c>
      <c r="H976">
        <v>2.73252589736639</v>
      </c>
      <c r="I976">
        <v>28</v>
      </c>
      <c r="J976">
        <v>35</v>
      </c>
      <c r="K976">
        <v>26</v>
      </c>
      <c r="L976">
        <v>3.3187220020924801</v>
      </c>
      <c r="M976">
        <v>19</v>
      </c>
      <c r="N976">
        <v>31.8</v>
      </c>
    </row>
    <row r="977" spans="1:14" x14ac:dyDescent="0.25">
      <c r="A977" t="s">
        <v>1209</v>
      </c>
      <c r="B977">
        <v>5</v>
      </c>
      <c r="C977">
        <v>28</v>
      </c>
      <c r="D977">
        <v>2.9462455339422502</v>
      </c>
      <c r="E977">
        <v>24</v>
      </c>
      <c r="F977">
        <v>37</v>
      </c>
      <c r="G977">
        <v>37</v>
      </c>
      <c r="H977">
        <v>3.6205948227725</v>
      </c>
      <c r="I977">
        <v>28</v>
      </c>
      <c r="J977">
        <v>37</v>
      </c>
      <c r="K977">
        <v>28.8</v>
      </c>
      <c r="L977">
        <v>2.0455608439537101</v>
      </c>
      <c r="M977">
        <v>25.2</v>
      </c>
      <c r="N977">
        <v>33</v>
      </c>
    </row>
    <row r="978" spans="1:14" x14ac:dyDescent="0.25">
      <c r="A978" t="s">
        <v>1210</v>
      </c>
      <c r="B978">
        <v>5</v>
      </c>
      <c r="C978">
        <v>28</v>
      </c>
      <c r="D978">
        <v>5.72263698371692</v>
      </c>
      <c r="E978">
        <v>15</v>
      </c>
      <c r="F978">
        <v>37</v>
      </c>
      <c r="G978">
        <v>37</v>
      </c>
      <c r="H978">
        <v>3.83066940792484</v>
      </c>
      <c r="I978">
        <v>28</v>
      </c>
      <c r="J978">
        <v>37</v>
      </c>
      <c r="K978">
        <v>25.8</v>
      </c>
      <c r="L978">
        <v>3.55966906337992</v>
      </c>
      <c r="M978">
        <v>19</v>
      </c>
      <c r="N978">
        <v>32.4</v>
      </c>
    </row>
    <row r="979" spans="1:14" x14ac:dyDescent="0.25">
      <c r="A979" t="s">
        <v>1211</v>
      </c>
      <c r="B979">
        <v>5</v>
      </c>
      <c r="C979">
        <v>28</v>
      </c>
      <c r="D979">
        <v>2.7795181024933502</v>
      </c>
      <c r="E979">
        <v>21</v>
      </c>
      <c r="F979">
        <v>37</v>
      </c>
      <c r="G979">
        <v>37</v>
      </c>
      <c r="H979">
        <v>4.2453637089538203</v>
      </c>
      <c r="I979">
        <v>28</v>
      </c>
      <c r="J979">
        <v>37</v>
      </c>
      <c r="K979">
        <v>28.2</v>
      </c>
      <c r="L979">
        <v>2.28381052310618</v>
      </c>
      <c r="M979">
        <v>23.8</v>
      </c>
      <c r="N979">
        <v>33.200000000000003</v>
      </c>
    </row>
    <row r="980" spans="1:14" x14ac:dyDescent="0.25">
      <c r="A980" t="s">
        <v>1212</v>
      </c>
      <c r="B980">
        <v>5</v>
      </c>
      <c r="C980">
        <v>28</v>
      </c>
      <c r="D980">
        <v>8.2829365652414797</v>
      </c>
      <c r="E980">
        <v>10</v>
      </c>
      <c r="F980">
        <v>38</v>
      </c>
      <c r="G980">
        <v>38</v>
      </c>
      <c r="H980">
        <v>3.7782293805068501</v>
      </c>
      <c r="I980">
        <v>28</v>
      </c>
      <c r="J980">
        <v>38</v>
      </c>
      <c r="K980">
        <v>24.8</v>
      </c>
      <c r="L980">
        <v>4.7621971983335101</v>
      </c>
      <c r="M980">
        <v>15.6</v>
      </c>
      <c r="N980">
        <v>34</v>
      </c>
    </row>
    <row r="981" spans="1:14" x14ac:dyDescent="0.25">
      <c r="A981" t="s">
        <v>1213</v>
      </c>
      <c r="B981">
        <v>5</v>
      </c>
      <c r="C981">
        <v>28</v>
      </c>
      <c r="D981">
        <v>5.4818015765670003</v>
      </c>
      <c r="E981">
        <v>15</v>
      </c>
      <c r="F981">
        <v>39</v>
      </c>
      <c r="G981">
        <v>39</v>
      </c>
      <c r="H981">
        <v>3.5035837395304199</v>
      </c>
      <c r="I981">
        <v>28</v>
      </c>
      <c r="J981">
        <v>39</v>
      </c>
      <c r="K981">
        <v>28</v>
      </c>
      <c r="L981">
        <v>3.6747640448712602</v>
      </c>
      <c r="M981">
        <v>20.6</v>
      </c>
      <c r="N981">
        <v>34.799999999999997</v>
      </c>
    </row>
    <row r="982" spans="1:14" x14ac:dyDescent="0.25">
      <c r="A982" t="s">
        <v>1214</v>
      </c>
      <c r="B982">
        <v>5</v>
      </c>
      <c r="C982">
        <v>28</v>
      </c>
      <c r="D982">
        <v>7.5034965373503404</v>
      </c>
      <c r="E982">
        <v>10</v>
      </c>
      <c r="F982">
        <v>39</v>
      </c>
      <c r="G982">
        <v>39</v>
      </c>
      <c r="H982">
        <v>4.3002243084413996</v>
      </c>
      <c r="I982">
        <v>28</v>
      </c>
      <c r="J982">
        <v>39</v>
      </c>
      <c r="K982">
        <v>25.2</v>
      </c>
      <c r="L982">
        <v>4.6872195863160702</v>
      </c>
      <c r="M982">
        <v>15.8</v>
      </c>
      <c r="N982">
        <v>34</v>
      </c>
    </row>
    <row r="983" spans="1:14" x14ac:dyDescent="0.25">
      <c r="A983" t="s">
        <v>1215</v>
      </c>
      <c r="B983">
        <v>5</v>
      </c>
      <c r="C983">
        <v>28</v>
      </c>
      <c r="D983">
        <v>2.65114232276609</v>
      </c>
      <c r="E983">
        <v>26</v>
      </c>
      <c r="F983">
        <v>39</v>
      </c>
      <c r="G983">
        <v>39</v>
      </c>
      <c r="H983">
        <v>5.1644309352230104</v>
      </c>
      <c r="I983">
        <v>28</v>
      </c>
      <c r="J983">
        <v>39</v>
      </c>
      <c r="K983">
        <v>29.6</v>
      </c>
      <c r="L983">
        <v>2.1054916561011101</v>
      </c>
      <c r="M983">
        <v>26.6</v>
      </c>
      <c r="N983">
        <v>34.4</v>
      </c>
    </row>
    <row r="984" spans="1:14" x14ac:dyDescent="0.25">
      <c r="A984" t="s">
        <v>1216</v>
      </c>
      <c r="B984">
        <v>5</v>
      </c>
      <c r="C984">
        <v>28</v>
      </c>
      <c r="D984">
        <v>4.8653555963061796</v>
      </c>
      <c r="E984">
        <v>23</v>
      </c>
      <c r="F984">
        <v>39</v>
      </c>
      <c r="G984">
        <v>39</v>
      </c>
      <c r="H984">
        <v>2.9351681776728098</v>
      </c>
      <c r="I984">
        <v>28</v>
      </c>
      <c r="J984">
        <v>39</v>
      </c>
      <c r="K984">
        <v>30.8</v>
      </c>
      <c r="L984">
        <v>2.7243706785163102</v>
      </c>
      <c r="M984">
        <v>25.6</v>
      </c>
      <c r="N984">
        <v>36.200000000000003</v>
      </c>
    </row>
    <row r="985" spans="1:14" x14ac:dyDescent="0.25">
      <c r="A985" t="s">
        <v>1217</v>
      </c>
      <c r="B985">
        <v>45</v>
      </c>
      <c r="C985">
        <v>28</v>
      </c>
      <c r="D985">
        <v>2.0661939177459998</v>
      </c>
      <c r="E985">
        <v>22</v>
      </c>
      <c r="F985">
        <v>29</v>
      </c>
      <c r="G985">
        <v>40</v>
      </c>
      <c r="H985">
        <v>1.41414284285499E-2</v>
      </c>
      <c r="I985">
        <v>40</v>
      </c>
      <c r="J985">
        <v>40</v>
      </c>
      <c r="K985">
        <v>26.511111111111099</v>
      </c>
      <c r="L985">
        <v>1.40821366313716</v>
      </c>
      <c r="M985">
        <v>23.733333333333299</v>
      </c>
      <c r="N985">
        <v>29.266666666666701</v>
      </c>
    </row>
    <row r="986" spans="1:14" x14ac:dyDescent="0.25">
      <c r="A986" t="s">
        <v>1218</v>
      </c>
      <c r="B986">
        <v>5</v>
      </c>
      <c r="C986">
        <v>28</v>
      </c>
      <c r="D986">
        <v>5.0560765372959997</v>
      </c>
      <c r="E986">
        <v>13</v>
      </c>
      <c r="F986">
        <v>40</v>
      </c>
      <c r="G986">
        <v>40</v>
      </c>
      <c r="H986">
        <v>4.3591101321387198</v>
      </c>
      <c r="I986">
        <v>28</v>
      </c>
      <c r="J986">
        <v>40</v>
      </c>
      <c r="K986">
        <v>28</v>
      </c>
      <c r="L986">
        <v>3.9406642167338899</v>
      </c>
      <c r="M986">
        <v>19.600000000000001</v>
      </c>
      <c r="N986">
        <v>35.200000000000003</v>
      </c>
    </row>
    <row r="987" spans="1:14" x14ac:dyDescent="0.25">
      <c r="A987" t="s">
        <v>1219</v>
      </c>
      <c r="B987">
        <v>15</v>
      </c>
      <c r="C987">
        <v>28</v>
      </c>
      <c r="D987">
        <v>2.5682782861939901</v>
      </c>
      <c r="E987">
        <v>25</v>
      </c>
      <c r="F987">
        <v>33</v>
      </c>
      <c r="G987">
        <v>40</v>
      </c>
      <c r="H987">
        <v>2.272013636534</v>
      </c>
      <c r="I987">
        <v>33</v>
      </c>
      <c r="J987">
        <v>40</v>
      </c>
      <c r="K987">
        <v>27.466666666666701</v>
      </c>
      <c r="L987">
        <v>1.89505429665129</v>
      </c>
      <c r="M987">
        <v>23.733333333333299</v>
      </c>
      <c r="N987">
        <v>31.066666666666698</v>
      </c>
    </row>
    <row r="988" spans="1:14" x14ac:dyDescent="0.25">
      <c r="A988" t="s">
        <v>1220</v>
      </c>
      <c r="B988">
        <v>25</v>
      </c>
      <c r="C988">
        <v>28</v>
      </c>
      <c r="D988">
        <v>2.3782361196281698</v>
      </c>
      <c r="E988">
        <v>22</v>
      </c>
      <c r="F988">
        <v>32</v>
      </c>
      <c r="G988">
        <v>41</v>
      </c>
      <c r="H988">
        <v>1.9351385780175101</v>
      </c>
      <c r="I988">
        <v>34</v>
      </c>
      <c r="J988">
        <v>41</v>
      </c>
      <c r="K988">
        <v>27.32</v>
      </c>
      <c r="L988">
        <v>1.51112362771741</v>
      </c>
      <c r="M988">
        <v>24.36</v>
      </c>
      <c r="N988">
        <v>30.2</v>
      </c>
    </row>
    <row r="989" spans="1:14" x14ac:dyDescent="0.25">
      <c r="A989" t="s">
        <v>1221</v>
      </c>
      <c r="B989">
        <v>5</v>
      </c>
      <c r="C989">
        <v>28</v>
      </c>
      <c r="D989">
        <v>7.1714391131693596</v>
      </c>
      <c r="E989">
        <v>12</v>
      </c>
      <c r="F989">
        <v>41</v>
      </c>
      <c r="G989">
        <v>41</v>
      </c>
      <c r="H989">
        <v>5.1096750021760498</v>
      </c>
      <c r="I989">
        <v>28</v>
      </c>
      <c r="J989">
        <v>41</v>
      </c>
      <c r="K989">
        <v>26.2</v>
      </c>
      <c r="L989">
        <v>4.5810831985816698</v>
      </c>
      <c r="M989">
        <v>17.600000000000001</v>
      </c>
      <c r="N989">
        <v>34.799999999999997</v>
      </c>
    </row>
    <row r="990" spans="1:14" x14ac:dyDescent="0.25">
      <c r="A990" t="s">
        <v>1222</v>
      </c>
      <c r="B990">
        <v>25</v>
      </c>
      <c r="C990">
        <v>28</v>
      </c>
      <c r="D990">
        <v>2.8995664949412401</v>
      </c>
      <c r="E990">
        <v>24</v>
      </c>
      <c r="F990">
        <v>34</v>
      </c>
      <c r="G990">
        <v>42</v>
      </c>
      <c r="H990">
        <v>1.26208655655927</v>
      </c>
      <c r="I990">
        <v>38</v>
      </c>
      <c r="J990">
        <v>42</v>
      </c>
      <c r="K990">
        <v>28.04</v>
      </c>
      <c r="L990">
        <v>1.81449464663919</v>
      </c>
      <c r="M990">
        <v>24.4</v>
      </c>
      <c r="N990">
        <v>31.52</v>
      </c>
    </row>
    <row r="991" spans="1:14" x14ac:dyDescent="0.25">
      <c r="A991" t="s">
        <v>1223</v>
      </c>
      <c r="B991">
        <v>5</v>
      </c>
      <c r="C991">
        <v>28</v>
      </c>
      <c r="D991">
        <v>4.4917657536829099</v>
      </c>
      <c r="E991">
        <v>17</v>
      </c>
      <c r="F991">
        <v>42</v>
      </c>
      <c r="G991">
        <v>42</v>
      </c>
      <c r="H991">
        <v>5.6201446914323503</v>
      </c>
      <c r="I991">
        <v>28</v>
      </c>
      <c r="J991">
        <v>42</v>
      </c>
      <c r="K991">
        <v>29</v>
      </c>
      <c r="L991">
        <v>3.5820435952165401</v>
      </c>
      <c r="M991">
        <v>21.8</v>
      </c>
      <c r="N991">
        <v>36.200000000000003</v>
      </c>
    </row>
    <row r="992" spans="1:14" x14ac:dyDescent="0.25">
      <c r="A992" t="s">
        <v>1224</v>
      </c>
      <c r="B992">
        <v>5</v>
      </c>
      <c r="C992">
        <v>28</v>
      </c>
      <c r="D992">
        <v>4.57363842655338</v>
      </c>
      <c r="E992">
        <v>24</v>
      </c>
      <c r="F992">
        <v>44</v>
      </c>
      <c r="G992">
        <v>44</v>
      </c>
      <c r="H992">
        <v>5.9095143409568403</v>
      </c>
      <c r="I992">
        <v>28</v>
      </c>
      <c r="J992">
        <v>44</v>
      </c>
      <c r="K992">
        <v>31</v>
      </c>
      <c r="L992">
        <v>3.1901912986609799</v>
      </c>
      <c r="M992">
        <v>25.6</v>
      </c>
      <c r="N992">
        <v>37.799999999999997</v>
      </c>
    </row>
    <row r="993" spans="1:14" x14ac:dyDescent="0.25">
      <c r="A993" t="s">
        <v>1225</v>
      </c>
      <c r="B993">
        <v>5</v>
      </c>
      <c r="C993">
        <v>28</v>
      </c>
      <c r="D993">
        <v>4.8564712880173699</v>
      </c>
      <c r="E993">
        <v>24</v>
      </c>
      <c r="F993">
        <v>44</v>
      </c>
      <c r="G993">
        <v>44</v>
      </c>
      <c r="H993">
        <v>5.3510257061250197</v>
      </c>
      <c r="I993">
        <v>28</v>
      </c>
      <c r="J993">
        <v>44</v>
      </c>
      <c r="K993">
        <v>31.6</v>
      </c>
      <c r="L993">
        <v>3.23162403459779</v>
      </c>
      <c r="M993">
        <v>26</v>
      </c>
      <c r="N993">
        <v>38.6</v>
      </c>
    </row>
    <row r="994" spans="1:14" x14ac:dyDescent="0.25">
      <c r="A994" t="s">
        <v>1226</v>
      </c>
      <c r="B994">
        <v>5</v>
      </c>
      <c r="C994">
        <v>28</v>
      </c>
      <c r="D994">
        <v>6.3566101216941</v>
      </c>
      <c r="E994">
        <v>11</v>
      </c>
      <c r="F994">
        <v>45</v>
      </c>
      <c r="G994">
        <v>45</v>
      </c>
      <c r="H994">
        <v>7.4098589163975399</v>
      </c>
      <c r="I994">
        <v>28</v>
      </c>
      <c r="J994">
        <v>45</v>
      </c>
      <c r="K994">
        <v>27.4</v>
      </c>
      <c r="L994">
        <v>4.9479107226840702</v>
      </c>
      <c r="M994">
        <v>17.8</v>
      </c>
      <c r="N994">
        <v>37.6</v>
      </c>
    </row>
    <row r="995" spans="1:14" x14ac:dyDescent="0.25">
      <c r="A995" t="s">
        <v>1227</v>
      </c>
      <c r="B995">
        <v>25</v>
      </c>
      <c r="C995">
        <v>28</v>
      </c>
      <c r="D995">
        <v>2.2556807397235898</v>
      </c>
      <c r="E995">
        <v>25</v>
      </c>
      <c r="F995">
        <v>33</v>
      </c>
      <c r="G995">
        <v>46</v>
      </c>
      <c r="H995">
        <v>3.33267562668245</v>
      </c>
      <c r="I995">
        <v>36</v>
      </c>
      <c r="J995">
        <v>46</v>
      </c>
      <c r="K995">
        <v>28.56</v>
      </c>
      <c r="L995">
        <v>1.5734574284765099</v>
      </c>
      <c r="M995">
        <v>25.44</v>
      </c>
      <c r="N995">
        <v>31.64</v>
      </c>
    </row>
    <row r="996" spans="1:14" x14ac:dyDescent="0.25">
      <c r="A996" t="s">
        <v>1228</v>
      </c>
      <c r="B996">
        <v>25</v>
      </c>
      <c r="C996">
        <v>28</v>
      </c>
      <c r="D996">
        <v>3.1843626327002501</v>
      </c>
      <c r="E996">
        <v>23</v>
      </c>
      <c r="F996">
        <v>34</v>
      </c>
      <c r="G996">
        <v>46</v>
      </c>
      <c r="H996">
        <v>1.7646011282196801</v>
      </c>
      <c r="I996">
        <v>38</v>
      </c>
      <c r="J996">
        <v>46</v>
      </c>
      <c r="K996">
        <v>28.6</v>
      </c>
      <c r="L996">
        <v>1.8517366576446399</v>
      </c>
      <c r="M996">
        <v>25</v>
      </c>
      <c r="N996">
        <v>32.24</v>
      </c>
    </row>
    <row r="997" spans="1:14" x14ac:dyDescent="0.25">
      <c r="A997" t="s">
        <v>1229</v>
      </c>
      <c r="B997">
        <v>25</v>
      </c>
      <c r="C997">
        <v>28</v>
      </c>
      <c r="D997">
        <v>2.9535777410028001</v>
      </c>
      <c r="E997">
        <v>19</v>
      </c>
      <c r="F997">
        <v>32</v>
      </c>
      <c r="G997">
        <v>46</v>
      </c>
      <c r="H997">
        <v>3.2108056492556099</v>
      </c>
      <c r="I997">
        <v>35</v>
      </c>
      <c r="J997">
        <v>46</v>
      </c>
      <c r="K997">
        <v>27.32</v>
      </c>
      <c r="L997">
        <v>1.80648784232179</v>
      </c>
      <c r="M997">
        <v>23.84</v>
      </c>
      <c r="N997">
        <v>30.88</v>
      </c>
    </row>
    <row r="998" spans="1:14" x14ac:dyDescent="0.25">
      <c r="A998" t="s">
        <v>1230</v>
      </c>
      <c r="B998">
        <v>5</v>
      </c>
      <c r="C998">
        <v>28</v>
      </c>
      <c r="D998">
        <v>6.0701212629744701</v>
      </c>
      <c r="E998">
        <v>23</v>
      </c>
      <c r="F998">
        <v>47</v>
      </c>
      <c r="G998">
        <v>47</v>
      </c>
      <c r="H998">
        <v>6.6507914786684799</v>
      </c>
      <c r="I998">
        <v>28</v>
      </c>
      <c r="J998">
        <v>47</v>
      </c>
      <c r="K998">
        <v>31.4</v>
      </c>
      <c r="L998">
        <v>3.92568730951476</v>
      </c>
      <c r="M998">
        <v>24.6</v>
      </c>
      <c r="N998">
        <v>39.799999999999997</v>
      </c>
    </row>
    <row r="999" spans="1:14" x14ac:dyDescent="0.25">
      <c r="A999" t="s">
        <v>1231</v>
      </c>
      <c r="B999">
        <v>50</v>
      </c>
      <c r="C999">
        <v>28</v>
      </c>
      <c r="D999">
        <v>2.0311542528227302</v>
      </c>
      <c r="E999">
        <v>24</v>
      </c>
      <c r="F999">
        <v>32</v>
      </c>
      <c r="G999">
        <v>47</v>
      </c>
      <c r="H999">
        <v>0.86040452090511399</v>
      </c>
      <c r="I999">
        <v>45</v>
      </c>
      <c r="J999">
        <v>47</v>
      </c>
      <c r="K999">
        <v>28.22</v>
      </c>
      <c r="L999">
        <v>1.37687796416996</v>
      </c>
      <c r="M999">
        <v>25.6</v>
      </c>
      <c r="N999">
        <v>30.96</v>
      </c>
    </row>
    <row r="1000" spans="1:14" x14ac:dyDescent="0.25">
      <c r="A1000" t="s">
        <v>1232</v>
      </c>
      <c r="B1000">
        <v>5</v>
      </c>
      <c r="C1000">
        <v>28</v>
      </c>
      <c r="D1000">
        <v>7.0785915714825398</v>
      </c>
      <c r="E1000">
        <v>18</v>
      </c>
      <c r="F1000">
        <v>47</v>
      </c>
      <c r="G1000">
        <v>47</v>
      </c>
      <c r="H1000">
        <v>8.8047135704749504</v>
      </c>
      <c r="I1000">
        <v>28</v>
      </c>
      <c r="J1000">
        <v>47</v>
      </c>
      <c r="K1000">
        <v>28</v>
      </c>
      <c r="L1000">
        <v>4.7808600293945096</v>
      </c>
      <c r="M1000">
        <v>20</v>
      </c>
      <c r="N1000">
        <v>37.6</v>
      </c>
    </row>
    <row r="1001" spans="1:14" x14ac:dyDescent="0.25">
      <c r="A1001" t="s">
        <v>1233</v>
      </c>
      <c r="B1001">
        <v>60</v>
      </c>
      <c r="C1001">
        <v>28</v>
      </c>
      <c r="D1001">
        <v>1.78529454297058</v>
      </c>
      <c r="E1001">
        <v>24</v>
      </c>
      <c r="F1001">
        <v>30</v>
      </c>
      <c r="G1001">
        <v>47</v>
      </c>
      <c r="H1001">
        <v>1.3693690215393799</v>
      </c>
      <c r="I1001">
        <v>42</v>
      </c>
      <c r="J1001">
        <v>47</v>
      </c>
      <c r="K1001">
        <v>27.183333333333302</v>
      </c>
      <c r="L1001">
        <v>1.1233522938428799</v>
      </c>
      <c r="M1001">
        <v>24.9829166666667</v>
      </c>
      <c r="N1001">
        <v>29.383333333333301</v>
      </c>
    </row>
    <row r="1002" spans="1:14" x14ac:dyDescent="0.25">
      <c r="A1002" t="s">
        <v>1234</v>
      </c>
      <c r="B1002">
        <v>20</v>
      </c>
      <c r="C1002">
        <v>28</v>
      </c>
      <c r="D1002">
        <v>3.9216800312400202</v>
      </c>
      <c r="E1002">
        <v>21</v>
      </c>
      <c r="F1002">
        <v>38</v>
      </c>
      <c r="G1002">
        <v>48</v>
      </c>
      <c r="H1002">
        <v>4.4743977542822799</v>
      </c>
      <c r="I1002">
        <v>38</v>
      </c>
      <c r="J1002">
        <v>48</v>
      </c>
      <c r="K1002">
        <v>27.7</v>
      </c>
      <c r="L1002">
        <v>2.4172585037118801</v>
      </c>
      <c r="M1002">
        <v>22.95</v>
      </c>
      <c r="N1002">
        <v>32.450000000000003</v>
      </c>
    </row>
    <row r="1003" spans="1:14" x14ac:dyDescent="0.25">
      <c r="A1003" t="s">
        <v>1235</v>
      </c>
      <c r="B1003">
        <v>25</v>
      </c>
      <c r="C1003">
        <v>28</v>
      </c>
      <c r="D1003">
        <v>2.2702218791867201</v>
      </c>
      <c r="E1003">
        <v>23</v>
      </c>
      <c r="F1003">
        <v>32</v>
      </c>
      <c r="G1003">
        <v>48</v>
      </c>
      <c r="H1003">
        <v>5.1718392117392096</v>
      </c>
      <c r="I1003">
        <v>36</v>
      </c>
      <c r="J1003">
        <v>48</v>
      </c>
      <c r="K1003">
        <v>26.76</v>
      </c>
      <c r="L1003">
        <v>1.84445850007308</v>
      </c>
      <c r="M1003">
        <v>23.16</v>
      </c>
      <c r="N1003">
        <v>30.32</v>
      </c>
    </row>
    <row r="1004" spans="1:14" x14ac:dyDescent="0.25">
      <c r="A1004" t="s">
        <v>1236</v>
      </c>
      <c r="B1004">
        <v>45</v>
      </c>
      <c r="C1004">
        <v>28</v>
      </c>
      <c r="D1004">
        <v>3.2766369397544599</v>
      </c>
      <c r="E1004">
        <v>19</v>
      </c>
      <c r="F1004">
        <v>33</v>
      </c>
      <c r="G1004">
        <v>48</v>
      </c>
      <c r="H1004">
        <v>2.6505935777918599</v>
      </c>
      <c r="I1004">
        <v>40</v>
      </c>
      <c r="J1004">
        <v>48</v>
      </c>
      <c r="K1004">
        <v>27.533333333333299</v>
      </c>
      <c r="L1004">
        <v>1.4517217674312399</v>
      </c>
      <c r="M1004">
        <v>24.6666666666667</v>
      </c>
      <c r="N1004">
        <v>30.356111111111101</v>
      </c>
    </row>
    <row r="1005" spans="1:14" x14ac:dyDescent="0.25">
      <c r="A1005" t="s">
        <v>1237</v>
      </c>
      <c r="B1005">
        <v>205</v>
      </c>
      <c r="C1005">
        <v>28</v>
      </c>
      <c r="D1005">
        <v>0.77091881646653204</v>
      </c>
      <c r="E1005">
        <v>26</v>
      </c>
      <c r="F1005">
        <v>29</v>
      </c>
      <c r="G1005">
        <v>49</v>
      </c>
      <c r="H1005">
        <v>0.90437303092137</v>
      </c>
      <c r="I1005">
        <v>46</v>
      </c>
      <c r="J1005">
        <v>49</v>
      </c>
      <c r="K1005">
        <v>27.390243902439</v>
      </c>
      <c r="L1005">
        <v>0.62338014816148901</v>
      </c>
      <c r="M1005">
        <v>26.1756097560976</v>
      </c>
      <c r="N1005">
        <v>28.6243902439024</v>
      </c>
    </row>
    <row r="1006" spans="1:14" x14ac:dyDescent="0.25">
      <c r="A1006" t="s">
        <v>1238</v>
      </c>
      <c r="B1006">
        <v>65</v>
      </c>
      <c r="C1006">
        <v>28</v>
      </c>
      <c r="D1006">
        <v>1.05796858164691</v>
      </c>
      <c r="E1006">
        <v>26</v>
      </c>
      <c r="F1006">
        <v>31</v>
      </c>
      <c r="G1006">
        <v>50</v>
      </c>
      <c r="H1006">
        <v>3.7345393863825902</v>
      </c>
      <c r="I1006">
        <v>40</v>
      </c>
      <c r="J1006">
        <v>50</v>
      </c>
      <c r="K1006">
        <v>27.769230769230798</v>
      </c>
      <c r="L1006">
        <v>1.0860590502149801</v>
      </c>
      <c r="M1006">
        <v>25.646153846153801</v>
      </c>
      <c r="N1006">
        <v>29.923076923076898</v>
      </c>
    </row>
    <row r="1007" spans="1:14" x14ac:dyDescent="0.25">
      <c r="A1007" t="s">
        <v>1239</v>
      </c>
      <c r="B1007">
        <v>65</v>
      </c>
      <c r="C1007">
        <v>28</v>
      </c>
      <c r="D1007">
        <v>1.4719469599089801</v>
      </c>
      <c r="E1007">
        <v>25</v>
      </c>
      <c r="F1007">
        <v>31</v>
      </c>
      <c r="G1007">
        <v>50</v>
      </c>
      <c r="H1007">
        <v>1.6718084023994599</v>
      </c>
      <c r="I1007">
        <v>45</v>
      </c>
      <c r="J1007">
        <v>50</v>
      </c>
      <c r="K1007">
        <v>28.030769230769199</v>
      </c>
      <c r="L1007">
        <v>1.1673594145673301</v>
      </c>
      <c r="M1007">
        <v>25.707692307692302</v>
      </c>
      <c r="N1007">
        <v>30.276923076923101</v>
      </c>
    </row>
    <row r="1008" spans="1:14" x14ac:dyDescent="0.25">
      <c r="A1008" t="s">
        <v>1240</v>
      </c>
      <c r="B1008">
        <v>65</v>
      </c>
      <c r="C1008">
        <v>28</v>
      </c>
      <c r="D1008">
        <v>1.5179771360131</v>
      </c>
      <c r="E1008">
        <v>24</v>
      </c>
      <c r="F1008">
        <v>30</v>
      </c>
      <c r="G1008">
        <v>50</v>
      </c>
      <c r="H1008">
        <v>2.3440301379736499</v>
      </c>
      <c r="I1008">
        <v>43</v>
      </c>
      <c r="J1008">
        <v>50</v>
      </c>
      <c r="K1008">
        <v>26.430769230769201</v>
      </c>
      <c r="L1008">
        <v>1.3272235203055001</v>
      </c>
      <c r="M1008">
        <v>23.830769230769199</v>
      </c>
      <c r="N1008">
        <v>29.015384615384601</v>
      </c>
    </row>
    <row r="1009" spans="1:14" x14ac:dyDescent="0.25">
      <c r="A1009" t="s">
        <v>1241</v>
      </c>
      <c r="B1009">
        <v>145</v>
      </c>
      <c r="C1009">
        <v>28</v>
      </c>
      <c r="D1009">
        <v>1.91379832072276</v>
      </c>
      <c r="E1009">
        <v>26</v>
      </c>
      <c r="F1009">
        <v>33</v>
      </c>
      <c r="G1009">
        <v>50</v>
      </c>
      <c r="H1009">
        <v>0.55504905003503502</v>
      </c>
      <c r="I1009">
        <v>49</v>
      </c>
      <c r="J1009">
        <v>50</v>
      </c>
      <c r="K1009">
        <v>29.289655172413799</v>
      </c>
      <c r="L1009">
        <v>0.87941339365867799</v>
      </c>
      <c r="M1009">
        <v>27.579310344827601</v>
      </c>
      <c r="N1009">
        <v>31.055172413793098</v>
      </c>
    </row>
    <row r="1010" spans="1:14" x14ac:dyDescent="0.25">
      <c r="A1010" t="s">
        <v>1242</v>
      </c>
      <c r="B1010">
        <v>50</v>
      </c>
      <c r="C1010">
        <v>28</v>
      </c>
      <c r="D1010">
        <v>2.0732914149316102</v>
      </c>
      <c r="E1010">
        <v>25</v>
      </c>
      <c r="F1010">
        <v>33.5</v>
      </c>
      <c r="G1010">
        <v>51</v>
      </c>
      <c r="H1010">
        <v>2.8371613962689599</v>
      </c>
      <c r="I1010">
        <v>41</v>
      </c>
      <c r="J1010">
        <v>51</v>
      </c>
      <c r="K1010">
        <v>29.4</v>
      </c>
      <c r="L1010">
        <v>1.2707513307246401</v>
      </c>
      <c r="M1010">
        <v>26.96</v>
      </c>
      <c r="N1010">
        <v>31.88</v>
      </c>
    </row>
    <row r="1011" spans="1:14" x14ac:dyDescent="0.25">
      <c r="A1011" t="s">
        <v>1243</v>
      </c>
      <c r="B1011">
        <v>45</v>
      </c>
      <c r="C1011">
        <v>28</v>
      </c>
      <c r="D1011">
        <v>3.4417826234035598</v>
      </c>
      <c r="E1011">
        <v>21</v>
      </c>
      <c r="F1011">
        <v>32</v>
      </c>
      <c r="G1011">
        <v>52</v>
      </c>
      <c r="H1011">
        <v>4.3168858150655396</v>
      </c>
      <c r="I1011">
        <v>37</v>
      </c>
      <c r="J1011">
        <v>52</v>
      </c>
      <c r="K1011">
        <v>26.288888888888899</v>
      </c>
      <c r="L1011">
        <v>1.53812310671316</v>
      </c>
      <c r="M1011">
        <v>23.266666666666701</v>
      </c>
      <c r="N1011">
        <v>29.311111111111099</v>
      </c>
    </row>
    <row r="1012" spans="1:14" x14ac:dyDescent="0.25">
      <c r="A1012" t="s">
        <v>1244</v>
      </c>
      <c r="B1012">
        <v>25</v>
      </c>
      <c r="C1012">
        <v>28</v>
      </c>
      <c r="D1012">
        <v>3.81194650193485</v>
      </c>
      <c r="E1012">
        <v>23</v>
      </c>
      <c r="F1012">
        <v>40</v>
      </c>
      <c r="G1012">
        <v>52</v>
      </c>
      <c r="H1012">
        <v>0.94095507312781101</v>
      </c>
      <c r="I1012">
        <v>49</v>
      </c>
      <c r="J1012">
        <v>52</v>
      </c>
      <c r="K1012">
        <v>30.8</v>
      </c>
      <c r="L1012">
        <v>2.6415356398030401</v>
      </c>
      <c r="M1012">
        <v>25.68</v>
      </c>
      <c r="N1012">
        <v>36</v>
      </c>
    </row>
    <row r="1013" spans="1:14" x14ac:dyDescent="0.25">
      <c r="A1013" t="s">
        <v>1245</v>
      </c>
      <c r="B1013">
        <v>25</v>
      </c>
      <c r="C1013">
        <v>28</v>
      </c>
      <c r="D1013">
        <v>2.2684994178886</v>
      </c>
      <c r="E1013">
        <v>23</v>
      </c>
      <c r="F1013">
        <v>32</v>
      </c>
      <c r="G1013">
        <v>52</v>
      </c>
      <c r="H1013">
        <v>4.1117746751369904</v>
      </c>
      <c r="I1013">
        <v>43</v>
      </c>
      <c r="J1013">
        <v>52</v>
      </c>
      <c r="K1013">
        <v>28.68</v>
      </c>
      <c r="L1013">
        <v>2.03271777931247</v>
      </c>
      <c r="M1013">
        <v>24.76</v>
      </c>
      <c r="N1013">
        <v>32.72</v>
      </c>
    </row>
    <row r="1014" spans="1:14" x14ac:dyDescent="0.25">
      <c r="A1014" t="s">
        <v>1246</v>
      </c>
      <c r="B1014">
        <v>80</v>
      </c>
      <c r="C1014">
        <v>28</v>
      </c>
      <c r="D1014">
        <v>1.17362517423791</v>
      </c>
      <c r="E1014">
        <v>26.5</v>
      </c>
      <c r="F1014">
        <v>31</v>
      </c>
      <c r="G1014">
        <v>53</v>
      </c>
      <c r="H1014">
        <v>2.3989653068467498</v>
      </c>
      <c r="I1014">
        <v>47</v>
      </c>
      <c r="J1014">
        <v>53</v>
      </c>
      <c r="K1014">
        <v>28.875</v>
      </c>
      <c r="L1014">
        <v>1.12970377938773</v>
      </c>
      <c r="M1014">
        <v>26.6875</v>
      </c>
      <c r="N1014">
        <v>31.1</v>
      </c>
    </row>
    <row r="1015" spans="1:14" x14ac:dyDescent="0.25">
      <c r="A1015" t="s">
        <v>1247</v>
      </c>
      <c r="B1015">
        <v>185</v>
      </c>
      <c r="C1015">
        <v>28</v>
      </c>
      <c r="D1015">
        <v>0.776656107599076</v>
      </c>
      <c r="E1015">
        <v>28</v>
      </c>
      <c r="F1015">
        <v>30</v>
      </c>
      <c r="G1015">
        <v>54</v>
      </c>
      <c r="H1015">
        <v>0.99038247447366201</v>
      </c>
      <c r="I1015">
        <v>50</v>
      </c>
      <c r="J1015">
        <v>54</v>
      </c>
      <c r="K1015">
        <v>29.8540540540541</v>
      </c>
      <c r="L1015">
        <v>0.78613942613710897</v>
      </c>
      <c r="M1015">
        <v>28.324324324324301</v>
      </c>
      <c r="N1015">
        <v>31.3783783783784</v>
      </c>
    </row>
    <row r="1016" spans="1:14" x14ac:dyDescent="0.25">
      <c r="A1016" t="s">
        <v>1248</v>
      </c>
      <c r="B1016">
        <v>65</v>
      </c>
      <c r="C1016">
        <v>28</v>
      </c>
      <c r="D1016">
        <v>1.0932545726206899</v>
      </c>
      <c r="E1016">
        <v>26</v>
      </c>
      <c r="F1016">
        <v>30</v>
      </c>
      <c r="G1016">
        <v>54</v>
      </c>
      <c r="H1016">
        <v>2.7604075686381</v>
      </c>
      <c r="I1016">
        <v>44</v>
      </c>
      <c r="J1016">
        <v>54</v>
      </c>
      <c r="K1016">
        <v>26.753846153846201</v>
      </c>
      <c r="L1016">
        <v>1.3900656916893701</v>
      </c>
      <c r="M1016">
        <v>24.0461538461538</v>
      </c>
      <c r="N1016">
        <v>29.477307692307701</v>
      </c>
    </row>
    <row r="1017" spans="1:14" x14ac:dyDescent="0.25">
      <c r="A1017" t="s">
        <v>1249</v>
      </c>
      <c r="B1017">
        <v>80</v>
      </c>
      <c r="C1017">
        <v>28</v>
      </c>
      <c r="D1017">
        <v>1.33792368765165</v>
      </c>
      <c r="E1017">
        <v>24</v>
      </c>
      <c r="F1017">
        <v>29</v>
      </c>
      <c r="G1017">
        <v>55</v>
      </c>
      <c r="H1017">
        <v>2.81017873105076</v>
      </c>
      <c r="I1017">
        <v>44</v>
      </c>
      <c r="J1017">
        <v>55</v>
      </c>
      <c r="K1017">
        <v>27.762499999999999</v>
      </c>
      <c r="L1017">
        <v>1.0531034285781899</v>
      </c>
      <c r="M1017">
        <v>25.725000000000001</v>
      </c>
      <c r="N1017">
        <v>29.85</v>
      </c>
    </row>
    <row r="1018" spans="1:14" x14ac:dyDescent="0.25">
      <c r="A1018" t="s">
        <v>1250</v>
      </c>
      <c r="B1018">
        <v>285</v>
      </c>
      <c r="C1018">
        <v>28</v>
      </c>
      <c r="D1018">
        <v>0.82974290435576104</v>
      </c>
      <c r="E1018">
        <v>27</v>
      </c>
      <c r="F1018">
        <v>30</v>
      </c>
      <c r="G1018">
        <v>55</v>
      </c>
      <c r="H1018">
        <v>1.2559927196330301</v>
      </c>
      <c r="I1018">
        <v>52</v>
      </c>
      <c r="J1018">
        <v>55</v>
      </c>
      <c r="K1018">
        <v>27.989473684210498</v>
      </c>
      <c r="L1018">
        <v>0.59075609491362802</v>
      </c>
      <c r="M1018">
        <v>26.831578947368399</v>
      </c>
      <c r="N1018">
        <v>29.161403508771901</v>
      </c>
    </row>
    <row r="1019" spans="1:14" x14ac:dyDescent="0.25">
      <c r="A1019" t="s">
        <v>1251</v>
      </c>
      <c r="B1019">
        <v>25</v>
      </c>
      <c r="C1019">
        <v>28</v>
      </c>
      <c r="D1019">
        <v>2.9050473042592602</v>
      </c>
      <c r="E1019">
        <v>23</v>
      </c>
      <c r="F1019">
        <v>32</v>
      </c>
      <c r="G1019">
        <v>55</v>
      </c>
      <c r="H1019">
        <v>5.9970109533031</v>
      </c>
      <c r="I1019">
        <v>39</v>
      </c>
      <c r="J1019">
        <v>55</v>
      </c>
      <c r="K1019">
        <v>28.36</v>
      </c>
      <c r="L1019">
        <v>1.99314715336864</v>
      </c>
      <c r="M1019">
        <v>24.56</v>
      </c>
      <c r="N1019">
        <v>32.280999999999999</v>
      </c>
    </row>
    <row r="1020" spans="1:14" x14ac:dyDescent="0.25">
      <c r="A1020" t="s">
        <v>1252</v>
      </c>
      <c r="B1020">
        <v>65</v>
      </c>
      <c r="C1020">
        <v>28</v>
      </c>
      <c r="D1020">
        <v>1.99551189341775</v>
      </c>
      <c r="E1020">
        <v>24</v>
      </c>
      <c r="F1020">
        <v>32</v>
      </c>
      <c r="G1020">
        <v>55</v>
      </c>
      <c r="H1020">
        <v>5.2812789692228002</v>
      </c>
      <c r="I1020">
        <v>42</v>
      </c>
      <c r="J1020">
        <v>55</v>
      </c>
      <c r="K1020">
        <v>26.676923076923099</v>
      </c>
      <c r="L1020">
        <v>1.33944263838966</v>
      </c>
      <c r="M1020">
        <v>24</v>
      </c>
      <c r="N1020">
        <v>29.292307692307698</v>
      </c>
    </row>
    <row r="1021" spans="1:14" x14ac:dyDescent="0.25">
      <c r="A1021" t="s">
        <v>1253</v>
      </c>
      <c r="B1021">
        <v>45</v>
      </c>
      <c r="C1021">
        <v>28</v>
      </c>
      <c r="D1021">
        <v>1.75650633971305</v>
      </c>
      <c r="E1021">
        <v>23</v>
      </c>
      <c r="F1021">
        <v>29</v>
      </c>
      <c r="G1021">
        <v>55</v>
      </c>
      <c r="H1021">
        <v>4.2601108864061796</v>
      </c>
      <c r="I1021">
        <v>43</v>
      </c>
      <c r="J1021">
        <v>55</v>
      </c>
      <c r="K1021">
        <v>26.466666666666701</v>
      </c>
      <c r="L1021">
        <v>1.5685633736826901</v>
      </c>
      <c r="M1021">
        <v>23.4</v>
      </c>
      <c r="N1021">
        <v>29.511111111111099</v>
      </c>
    </row>
    <row r="1022" spans="1:14" x14ac:dyDescent="0.25">
      <c r="A1022" t="s">
        <v>1254</v>
      </c>
      <c r="B1022">
        <v>5</v>
      </c>
      <c r="C1022">
        <v>28</v>
      </c>
      <c r="D1022">
        <v>7.5979855309425801</v>
      </c>
      <c r="E1022">
        <v>24</v>
      </c>
      <c r="F1022">
        <v>57</v>
      </c>
      <c r="G1022">
        <v>57</v>
      </c>
      <c r="H1022">
        <v>10.956404513798599</v>
      </c>
      <c r="I1022">
        <v>28</v>
      </c>
      <c r="J1022">
        <v>57</v>
      </c>
      <c r="K1022">
        <v>34.200000000000003</v>
      </c>
      <c r="L1022">
        <v>5.4015283691259297</v>
      </c>
      <c r="M1022">
        <v>25.6</v>
      </c>
      <c r="N1022">
        <v>46.2</v>
      </c>
    </row>
    <row r="1023" spans="1:14" x14ac:dyDescent="0.25">
      <c r="A1023" t="s">
        <v>1255</v>
      </c>
      <c r="B1023">
        <v>155</v>
      </c>
      <c r="C1023">
        <v>28</v>
      </c>
      <c r="D1023">
        <v>1.0235690154322401</v>
      </c>
      <c r="E1023">
        <v>26</v>
      </c>
      <c r="F1023">
        <v>30</v>
      </c>
      <c r="G1023">
        <v>57</v>
      </c>
      <c r="H1023">
        <v>1.07019944061108</v>
      </c>
      <c r="I1023">
        <v>53</v>
      </c>
      <c r="J1023">
        <v>57</v>
      </c>
      <c r="K1023">
        <v>28.8322580645161</v>
      </c>
      <c r="L1023">
        <v>0.95383512767659395</v>
      </c>
      <c r="M1023">
        <v>26.9548387096774</v>
      </c>
      <c r="N1023">
        <v>30.709677419354801</v>
      </c>
    </row>
    <row r="1024" spans="1:14" x14ac:dyDescent="0.25">
      <c r="A1024" t="s">
        <v>1256</v>
      </c>
      <c r="B1024">
        <v>65</v>
      </c>
      <c r="C1024">
        <v>28</v>
      </c>
      <c r="D1024">
        <v>2.1917137132618598</v>
      </c>
      <c r="E1024">
        <v>24</v>
      </c>
      <c r="F1024">
        <v>33</v>
      </c>
      <c r="G1024">
        <v>57</v>
      </c>
      <c r="H1024">
        <v>1.89521964314155</v>
      </c>
      <c r="I1024">
        <v>49</v>
      </c>
      <c r="J1024">
        <v>57</v>
      </c>
      <c r="K1024">
        <v>29.123076923076901</v>
      </c>
      <c r="L1024">
        <v>1.5072695675524399</v>
      </c>
      <c r="M1024">
        <v>26.2153846153846</v>
      </c>
      <c r="N1024">
        <v>32.138461538461499</v>
      </c>
    </row>
    <row r="1025" spans="1:14" x14ac:dyDescent="0.25">
      <c r="A1025" t="s">
        <v>1257</v>
      </c>
      <c r="B1025">
        <v>50</v>
      </c>
      <c r="C1025">
        <v>28</v>
      </c>
      <c r="D1025">
        <v>1.6789658513897801</v>
      </c>
      <c r="E1025">
        <v>24</v>
      </c>
      <c r="F1025">
        <v>31.5</v>
      </c>
      <c r="G1025">
        <v>57</v>
      </c>
      <c r="H1025">
        <v>3.6911233248348498</v>
      </c>
      <c r="I1025">
        <v>47</v>
      </c>
      <c r="J1025">
        <v>57</v>
      </c>
      <c r="K1025">
        <v>29.32</v>
      </c>
      <c r="L1025">
        <v>1.4567194592145301</v>
      </c>
      <c r="M1025">
        <v>26.54</v>
      </c>
      <c r="N1025">
        <v>32.24</v>
      </c>
    </row>
    <row r="1026" spans="1:14" x14ac:dyDescent="0.25">
      <c r="A1026" t="s">
        <v>1258</v>
      </c>
      <c r="B1026">
        <v>35</v>
      </c>
      <c r="C1026">
        <v>28</v>
      </c>
      <c r="D1026">
        <v>2.61346566273158</v>
      </c>
      <c r="E1026">
        <v>21</v>
      </c>
      <c r="F1026">
        <v>37</v>
      </c>
      <c r="G1026">
        <v>57</v>
      </c>
      <c r="H1026">
        <v>2.2700033681757299</v>
      </c>
      <c r="I1026">
        <v>47</v>
      </c>
      <c r="J1026">
        <v>57</v>
      </c>
      <c r="K1026">
        <v>29.1428571428571</v>
      </c>
      <c r="L1026">
        <v>2.2250761672161601</v>
      </c>
      <c r="M1026">
        <v>24.8571428571429</v>
      </c>
      <c r="N1026">
        <v>33.628571428571398</v>
      </c>
    </row>
    <row r="1027" spans="1:14" x14ac:dyDescent="0.25">
      <c r="A1027" t="s">
        <v>1259</v>
      </c>
      <c r="B1027">
        <v>285</v>
      </c>
      <c r="C1027">
        <v>28</v>
      </c>
      <c r="D1027">
        <v>1.1991268909210799</v>
      </c>
      <c r="E1027">
        <v>26</v>
      </c>
      <c r="F1027">
        <v>30</v>
      </c>
      <c r="G1027">
        <v>58</v>
      </c>
      <c r="H1027">
        <v>0.95899787679262805</v>
      </c>
      <c r="I1027">
        <v>57</v>
      </c>
      <c r="J1027">
        <v>58</v>
      </c>
      <c r="K1027">
        <v>28.0070175438597</v>
      </c>
      <c r="L1027">
        <v>0.64810344431462197</v>
      </c>
      <c r="M1027">
        <v>26.740350877192999</v>
      </c>
      <c r="N1027">
        <v>29.2771929824561</v>
      </c>
    </row>
    <row r="1028" spans="1:14" x14ac:dyDescent="0.25">
      <c r="A1028" t="s">
        <v>1260</v>
      </c>
      <c r="B1028">
        <v>5</v>
      </c>
      <c r="C1028">
        <v>28</v>
      </c>
      <c r="D1028">
        <v>8.2903562402745408</v>
      </c>
      <c r="E1028">
        <v>15</v>
      </c>
      <c r="F1028">
        <v>59</v>
      </c>
      <c r="G1028">
        <v>59</v>
      </c>
      <c r="H1028">
        <v>13.505513582597001</v>
      </c>
      <c r="I1028">
        <v>28</v>
      </c>
      <c r="J1028">
        <v>59</v>
      </c>
      <c r="K1028">
        <v>31.6</v>
      </c>
      <c r="L1028">
        <v>6.5687692892502696</v>
      </c>
      <c r="M1028">
        <v>20.8</v>
      </c>
      <c r="N1028">
        <v>46</v>
      </c>
    </row>
    <row r="1029" spans="1:14" x14ac:dyDescent="0.25">
      <c r="A1029" t="s">
        <v>1261</v>
      </c>
      <c r="B1029">
        <v>105</v>
      </c>
      <c r="C1029">
        <v>28</v>
      </c>
      <c r="D1029">
        <v>2.8517824559944298</v>
      </c>
      <c r="E1029">
        <v>24</v>
      </c>
      <c r="F1029">
        <v>35</v>
      </c>
      <c r="G1029">
        <v>59</v>
      </c>
      <c r="H1029">
        <v>4.5958131445747403</v>
      </c>
      <c r="I1029">
        <v>48</v>
      </c>
      <c r="J1029">
        <v>59</v>
      </c>
      <c r="K1029">
        <v>28.038095238095199</v>
      </c>
      <c r="L1029">
        <v>1.3237456190614101</v>
      </c>
      <c r="M1029">
        <v>25.466666666666701</v>
      </c>
      <c r="N1029">
        <v>30.619047619047599</v>
      </c>
    </row>
    <row r="1030" spans="1:14" x14ac:dyDescent="0.25">
      <c r="A1030" t="s">
        <v>1262</v>
      </c>
      <c r="B1030">
        <v>145</v>
      </c>
      <c r="C1030">
        <v>28</v>
      </c>
      <c r="D1030">
        <v>1.6394575847264901</v>
      </c>
      <c r="E1030">
        <v>26</v>
      </c>
      <c r="F1030">
        <v>32</v>
      </c>
      <c r="G1030">
        <v>59</v>
      </c>
      <c r="H1030">
        <v>2.8158002171827299</v>
      </c>
      <c r="I1030">
        <v>49</v>
      </c>
      <c r="J1030">
        <v>59</v>
      </c>
      <c r="K1030">
        <v>29.027586206896601</v>
      </c>
      <c r="L1030">
        <v>0.82670380763834705</v>
      </c>
      <c r="M1030">
        <v>27.379137931034499</v>
      </c>
      <c r="N1030">
        <v>30.648275862068999</v>
      </c>
    </row>
    <row r="1031" spans="1:14" x14ac:dyDescent="0.25">
      <c r="A1031" t="s">
        <v>1263</v>
      </c>
      <c r="B1031">
        <v>105</v>
      </c>
      <c r="C1031">
        <v>28</v>
      </c>
      <c r="D1031">
        <v>1.86660987440931</v>
      </c>
      <c r="E1031">
        <v>23</v>
      </c>
      <c r="F1031">
        <v>29</v>
      </c>
      <c r="G1031">
        <v>59</v>
      </c>
      <c r="H1031">
        <v>6.60017851240704</v>
      </c>
      <c r="I1031">
        <v>41</v>
      </c>
      <c r="J1031">
        <v>59</v>
      </c>
      <c r="K1031">
        <v>26.847619047618998</v>
      </c>
      <c r="L1031">
        <v>0.85172442148169902</v>
      </c>
      <c r="M1031">
        <v>25.1904761904762</v>
      </c>
      <c r="N1031">
        <v>28.523809523809501</v>
      </c>
    </row>
    <row r="1032" spans="1:14" x14ac:dyDescent="0.25">
      <c r="A1032" t="s">
        <v>1264</v>
      </c>
      <c r="B1032">
        <v>75</v>
      </c>
      <c r="C1032">
        <v>28</v>
      </c>
      <c r="D1032">
        <v>1.5493079343718399</v>
      </c>
      <c r="E1032">
        <v>25</v>
      </c>
      <c r="F1032">
        <v>31</v>
      </c>
      <c r="G1032">
        <v>60</v>
      </c>
      <c r="H1032">
        <v>1.4589668839411101</v>
      </c>
      <c r="I1032">
        <v>57</v>
      </c>
      <c r="J1032">
        <v>60</v>
      </c>
      <c r="K1032">
        <v>28.533333333333299</v>
      </c>
      <c r="L1032">
        <v>1.4043292787375099</v>
      </c>
      <c r="M1032">
        <v>25.812999999999999</v>
      </c>
      <c r="N1032">
        <v>31.28</v>
      </c>
    </row>
    <row r="1033" spans="1:14" x14ac:dyDescent="0.25">
      <c r="A1033" t="s">
        <v>1265</v>
      </c>
      <c r="B1033">
        <v>1366</v>
      </c>
      <c r="C1033">
        <v>28</v>
      </c>
      <c r="D1033">
        <v>0.49434242933794798</v>
      </c>
      <c r="E1033">
        <v>28</v>
      </c>
      <c r="F1033">
        <v>29</v>
      </c>
      <c r="G1033">
        <v>60</v>
      </c>
      <c r="H1033">
        <v>1.32007746001894</v>
      </c>
      <c r="I1033">
        <v>56</v>
      </c>
      <c r="J1033">
        <v>60</v>
      </c>
      <c r="K1033">
        <v>28.404099560761299</v>
      </c>
      <c r="L1033">
        <v>0.28217522891424002</v>
      </c>
      <c r="M1033">
        <v>27.852818448023399</v>
      </c>
      <c r="N1033">
        <v>28.959736456808201</v>
      </c>
    </row>
    <row r="1034" spans="1:14" x14ac:dyDescent="0.25">
      <c r="A1034" t="s">
        <v>1266</v>
      </c>
      <c r="B1034">
        <v>85</v>
      </c>
      <c r="C1034">
        <v>28</v>
      </c>
      <c r="D1034">
        <v>1.30179037322358</v>
      </c>
      <c r="E1034">
        <v>26</v>
      </c>
      <c r="F1034">
        <v>32</v>
      </c>
      <c r="G1034">
        <v>61</v>
      </c>
      <c r="H1034">
        <v>1.70065185492892</v>
      </c>
      <c r="I1034">
        <v>56</v>
      </c>
      <c r="J1034">
        <v>61</v>
      </c>
      <c r="K1034">
        <v>30.047058823529401</v>
      </c>
      <c r="L1034">
        <v>1.33778772292965</v>
      </c>
      <c r="M1034">
        <v>27.4470588235294</v>
      </c>
      <c r="N1034">
        <v>32.7529411764706</v>
      </c>
    </row>
    <row r="1035" spans="1:14" x14ac:dyDescent="0.25">
      <c r="A1035" t="s">
        <v>1267</v>
      </c>
      <c r="B1035">
        <v>205</v>
      </c>
      <c r="C1035">
        <v>28</v>
      </c>
      <c r="D1035">
        <v>1.1954689266540801</v>
      </c>
      <c r="E1035">
        <v>25</v>
      </c>
      <c r="F1035">
        <v>30</v>
      </c>
      <c r="G1035">
        <v>61</v>
      </c>
      <c r="H1035">
        <v>2.1014505869653299</v>
      </c>
      <c r="I1035">
        <v>52</v>
      </c>
      <c r="J1035">
        <v>61</v>
      </c>
      <c r="K1035">
        <v>28.785365853658501</v>
      </c>
      <c r="L1035">
        <v>0.80824128773481296</v>
      </c>
      <c r="M1035">
        <v>27.219390243902399</v>
      </c>
      <c r="N1035">
        <v>30.370731707317098</v>
      </c>
    </row>
    <row r="1036" spans="1:14" x14ac:dyDescent="0.25">
      <c r="A1036" t="s">
        <v>1268</v>
      </c>
      <c r="B1036">
        <v>1324</v>
      </c>
      <c r="C1036">
        <v>28</v>
      </c>
      <c r="D1036">
        <v>0.503486305519807</v>
      </c>
      <c r="E1036">
        <v>27</v>
      </c>
      <c r="F1036">
        <v>29</v>
      </c>
      <c r="G1036">
        <v>62</v>
      </c>
      <c r="H1036">
        <v>1.57703515940178</v>
      </c>
      <c r="I1036">
        <v>57</v>
      </c>
      <c r="J1036">
        <v>62</v>
      </c>
      <c r="K1036">
        <v>28.759063444108801</v>
      </c>
      <c r="L1036">
        <v>0.30527370049463898</v>
      </c>
      <c r="M1036">
        <v>28.158610271903299</v>
      </c>
      <c r="N1036">
        <v>29.357269637462199</v>
      </c>
    </row>
    <row r="1037" spans="1:14" x14ac:dyDescent="0.25">
      <c r="A1037" t="s">
        <v>1269</v>
      </c>
      <c r="B1037">
        <v>125</v>
      </c>
      <c r="C1037">
        <v>28</v>
      </c>
      <c r="D1037">
        <v>0.95415527102674602</v>
      </c>
      <c r="E1037">
        <v>26</v>
      </c>
      <c r="F1037">
        <v>30</v>
      </c>
      <c r="G1037">
        <v>62</v>
      </c>
      <c r="H1037">
        <v>2.8697824090177102</v>
      </c>
      <c r="I1037">
        <v>52</v>
      </c>
      <c r="J1037">
        <v>62</v>
      </c>
      <c r="K1037">
        <v>29.04</v>
      </c>
      <c r="L1037">
        <v>1.0327006525048401</v>
      </c>
      <c r="M1037">
        <v>27.0398</v>
      </c>
      <c r="N1037">
        <v>31.064</v>
      </c>
    </row>
    <row r="1038" spans="1:14" x14ac:dyDescent="0.25">
      <c r="A1038" t="s">
        <v>1270</v>
      </c>
      <c r="B1038">
        <v>5</v>
      </c>
      <c r="C1038">
        <v>28</v>
      </c>
      <c r="D1038">
        <v>12.515941549451499</v>
      </c>
      <c r="E1038">
        <v>20</v>
      </c>
      <c r="F1038">
        <v>64</v>
      </c>
      <c r="G1038">
        <v>64</v>
      </c>
      <c r="H1038">
        <v>11.402876942257</v>
      </c>
      <c r="I1038">
        <v>28</v>
      </c>
      <c r="J1038">
        <v>64</v>
      </c>
      <c r="K1038">
        <v>35.799999999999997</v>
      </c>
      <c r="L1038">
        <v>7.5032403349454597</v>
      </c>
      <c r="M1038">
        <v>22</v>
      </c>
      <c r="N1038">
        <v>51.8</v>
      </c>
    </row>
    <row r="1039" spans="1:14" x14ac:dyDescent="0.25">
      <c r="A1039" t="s">
        <v>1271</v>
      </c>
      <c r="B1039">
        <v>5</v>
      </c>
      <c r="C1039">
        <v>28</v>
      </c>
      <c r="D1039">
        <v>9.8770302283942204</v>
      </c>
      <c r="E1039">
        <v>16</v>
      </c>
      <c r="F1039">
        <v>65</v>
      </c>
      <c r="G1039">
        <v>65</v>
      </c>
      <c r="H1039">
        <v>15.015158390711401</v>
      </c>
      <c r="I1039">
        <v>28</v>
      </c>
      <c r="J1039">
        <v>65</v>
      </c>
      <c r="K1039">
        <v>33.799999999999997</v>
      </c>
      <c r="L1039">
        <v>7.4970278465971596</v>
      </c>
      <c r="M1039">
        <v>21.6</v>
      </c>
      <c r="N1039">
        <v>50.2</v>
      </c>
    </row>
    <row r="1040" spans="1:14" x14ac:dyDescent="0.25">
      <c r="A1040" t="s">
        <v>1272</v>
      </c>
      <c r="B1040">
        <v>160</v>
      </c>
      <c r="C1040">
        <v>28</v>
      </c>
      <c r="D1040">
        <v>0.71591452936878996</v>
      </c>
      <c r="E1040">
        <v>27</v>
      </c>
      <c r="F1040">
        <v>30</v>
      </c>
      <c r="G1040">
        <v>68</v>
      </c>
      <c r="H1040">
        <v>4.2682043609516498</v>
      </c>
      <c r="I1040">
        <v>53</v>
      </c>
      <c r="J1040">
        <v>68</v>
      </c>
      <c r="K1040">
        <v>29.75</v>
      </c>
      <c r="L1040">
        <v>0.91586755452493995</v>
      </c>
      <c r="M1040">
        <v>27.962499999999999</v>
      </c>
      <c r="N1040">
        <v>31.525156249999998</v>
      </c>
    </row>
    <row r="1041" spans="1:14" x14ac:dyDescent="0.25">
      <c r="A1041" t="s">
        <v>1273</v>
      </c>
      <c r="B1041">
        <v>20</v>
      </c>
      <c r="C1041">
        <v>28.5</v>
      </c>
      <c r="D1041">
        <v>2.2428517000405601</v>
      </c>
      <c r="E1041">
        <v>24.5</v>
      </c>
      <c r="F1041">
        <v>32</v>
      </c>
      <c r="G1041">
        <v>42</v>
      </c>
      <c r="H1041">
        <v>2.7657537090923201</v>
      </c>
      <c r="I1041">
        <v>33</v>
      </c>
      <c r="J1041">
        <v>42</v>
      </c>
      <c r="K1041">
        <v>28.7</v>
      </c>
      <c r="L1041">
        <v>1.42578339399912</v>
      </c>
      <c r="M1041">
        <v>26</v>
      </c>
      <c r="N1041">
        <v>31.6</v>
      </c>
    </row>
    <row r="1042" spans="1:14" x14ac:dyDescent="0.25">
      <c r="A1042" t="s">
        <v>1274</v>
      </c>
      <c r="B1042">
        <v>50</v>
      </c>
      <c r="C1042">
        <v>28.5</v>
      </c>
      <c r="D1042">
        <v>2.8826739914416399</v>
      </c>
      <c r="E1042">
        <v>22</v>
      </c>
      <c r="F1042">
        <v>33</v>
      </c>
      <c r="G1042">
        <v>53</v>
      </c>
      <c r="H1042">
        <v>2.0151747450098001</v>
      </c>
      <c r="I1042">
        <v>47</v>
      </c>
      <c r="J1042">
        <v>53</v>
      </c>
      <c r="K1042">
        <v>27.64</v>
      </c>
      <c r="L1042">
        <v>1.7583468833481699</v>
      </c>
      <c r="M1042">
        <v>24.18</v>
      </c>
      <c r="N1042">
        <v>31.020499999999998</v>
      </c>
    </row>
    <row r="1043" spans="1:14" x14ac:dyDescent="0.25">
      <c r="A1043" t="s">
        <v>1275</v>
      </c>
      <c r="B1043">
        <v>40</v>
      </c>
      <c r="C1043">
        <v>28.5</v>
      </c>
      <c r="D1043">
        <v>2.6508747068036098</v>
      </c>
      <c r="E1043">
        <v>22.5</v>
      </c>
      <c r="F1043">
        <v>33</v>
      </c>
      <c r="G1043">
        <v>54</v>
      </c>
      <c r="H1043">
        <v>4.5927855336272598</v>
      </c>
      <c r="I1043">
        <v>44</v>
      </c>
      <c r="J1043">
        <v>54</v>
      </c>
      <c r="K1043">
        <v>27.95</v>
      </c>
      <c r="L1043">
        <v>1.6514962361221199</v>
      </c>
      <c r="M1043">
        <v>24.8</v>
      </c>
      <c r="N1043">
        <v>31.25</v>
      </c>
    </row>
    <row r="1044" spans="1:14" x14ac:dyDescent="0.25">
      <c r="A1044" t="s">
        <v>1276</v>
      </c>
      <c r="B1044">
        <v>380</v>
      </c>
      <c r="C1044">
        <v>28.5</v>
      </c>
      <c r="D1044">
        <v>0.67413096298532804</v>
      </c>
      <c r="E1044">
        <v>27</v>
      </c>
      <c r="F1044">
        <v>30</v>
      </c>
      <c r="G1044">
        <v>55</v>
      </c>
      <c r="H1044">
        <v>1.36522905954953</v>
      </c>
      <c r="I1044">
        <v>51</v>
      </c>
      <c r="J1044">
        <v>55</v>
      </c>
      <c r="K1044">
        <v>28.831578947368399</v>
      </c>
      <c r="L1044">
        <v>0.53921147161222105</v>
      </c>
      <c r="M1044">
        <v>27.778881578947399</v>
      </c>
      <c r="N1044">
        <v>29.881644736842102</v>
      </c>
    </row>
    <row r="1045" spans="1:14" x14ac:dyDescent="0.25">
      <c r="A1045" t="s">
        <v>1277</v>
      </c>
      <c r="B1045">
        <v>30</v>
      </c>
      <c r="C1045">
        <v>28.5</v>
      </c>
      <c r="D1045">
        <v>2.0566708358394901</v>
      </c>
      <c r="E1045">
        <v>25</v>
      </c>
      <c r="F1045">
        <v>33</v>
      </c>
      <c r="G1045">
        <v>57</v>
      </c>
      <c r="H1045">
        <v>4.1934336859676096</v>
      </c>
      <c r="I1045">
        <v>43</v>
      </c>
      <c r="J1045">
        <v>57</v>
      </c>
      <c r="K1045">
        <v>30.533333333333299</v>
      </c>
      <c r="L1045">
        <v>1.9262328907145401</v>
      </c>
      <c r="M1045">
        <v>26.933333333333302</v>
      </c>
      <c r="N1045">
        <v>34.466666666666697</v>
      </c>
    </row>
    <row r="1046" spans="1:14" x14ac:dyDescent="0.25">
      <c r="A1046" t="s">
        <v>1278</v>
      </c>
      <c r="B1046">
        <v>100</v>
      </c>
      <c r="C1046">
        <v>28.5</v>
      </c>
      <c r="D1046">
        <v>1.3139399353910299</v>
      </c>
      <c r="E1046">
        <v>25.5</v>
      </c>
      <c r="F1046">
        <v>31</v>
      </c>
      <c r="G1046">
        <v>59</v>
      </c>
      <c r="H1046">
        <v>4.3967450058724902</v>
      </c>
      <c r="I1046">
        <v>48</v>
      </c>
      <c r="J1046">
        <v>59</v>
      </c>
      <c r="K1046">
        <v>28.03</v>
      </c>
      <c r="L1046">
        <v>1.04903404534783</v>
      </c>
      <c r="M1046">
        <v>25.97</v>
      </c>
      <c r="N1046">
        <v>30.09</v>
      </c>
    </row>
    <row r="1047" spans="1:14" x14ac:dyDescent="0.25">
      <c r="A1047" t="s">
        <v>1279</v>
      </c>
      <c r="B1047">
        <v>100</v>
      </c>
      <c r="C1047">
        <v>28.5</v>
      </c>
      <c r="D1047">
        <v>2.2413830277950599</v>
      </c>
      <c r="E1047">
        <v>25.5</v>
      </c>
      <c r="F1047">
        <v>34</v>
      </c>
      <c r="G1047">
        <v>66</v>
      </c>
      <c r="H1047">
        <v>3.2028783668730401</v>
      </c>
      <c r="I1047">
        <v>56</v>
      </c>
      <c r="J1047">
        <v>66</v>
      </c>
      <c r="K1047">
        <v>31.78</v>
      </c>
      <c r="L1047">
        <v>1.3034289255806799</v>
      </c>
      <c r="M1047">
        <v>29.31</v>
      </c>
      <c r="N1047">
        <v>34.36</v>
      </c>
    </row>
    <row r="1048" spans="1:14" x14ac:dyDescent="0.25">
      <c r="A1048" t="s">
        <v>1280</v>
      </c>
      <c r="B1048">
        <v>150</v>
      </c>
      <c r="C1048">
        <v>28.5</v>
      </c>
      <c r="D1048">
        <v>1.2739851701732601</v>
      </c>
      <c r="E1048">
        <v>26</v>
      </c>
      <c r="F1048">
        <v>30</v>
      </c>
      <c r="G1048">
        <v>71</v>
      </c>
      <c r="H1048">
        <v>3.4432928101655298</v>
      </c>
      <c r="I1048">
        <v>60</v>
      </c>
      <c r="J1048">
        <v>71</v>
      </c>
      <c r="K1048">
        <v>29.226666666666699</v>
      </c>
      <c r="L1048">
        <v>1.0255517042273301</v>
      </c>
      <c r="M1048">
        <v>27.246666666666702</v>
      </c>
      <c r="N1048">
        <v>31.286666666666701</v>
      </c>
    </row>
    <row r="1049" spans="1:14" x14ac:dyDescent="0.25">
      <c r="A1049" t="s">
        <v>1281</v>
      </c>
      <c r="B1049">
        <v>5</v>
      </c>
      <c r="C1049">
        <v>29</v>
      </c>
      <c r="D1049">
        <v>3.6519241565241298</v>
      </c>
      <c r="E1049">
        <v>19</v>
      </c>
      <c r="F1049">
        <v>31</v>
      </c>
      <c r="G1049">
        <v>31</v>
      </c>
      <c r="H1049">
        <v>1.26280412472629</v>
      </c>
      <c r="I1049">
        <v>29</v>
      </c>
      <c r="J1049">
        <v>31</v>
      </c>
      <c r="K1049">
        <v>26</v>
      </c>
      <c r="L1049">
        <v>2.0566876735223198</v>
      </c>
      <c r="M1049">
        <v>21.6</v>
      </c>
      <c r="N1049">
        <v>29.8</v>
      </c>
    </row>
    <row r="1050" spans="1:14" x14ac:dyDescent="0.25">
      <c r="A1050" t="s">
        <v>1282</v>
      </c>
      <c r="B1050">
        <v>5</v>
      </c>
      <c r="C1050">
        <v>29</v>
      </c>
      <c r="D1050">
        <v>0.99531776621618395</v>
      </c>
      <c r="E1050">
        <v>27</v>
      </c>
      <c r="F1050">
        <v>31</v>
      </c>
      <c r="G1050">
        <v>31</v>
      </c>
      <c r="H1050">
        <v>0.66101047910403699</v>
      </c>
      <c r="I1050">
        <v>29</v>
      </c>
      <c r="J1050">
        <v>31</v>
      </c>
      <c r="K1050">
        <v>29</v>
      </c>
      <c r="L1050">
        <v>0.63666167923739603</v>
      </c>
      <c r="M1050">
        <v>27.8</v>
      </c>
      <c r="N1050">
        <v>30.2</v>
      </c>
    </row>
    <row r="1051" spans="1:14" x14ac:dyDescent="0.25">
      <c r="A1051" t="s">
        <v>1283</v>
      </c>
      <c r="B1051">
        <v>5</v>
      </c>
      <c r="C1051">
        <v>29</v>
      </c>
      <c r="D1051">
        <v>2.24998175143448</v>
      </c>
      <c r="E1051">
        <v>21</v>
      </c>
      <c r="F1051">
        <v>32</v>
      </c>
      <c r="G1051">
        <v>32</v>
      </c>
      <c r="H1051">
        <v>1.13466750065105</v>
      </c>
      <c r="I1051">
        <v>29</v>
      </c>
      <c r="J1051">
        <v>32</v>
      </c>
      <c r="K1051">
        <v>27.8</v>
      </c>
      <c r="L1051">
        <v>1.6637410596097399</v>
      </c>
      <c r="M1051">
        <v>24.4</v>
      </c>
      <c r="N1051">
        <v>30.6</v>
      </c>
    </row>
    <row r="1052" spans="1:14" x14ac:dyDescent="0.25">
      <c r="A1052" t="s">
        <v>1284</v>
      </c>
      <c r="B1052">
        <v>5</v>
      </c>
      <c r="C1052">
        <v>29</v>
      </c>
      <c r="D1052">
        <v>5.8871179201490902</v>
      </c>
      <c r="E1052">
        <v>6</v>
      </c>
      <c r="F1052">
        <v>33</v>
      </c>
      <c r="G1052">
        <v>33</v>
      </c>
      <c r="H1052">
        <v>1.52745577746631</v>
      </c>
      <c r="I1052">
        <v>29</v>
      </c>
      <c r="J1052">
        <v>33</v>
      </c>
      <c r="K1052">
        <v>24.4</v>
      </c>
      <c r="L1052">
        <v>4.2775101572894698</v>
      </c>
      <c r="M1052">
        <v>15.2</v>
      </c>
      <c r="N1052">
        <v>31.4</v>
      </c>
    </row>
    <row r="1053" spans="1:14" x14ac:dyDescent="0.25">
      <c r="A1053" t="s">
        <v>1285</v>
      </c>
      <c r="B1053">
        <v>5</v>
      </c>
      <c r="C1053">
        <v>29</v>
      </c>
      <c r="D1053">
        <v>1.9732600856289999</v>
      </c>
      <c r="E1053">
        <v>26</v>
      </c>
      <c r="F1053">
        <v>33</v>
      </c>
      <c r="G1053">
        <v>33</v>
      </c>
      <c r="H1053">
        <v>1.6280894654566</v>
      </c>
      <c r="I1053">
        <v>29</v>
      </c>
      <c r="J1053">
        <v>33</v>
      </c>
      <c r="K1053">
        <v>28.8</v>
      </c>
      <c r="L1053">
        <v>1.1935303611857999</v>
      </c>
      <c r="M1053">
        <v>26.6</v>
      </c>
      <c r="N1053">
        <v>31.2</v>
      </c>
    </row>
    <row r="1054" spans="1:14" x14ac:dyDescent="0.25">
      <c r="A1054" t="s">
        <v>1286</v>
      </c>
      <c r="B1054">
        <v>5</v>
      </c>
      <c r="C1054">
        <v>29</v>
      </c>
      <c r="D1054">
        <v>4.9615212696642699</v>
      </c>
      <c r="E1054">
        <v>10</v>
      </c>
      <c r="F1054">
        <v>33</v>
      </c>
      <c r="G1054">
        <v>33</v>
      </c>
      <c r="H1054">
        <v>1.2345777327563501</v>
      </c>
      <c r="I1054">
        <v>29</v>
      </c>
      <c r="J1054">
        <v>33</v>
      </c>
      <c r="K1054">
        <v>26.2</v>
      </c>
      <c r="L1054">
        <v>3.72806877019128</v>
      </c>
      <c r="M1054">
        <v>17.8</v>
      </c>
      <c r="N1054">
        <v>31.8</v>
      </c>
    </row>
    <row r="1055" spans="1:14" x14ac:dyDescent="0.25">
      <c r="A1055" t="s">
        <v>1287</v>
      </c>
      <c r="B1055">
        <v>5</v>
      </c>
      <c r="C1055">
        <v>29</v>
      </c>
      <c r="D1055">
        <v>2.8274030718687899</v>
      </c>
      <c r="E1055">
        <v>24</v>
      </c>
      <c r="F1055">
        <v>33</v>
      </c>
      <c r="G1055">
        <v>33</v>
      </c>
      <c r="H1055">
        <v>1.7067579829258801</v>
      </c>
      <c r="I1055">
        <v>29</v>
      </c>
      <c r="J1055">
        <v>33</v>
      </c>
      <c r="K1055">
        <v>28</v>
      </c>
      <c r="L1055">
        <v>1.5906734871161501</v>
      </c>
      <c r="M1055">
        <v>25</v>
      </c>
      <c r="N1055">
        <v>31.2</v>
      </c>
    </row>
    <row r="1056" spans="1:14" x14ac:dyDescent="0.25">
      <c r="A1056" t="s">
        <v>1288</v>
      </c>
      <c r="B1056">
        <v>10</v>
      </c>
      <c r="C1056">
        <v>29</v>
      </c>
      <c r="D1056">
        <v>3.2162517916915001</v>
      </c>
      <c r="E1056">
        <v>21</v>
      </c>
      <c r="F1056">
        <v>32</v>
      </c>
      <c r="G1056">
        <v>34</v>
      </c>
      <c r="H1056">
        <v>0.838533281275335</v>
      </c>
      <c r="I1056">
        <v>30</v>
      </c>
      <c r="J1056">
        <v>34</v>
      </c>
      <c r="K1056">
        <v>25.6</v>
      </c>
      <c r="L1056">
        <v>2.6857051399418101</v>
      </c>
      <c r="M1056">
        <v>19.899999999999999</v>
      </c>
      <c r="N1056">
        <v>30.3</v>
      </c>
    </row>
    <row r="1057" spans="1:14" x14ac:dyDescent="0.25">
      <c r="A1057" t="s">
        <v>1289</v>
      </c>
      <c r="B1057">
        <v>5</v>
      </c>
      <c r="C1057">
        <v>29</v>
      </c>
      <c r="D1057">
        <v>2.54574117298126</v>
      </c>
      <c r="E1057">
        <v>23</v>
      </c>
      <c r="F1057">
        <v>34</v>
      </c>
      <c r="G1057">
        <v>34</v>
      </c>
      <c r="H1057">
        <v>2.43346373192071</v>
      </c>
      <c r="I1057">
        <v>29</v>
      </c>
      <c r="J1057">
        <v>34</v>
      </c>
      <c r="K1057">
        <v>28</v>
      </c>
      <c r="L1057">
        <v>1.6863806196583999</v>
      </c>
      <c r="M1057">
        <v>25</v>
      </c>
      <c r="N1057">
        <v>31.2</v>
      </c>
    </row>
    <row r="1058" spans="1:14" x14ac:dyDescent="0.25">
      <c r="A1058" t="s">
        <v>1290</v>
      </c>
      <c r="B1058">
        <v>5</v>
      </c>
      <c r="C1058">
        <v>29</v>
      </c>
      <c r="D1058">
        <v>3.56647343089407</v>
      </c>
      <c r="E1058">
        <v>19</v>
      </c>
      <c r="F1058">
        <v>35</v>
      </c>
      <c r="G1058">
        <v>35</v>
      </c>
      <c r="H1058">
        <v>2.2879079553778401</v>
      </c>
      <c r="I1058">
        <v>29</v>
      </c>
      <c r="J1058">
        <v>35</v>
      </c>
      <c r="K1058">
        <v>27.8</v>
      </c>
      <c r="L1058">
        <v>2.47084745039274</v>
      </c>
      <c r="M1058">
        <v>22.6</v>
      </c>
      <c r="N1058">
        <v>32.200000000000003</v>
      </c>
    </row>
    <row r="1059" spans="1:14" x14ac:dyDescent="0.25">
      <c r="A1059" t="s">
        <v>1291</v>
      </c>
      <c r="B1059">
        <v>5</v>
      </c>
      <c r="C1059">
        <v>29</v>
      </c>
      <c r="D1059">
        <v>4.8832555348314397</v>
      </c>
      <c r="E1059">
        <v>16</v>
      </c>
      <c r="F1059">
        <v>36</v>
      </c>
      <c r="G1059">
        <v>36</v>
      </c>
      <c r="H1059">
        <v>2.9210666721337102</v>
      </c>
      <c r="I1059">
        <v>29</v>
      </c>
      <c r="J1059">
        <v>36</v>
      </c>
      <c r="K1059">
        <v>26.8</v>
      </c>
      <c r="L1059">
        <v>3.1374288489746198</v>
      </c>
      <c r="M1059">
        <v>20.2</v>
      </c>
      <c r="N1059">
        <v>32.6</v>
      </c>
    </row>
    <row r="1060" spans="1:14" x14ac:dyDescent="0.25">
      <c r="A1060" t="s">
        <v>1292</v>
      </c>
      <c r="B1060">
        <v>5</v>
      </c>
      <c r="C1060">
        <v>29</v>
      </c>
      <c r="D1060">
        <v>6.2048217678928603</v>
      </c>
      <c r="E1060">
        <v>16</v>
      </c>
      <c r="F1060">
        <v>37</v>
      </c>
      <c r="G1060">
        <v>37</v>
      </c>
      <c r="H1060">
        <v>3.4992816758907401</v>
      </c>
      <c r="I1060">
        <v>29</v>
      </c>
      <c r="J1060">
        <v>37</v>
      </c>
      <c r="K1060">
        <v>26.2</v>
      </c>
      <c r="L1060">
        <v>3.5341517493252499</v>
      </c>
      <c r="M1060">
        <v>19.399999999999999</v>
      </c>
      <c r="N1060">
        <v>33</v>
      </c>
    </row>
    <row r="1061" spans="1:14" x14ac:dyDescent="0.25">
      <c r="A1061" t="s">
        <v>1293</v>
      </c>
      <c r="B1061">
        <v>5</v>
      </c>
      <c r="C1061">
        <v>29</v>
      </c>
      <c r="D1061">
        <v>4.4027956415152998</v>
      </c>
      <c r="E1061">
        <v>15</v>
      </c>
      <c r="F1061">
        <v>37</v>
      </c>
      <c r="G1061">
        <v>37</v>
      </c>
      <c r="H1061">
        <v>2.8925483027199999</v>
      </c>
      <c r="I1061">
        <v>29</v>
      </c>
      <c r="J1061">
        <v>37</v>
      </c>
      <c r="K1061">
        <v>28</v>
      </c>
      <c r="L1061">
        <v>3.3073126175302798</v>
      </c>
      <c r="M1061">
        <v>20.8</v>
      </c>
      <c r="N1061">
        <v>33.799999999999997</v>
      </c>
    </row>
    <row r="1062" spans="1:14" x14ac:dyDescent="0.25">
      <c r="A1062" t="s">
        <v>1294</v>
      </c>
      <c r="B1062">
        <v>5</v>
      </c>
      <c r="C1062">
        <v>29</v>
      </c>
      <c r="D1062">
        <v>3.5791689657025798</v>
      </c>
      <c r="E1062">
        <v>26</v>
      </c>
      <c r="F1062">
        <v>37</v>
      </c>
      <c r="G1062">
        <v>37</v>
      </c>
      <c r="H1062">
        <v>2.28711832903877</v>
      </c>
      <c r="I1062">
        <v>29</v>
      </c>
      <c r="J1062">
        <v>37</v>
      </c>
      <c r="K1062">
        <v>30.8</v>
      </c>
      <c r="L1062">
        <v>1.97853936574489</v>
      </c>
      <c r="M1062">
        <v>27</v>
      </c>
      <c r="N1062">
        <v>34.6</v>
      </c>
    </row>
    <row r="1063" spans="1:14" x14ac:dyDescent="0.25">
      <c r="A1063" t="s">
        <v>1295</v>
      </c>
      <c r="B1063">
        <v>5</v>
      </c>
      <c r="C1063">
        <v>29</v>
      </c>
      <c r="D1063">
        <v>5.6871057276224199</v>
      </c>
      <c r="E1063">
        <v>16</v>
      </c>
      <c r="F1063">
        <v>38</v>
      </c>
      <c r="G1063">
        <v>38</v>
      </c>
      <c r="H1063">
        <v>2.4825116387247101</v>
      </c>
      <c r="I1063">
        <v>29</v>
      </c>
      <c r="J1063">
        <v>38</v>
      </c>
      <c r="K1063">
        <v>29.8</v>
      </c>
      <c r="L1063">
        <v>3.6105321151065</v>
      </c>
      <c r="M1063">
        <v>22.8</v>
      </c>
      <c r="N1063">
        <v>36.200000000000003</v>
      </c>
    </row>
    <row r="1064" spans="1:14" x14ac:dyDescent="0.25">
      <c r="A1064" t="s">
        <v>1296</v>
      </c>
      <c r="B1064">
        <v>5</v>
      </c>
      <c r="C1064">
        <v>29</v>
      </c>
      <c r="D1064">
        <v>5.6619534413201604</v>
      </c>
      <c r="E1064">
        <v>19</v>
      </c>
      <c r="F1064">
        <v>38</v>
      </c>
      <c r="G1064">
        <v>38</v>
      </c>
      <c r="H1064">
        <v>2.8502187082166999</v>
      </c>
      <c r="I1064">
        <v>29</v>
      </c>
      <c r="J1064">
        <v>38</v>
      </c>
      <c r="K1064">
        <v>28.6</v>
      </c>
      <c r="L1064">
        <v>3.2369332010492302</v>
      </c>
      <c r="M1064">
        <v>22.2</v>
      </c>
      <c r="N1064">
        <v>35</v>
      </c>
    </row>
    <row r="1065" spans="1:14" x14ac:dyDescent="0.25">
      <c r="A1065" t="s">
        <v>1297</v>
      </c>
      <c r="B1065">
        <v>5</v>
      </c>
      <c r="C1065">
        <v>29</v>
      </c>
      <c r="D1065">
        <v>3.4647455038055299</v>
      </c>
      <c r="E1065">
        <v>21</v>
      </c>
      <c r="F1065">
        <v>38</v>
      </c>
      <c r="G1065">
        <v>38</v>
      </c>
      <c r="H1065">
        <v>3.61271233411144</v>
      </c>
      <c r="I1065">
        <v>29</v>
      </c>
      <c r="J1065">
        <v>38</v>
      </c>
      <c r="K1065">
        <v>29</v>
      </c>
      <c r="L1065">
        <v>2.5372939803015</v>
      </c>
      <c r="M1065">
        <v>24.2</v>
      </c>
      <c r="N1065">
        <v>34.200000000000003</v>
      </c>
    </row>
    <row r="1066" spans="1:14" x14ac:dyDescent="0.25">
      <c r="A1066" t="s">
        <v>1298</v>
      </c>
      <c r="B1066">
        <v>5</v>
      </c>
      <c r="C1066">
        <v>29</v>
      </c>
      <c r="D1066">
        <v>5.22252389803882</v>
      </c>
      <c r="E1066">
        <v>24</v>
      </c>
      <c r="F1066">
        <v>39</v>
      </c>
      <c r="G1066">
        <v>39</v>
      </c>
      <c r="H1066">
        <v>2.7699001055380101</v>
      </c>
      <c r="I1066">
        <v>29</v>
      </c>
      <c r="J1066">
        <v>39</v>
      </c>
      <c r="K1066">
        <v>31.2</v>
      </c>
      <c r="L1066">
        <v>2.7889274899241099</v>
      </c>
      <c r="M1066">
        <v>25.8</v>
      </c>
      <c r="N1066">
        <v>36.6</v>
      </c>
    </row>
    <row r="1067" spans="1:14" x14ac:dyDescent="0.25">
      <c r="A1067" t="s">
        <v>1299</v>
      </c>
      <c r="B1067">
        <v>5</v>
      </c>
      <c r="C1067">
        <v>29</v>
      </c>
      <c r="D1067">
        <v>3.9274248085179999</v>
      </c>
      <c r="E1067">
        <v>23</v>
      </c>
      <c r="F1067">
        <v>40</v>
      </c>
      <c r="G1067">
        <v>40</v>
      </c>
      <c r="H1067">
        <v>3.9057807493926502</v>
      </c>
      <c r="I1067">
        <v>29</v>
      </c>
      <c r="J1067">
        <v>40</v>
      </c>
      <c r="K1067">
        <v>30.2</v>
      </c>
      <c r="L1067">
        <v>2.62633252316843</v>
      </c>
      <c r="M1067">
        <v>25.4</v>
      </c>
      <c r="N1067">
        <v>35.799999999999997</v>
      </c>
    </row>
    <row r="1068" spans="1:14" x14ac:dyDescent="0.25">
      <c r="A1068" t="s">
        <v>1300</v>
      </c>
      <c r="B1068">
        <v>5</v>
      </c>
      <c r="C1068">
        <v>29</v>
      </c>
      <c r="D1068">
        <v>7.9215357925677097</v>
      </c>
      <c r="E1068">
        <v>14</v>
      </c>
      <c r="F1068">
        <v>41</v>
      </c>
      <c r="G1068">
        <v>41</v>
      </c>
      <c r="H1068">
        <v>4.0143806390514998</v>
      </c>
      <c r="I1068">
        <v>29</v>
      </c>
      <c r="J1068">
        <v>41</v>
      </c>
      <c r="K1068">
        <v>27.6</v>
      </c>
      <c r="L1068">
        <v>4.5582061835727901</v>
      </c>
      <c r="M1068">
        <v>18.600000000000001</v>
      </c>
      <c r="N1068">
        <v>36.6</v>
      </c>
    </row>
    <row r="1069" spans="1:14" x14ac:dyDescent="0.25">
      <c r="A1069" t="s">
        <v>1301</v>
      </c>
      <c r="B1069">
        <v>5</v>
      </c>
      <c r="C1069">
        <v>29</v>
      </c>
      <c r="D1069">
        <v>3.58723442572165</v>
      </c>
      <c r="E1069">
        <v>23</v>
      </c>
      <c r="F1069">
        <v>42</v>
      </c>
      <c r="G1069">
        <v>42</v>
      </c>
      <c r="H1069">
        <v>5.8330247323110802</v>
      </c>
      <c r="I1069">
        <v>29</v>
      </c>
      <c r="J1069">
        <v>42</v>
      </c>
      <c r="K1069">
        <v>30.2</v>
      </c>
      <c r="L1069">
        <v>2.8612406225604299</v>
      </c>
      <c r="M1069">
        <v>25.4</v>
      </c>
      <c r="N1069">
        <v>36.4</v>
      </c>
    </row>
    <row r="1070" spans="1:14" x14ac:dyDescent="0.25">
      <c r="A1070" t="s">
        <v>1302</v>
      </c>
      <c r="B1070">
        <v>20</v>
      </c>
      <c r="C1070">
        <v>29</v>
      </c>
      <c r="D1070">
        <v>4.2111890659093998</v>
      </c>
      <c r="E1070">
        <v>21</v>
      </c>
      <c r="F1070">
        <v>37.5</v>
      </c>
      <c r="G1070">
        <v>44</v>
      </c>
      <c r="H1070">
        <v>1.1663241364214001</v>
      </c>
      <c r="I1070">
        <v>40</v>
      </c>
      <c r="J1070">
        <v>44</v>
      </c>
      <c r="K1070">
        <v>29.85</v>
      </c>
      <c r="L1070">
        <v>2.1015661452833898</v>
      </c>
      <c r="M1070">
        <v>25.748750000000001</v>
      </c>
      <c r="N1070">
        <v>34</v>
      </c>
    </row>
    <row r="1071" spans="1:14" x14ac:dyDescent="0.25">
      <c r="A1071" t="s">
        <v>1303</v>
      </c>
      <c r="B1071">
        <v>20</v>
      </c>
      <c r="C1071">
        <v>29</v>
      </c>
      <c r="D1071">
        <v>1.9168277394847699</v>
      </c>
      <c r="E1071">
        <v>27</v>
      </c>
      <c r="F1071">
        <v>34</v>
      </c>
      <c r="G1071">
        <v>45</v>
      </c>
      <c r="H1071">
        <v>2.2458693267648702</v>
      </c>
      <c r="I1071">
        <v>39</v>
      </c>
      <c r="J1071">
        <v>45</v>
      </c>
      <c r="K1071">
        <v>29.95</v>
      </c>
      <c r="L1071">
        <v>1.75707190505766</v>
      </c>
      <c r="M1071">
        <v>26.5</v>
      </c>
      <c r="N1071">
        <v>33.4</v>
      </c>
    </row>
    <row r="1072" spans="1:14" x14ac:dyDescent="0.25">
      <c r="A1072" t="s">
        <v>1304</v>
      </c>
      <c r="B1072">
        <v>45</v>
      </c>
      <c r="C1072">
        <v>29</v>
      </c>
      <c r="D1072">
        <v>1.99848647351401</v>
      </c>
      <c r="E1072">
        <v>25</v>
      </c>
      <c r="F1072">
        <v>33</v>
      </c>
      <c r="G1072">
        <v>45</v>
      </c>
      <c r="H1072">
        <v>1.6693089136600601</v>
      </c>
      <c r="I1072">
        <v>41</v>
      </c>
      <c r="J1072">
        <v>45</v>
      </c>
      <c r="K1072">
        <v>28.955555555555598</v>
      </c>
      <c r="L1072">
        <v>1.19596785590196</v>
      </c>
      <c r="M1072">
        <v>26.577777777777801</v>
      </c>
      <c r="N1072">
        <v>31.244444444444401</v>
      </c>
    </row>
    <row r="1073" spans="1:14" x14ac:dyDescent="0.25">
      <c r="A1073" t="s">
        <v>1305</v>
      </c>
      <c r="B1073">
        <v>19</v>
      </c>
      <c r="C1073">
        <v>29</v>
      </c>
      <c r="D1073">
        <v>1.9982461331780099</v>
      </c>
      <c r="E1073">
        <v>26</v>
      </c>
      <c r="F1073">
        <v>33</v>
      </c>
      <c r="G1073">
        <v>45</v>
      </c>
      <c r="H1073">
        <v>1.65229615028809</v>
      </c>
      <c r="I1073">
        <v>39</v>
      </c>
      <c r="J1073">
        <v>45</v>
      </c>
      <c r="K1073">
        <v>29.789473684210499</v>
      </c>
      <c r="L1073">
        <v>1.86713049851599</v>
      </c>
      <c r="M1073">
        <v>26.157894736842099</v>
      </c>
      <c r="N1073">
        <v>33.473684210526301</v>
      </c>
    </row>
    <row r="1074" spans="1:14" x14ac:dyDescent="0.25">
      <c r="A1074" t="s">
        <v>1306</v>
      </c>
      <c r="B1074">
        <v>5</v>
      </c>
      <c r="C1074">
        <v>29</v>
      </c>
      <c r="D1074">
        <v>10.8622634209755</v>
      </c>
      <c r="E1074">
        <v>14</v>
      </c>
      <c r="F1074">
        <v>46</v>
      </c>
      <c r="G1074">
        <v>46</v>
      </c>
      <c r="H1074">
        <v>5.1221471668783503</v>
      </c>
      <c r="I1074">
        <v>29</v>
      </c>
      <c r="J1074">
        <v>46</v>
      </c>
      <c r="K1074">
        <v>29</v>
      </c>
      <c r="L1074">
        <v>5.8348141048334901</v>
      </c>
      <c r="M1074">
        <v>17.399999999999999</v>
      </c>
      <c r="N1074">
        <v>40.6</v>
      </c>
    </row>
    <row r="1075" spans="1:14" x14ac:dyDescent="0.25">
      <c r="A1075" t="s">
        <v>1307</v>
      </c>
      <c r="B1075">
        <v>10</v>
      </c>
      <c r="C1075">
        <v>29</v>
      </c>
      <c r="D1075">
        <v>2.4008766442418699</v>
      </c>
      <c r="E1075">
        <v>28</v>
      </c>
      <c r="F1075">
        <v>39</v>
      </c>
      <c r="G1075">
        <v>46</v>
      </c>
      <c r="H1075">
        <v>4.4568944154851904</v>
      </c>
      <c r="I1075">
        <v>32</v>
      </c>
      <c r="J1075">
        <v>46</v>
      </c>
      <c r="K1075">
        <v>32.4</v>
      </c>
      <c r="L1075">
        <v>2.2302561565552002</v>
      </c>
      <c r="M1075">
        <v>28.5</v>
      </c>
      <c r="N1075">
        <v>37.299999999999997</v>
      </c>
    </row>
    <row r="1076" spans="1:14" x14ac:dyDescent="0.25">
      <c r="A1076" t="s">
        <v>1308</v>
      </c>
      <c r="B1076">
        <v>85</v>
      </c>
      <c r="C1076">
        <v>29</v>
      </c>
      <c r="D1076">
        <v>1.3197798838799599</v>
      </c>
      <c r="E1076">
        <v>26</v>
      </c>
      <c r="F1076">
        <v>31</v>
      </c>
      <c r="G1076">
        <v>48</v>
      </c>
      <c r="H1076">
        <v>1.77720161899528</v>
      </c>
      <c r="I1076">
        <v>41</v>
      </c>
      <c r="J1076">
        <v>48</v>
      </c>
      <c r="K1076">
        <v>28.258823529411799</v>
      </c>
      <c r="L1076">
        <v>0.99232405529071399</v>
      </c>
      <c r="M1076">
        <v>26.3176470588235</v>
      </c>
      <c r="N1076">
        <v>30.176470588235301</v>
      </c>
    </row>
    <row r="1077" spans="1:14" x14ac:dyDescent="0.25">
      <c r="A1077" t="s">
        <v>1309</v>
      </c>
      <c r="B1077">
        <v>53</v>
      </c>
      <c r="C1077">
        <v>29</v>
      </c>
      <c r="D1077">
        <v>2.4409874645274598</v>
      </c>
      <c r="E1077">
        <v>24</v>
      </c>
      <c r="F1077">
        <v>33</v>
      </c>
      <c r="G1077">
        <v>48</v>
      </c>
      <c r="H1077">
        <v>2.5696584645556402</v>
      </c>
      <c r="I1077">
        <v>41</v>
      </c>
      <c r="J1077">
        <v>48</v>
      </c>
      <c r="K1077">
        <v>28.5094339622642</v>
      </c>
      <c r="L1077">
        <v>1.2824825584853501</v>
      </c>
      <c r="M1077">
        <v>25.924528301886799</v>
      </c>
      <c r="N1077">
        <v>30.981132075471699</v>
      </c>
    </row>
    <row r="1078" spans="1:14" x14ac:dyDescent="0.25">
      <c r="A1078" t="s">
        <v>1310</v>
      </c>
      <c r="B1078">
        <v>20</v>
      </c>
      <c r="C1078">
        <v>29</v>
      </c>
      <c r="D1078">
        <v>2.5850512928216101</v>
      </c>
      <c r="E1078">
        <v>22</v>
      </c>
      <c r="F1078">
        <v>30.5</v>
      </c>
      <c r="G1078">
        <v>48</v>
      </c>
      <c r="H1078">
        <v>3.3708644755805999</v>
      </c>
      <c r="I1078">
        <v>34</v>
      </c>
      <c r="J1078">
        <v>48</v>
      </c>
      <c r="K1078">
        <v>27.1</v>
      </c>
      <c r="L1078">
        <v>2.3543817819031601</v>
      </c>
      <c r="M1078">
        <v>22.65</v>
      </c>
      <c r="N1078">
        <v>31.8</v>
      </c>
    </row>
    <row r="1079" spans="1:14" x14ac:dyDescent="0.25">
      <c r="A1079" t="s">
        <v>1311</v>
      </c>
      <c r="B1079">
        <v>5</v>
      </c>
      <c r="C1079">
        <v>29</v>
      </c>
      <c r="D1079">
        <v>8.4091585426093296</v>
      </c>
      <c r="E1079">
        <v>15</v>
      </c>
      <c r="F1079">
        <v>49</v>
      </c>
      <c r="G1079">
        <v>49</v>
      </c>
      <c r="H1079">
        <v>8.8762662651748503</v>
      </c>
      <c r="I1079">
        <v>29</v>
      </c>
      <c r="J1079">
        <v>49</v>
      </c>
      <c r="K1079">
        <v>28.2</v>
      </c>
      <c r="L1079">
        <v>5.4727991180581999</v>
      </c>
      <c r="M1079">
        <v>18.600000000000001</v>
      </c>
      <c r="N1079">
        <v>39</v>
      </c>
    </row>
    <row r="1080" spans="1:14" x14ac:dyDescent="0.25">
      <c r="A1080" t="s">
        <v>1312</v>
      </c>
      <c r="B1080">
        <v>25</v>
      </c>
      <c r="C1080">
        <v>29</v>
      </c>
      <c r="D1080">
        <v>3.97018894261016</v>
      </c>
      <c r="E1080">
        <v>20</v>
      </c>
      <c r="F1080">
        <v>37</v>
      </c>
      <c r="G1080">
        <v>49</v>
      </c>
      <c r="H1080">
        <v>1.2571877990643301</v>
      </c>
      <c r="I1080">
        <v>46</v>
      </c>
      <c r="J1080">
        <v>49</v>
      </c>
      <c r="K1080">
        <v>29.12</v>
      </c>
      <c r="L1080">
        <v>2.38052162433035</v>
      </c>
      <c r="M1080">
        <v>24.52</v>
      </c>
      <c r="N1080">
        <v>33.880000000000003</v>
      </c>
    </row>
    <row r="1081" spans="1:14" x14ac:dyDescent="0.25">
      <c r="A1081" t="s">
        <v>1313</v>
      </c>
      <c r="B1081">
        <v>25</v>
      </c>
      <c r="C1081">
        <v>29</v>
      </c>
      <c r="D1081">
        <v>1.8013696131689101</v>
      </c>
      <c r="E1081">
        <v>25</v>
      </c>
      <c r="F1081">
        <v>31</v>
      </c>
      <c r="G1081">
        <v>49</v>
      </c>
      <c r="H1081">
        <v>3.3079575115605402</v>
      </c>
      <c r="I1081">
        <v>37</v>
      </c>
      <c r="J1081">
        <v>49</v>
      </c>
      <c r="K1081">
        <v>28.32</v>
      </c>
      <c r="L1081">
        <v>1.8347449357777099</v>
      </c>
      <c r="M1081">
        <v>24.8</v>
      </c>
      <c r="N1081">
        <v>31.96</v>
      </c>
    </row>
    <row r="1082" spans="1:14" x14ac:dyDescent="0.25">
      <c r="A1082" t="s">
        <v>1314</v>
      </c>
      <c r="B1082">
        <v>25</v>
      </c>
      <c r="C1082">
        <v>29</v>
      </c>
      <c r="D1082">
        <v>3.4843942860063999</v>
      </c>
      <c r="E1082">
        <v>22</v>
      </c>
      <c r="F1082">
        <v>39</v>
      </c>
      <c r="G1082">
        <v>51</v>
      </c>
      <c r="H1082">
        <v>0.91240712331495299</v>
      </c>
      <c r="I1082">
        <v>49</v>
      </c>
      <c r="J1082">
        <v>51</v>
      </c>
      <c r="K1082">
        <v>29.56</v>
      </c>
      <c r="L1082">
        <v>2.83076781580169</v>
      </c>
      <c r="M1082">
        <v>24.04</v>
      </c>
      <c r="N1082">
        <v>35.159999999999997</v>
      </c>
    </row>
    <row r="1083" spans="1:14" x14ac:dyDescent="0.25">
      <c r="A1083" t="s">
        <v>1315</v>
      </c>
      <c r="B1083">
        <v>85</v>
      </c>
      <c r="C1083">
        <v>29</v>
      </c>
      <c r="D1083">
        <v>1.1306138990738099</v>
      </c>
      <c r="E1083">
        <v>26</v>
      </c>
      <c r="F1083">
        <v>31</v>
      </c>
      <c r="G1083">
        <v>51</v>
      </c>
      <c r="H1083">
        <v>2.1974061912620799</v>
      </c>
      <c r="I1083">
        <v>45</v>
      </c>
      <c r="J1083">
        <v>51</v>
      </c>
      <c r="K1083">
        <v>28.047058823529401</v>
      </c>
      <c r="L1083">
        <v>1.08369652183756</v>
      </c>
      <c r="M1083">
        <v>25.894117647058799</v>
      </c>
      <c r="N1083">
        <v>30.129705882352901</v>
      </c>
    </row>
    <row r="1084" spans="1:14" x14ac:dyDescent="0.25">
      <c r="A1084" t="s">
        <v>1316</v>
      </c>
      <c r="B1084">
        <v>45</v>
      </c>
      <c r="C1084">
        <v>29</v>
      </c>
      <c r="D1084">
        <v>1.60145448129054</v>
      </c>
      <c r="E1084">
        <v>26</v>
      </c>
      <c r="F1084">
        <v>32</v>
      </c>
      <c r="G1084">
        <v>51</v>
      </c>
      <c r="H1084">
        <v>3.4142361577451101</v>
      </c>
      <c r="I1084">
        <v>41</v>
      </c>
      <c r="J1084">
        <v>51</v>
      </c>
      <c r="K1084">
        <v>28.2</v>
      </c>
      <c r="L1084">
        <v>1.41643063941964</v>
      </c>
      <c r="M1084">
        <v>25.4444444444444</v>
      </c>
      <c r="N1084">
        <v>30.977777777777799</v>
      </c>
    </row>
    <row r="1085" spans="1:14" x14ac:dyDescent="0.25">
      <c r="A1085" t="s">
        <v>1317</v>
      </c>
      <c r="B1085">
        <v>45</v>
      </c>
      <c r="C1085">
        <v>29</v>
      </c>
      <c r="D1085">
        <v>2.3770324752385799</v>
      </c>
      <c r="E1085">
        <v>25</v>
      </c>
      <c r="F1085">
        <v>34</v>
      </c>
      <c r="G1085">
        <v>51</v>
      </c>
      <c r="H1085">
        <v>1.6015072408653801</v>
      </c>
      <c r="I1085">
        <v>45</v>
      </c>
      <c r="J1085">
        <v>51</v>
      </c>
      <c r="K1085">
        <v>29.266666666666701</v>
      </c>
      <c r="L1085">
        <v>1.68262702520885</v>
      </c>
      <c r="M1085">
        <v>25.977777777777799</v>
      </c>
      <c r="N1085">
        <v>32.533333333333303</v>
      </c>
    </row>
    <row r="1086" spans="1:14" x14ac:dyDescent="0.25">
      <c r="A1086" t="s">
        <v>1318</v>
      </c>
      <c r="B1086">
        <v>45</v>
      </c>
      <c r="C1086">
        <v>29</v>
      </c>
      <c r="D1086">
        <v>1.7569727190009301</v>
      </c>
      <c r="E1086">
        <v>26</v>
      </c>
      <c r="F1086">
        <v>32</v>
      </c>
      <c r="G1086">
        <v>51</v>
      </c>
      <c r="H1086">
        <v>3.15632353028374</v>
      </c>
      <c r="I1086">
        <v>41</v>
      </c>
      <c r="J1086">
        <v>51</v>
      </c>
      <c r="K1086">
        <v>29.177777777777798</v>
      </c>
      <c r="L1086">
        <v>1.40562556780667</v>
      </c>
      <c r="M1086">
        <v>26.377777777777801</v>
      </c>
      <c r="N1086">
        <v>31.866666666666699</v>
      </c>
    </row>
    <row r="1087" spans="1:14" x14ac:dyDescent="0.25">
      <c r="A1087" t="s">
        <v>1319</v>
      </c>
      <c r="B1087">
        <v>125</v>
      </c>
      <c r="C1087">
        <v>29</v>
      </c>
      <c r="D1087">
        <v>1.1021917812578099</v>
      </c>
      <c r="E1087">
        <v>28</v>
      </c>
      <c r="F1087">
        <v>32</v>
      </c>
      <c r="G1087">
        <v>51</v>
      </c>
      <c r="H1087">
        <v>1.1155228501124099</v>
      </c>
      <c r="I1087">
        <v>48</v>
      </c>
      <c r="J1087">
        <v>51</v>
      </c>
      <c r="K1087">
        <v>29.704000000000001</v>
      </c>
      <c r="L1087">
        <v>0.797498125580412</v>
      </c>
      <c r="M1087">
        <v>28.183800000000002</v>
      </c>
      <c r="N1087">
        <v>31.288</v>
      </c>
    </row>
    <row r="1088" spans="1:14" x14ac:dyDescent="0.25">
      <c r="A1088" t="s">
        <v>1320</v>
      </c>
      <c r="B1088">
        <v>25</v>
      </c>
      <c r="C1088">
        <v>29</v>
      </c>
      <c r="D1088">
        <v>1.03941483456791</v>
      </c>
      <c r="E1088">
        <v>27</v>
      </c>
      <c r="F1088">
        <v>30</v>
      </c>
      <c r="G1088">
        <v>52</v>
      </c>
      <c r="H1088">
        <v>2.61748982143131</v>
      </c>
      <c r="I1088">
        <v>50</v>
      </c>
      <c r="J1088">
        <v>52</v>
      </c>
      <c r="K1088">
        <v>30.16</v>
      </c>
      <c r="L1088">
        <v>2.04374070226676</v>
      </c>
      <c r="M1088">
        <v>26.28</v>
      </c>
      <c r="N1088">
        <v>34.36</v>
      </c>
    </row>
    <row r="1089" spans="1:14" x14ac:dyDescent="0.25">
      <c r="A1089" t="s">
        <v>1321</v>
      </c>
      <c r="B1089">
        <v>45</v>
      </c>
      <c r="C1089">
        <v>29</v>
      </c>
      <c r="D1089">
        <v>2.6602759286964401</v>
      </c>
      <c r="E1089">
        <v>25</v>
      </c>
      <c r="F1089">
        <v>35</v>
      </c>
      <c r="G1089">
        <v>52</v>
      </c>
      <c r="H1089">
        <v>2.2322798452099901</v>
      </c>
      <c r="I1089">
        <v>46</v>
      </c>
      <c r="J1089">
        <v>52</v>
      </c>
      <c r="K1089">
        <v>30.577777777777801</v>
      </c>
      <c r="L1089">
        <v>1.5336898913949499</v>
      </c>
      <c r="M1089">
        <v>27.6666666666667</v>
      </c>
      <c r="N1089">
        <v>33.711111111111101</v>
      </c>
    </row>
    <row r="1090" spans="1:14" x14ac:dyDescent="0.25">
      <c r="A1090" t="s">
        <v>1322</v>
      </c>
      <c r="B1090">
        <v>75</v>
      </c>
      <c r="C1090">
        <v>29</v>
      </c>
      <c r="D1090">
        <v>1.83788141369597</v>
      </c>
      <c r="E1090">
        <v>27</v>
      </c>
      <c r="F1090">
        <v>34</v>
      </c>
      <c r="G1090">
        <v>53</v>
      </c>
      <c r="H1090">
        <v>0.28725765733252401</v>
      </c>
      <c r="I1090">
        <v>53</v>
      </c>
      <c r="J1090">
        <v>53</v>
      </c>
      <c r="K1090">
        <v>30.706666666666699</v>
      </c>
      <c r="L1090">
        <v>1.44963531102356</v>
      </c>
      <c r="M1090">
        <v>27.906666666666698</v>
      </c>
      <c r="N1090">
        <v>33.546666666666702</v>
      </c>
    </row>
    <row r="1091" spans="1:14" x14ac:dyDescent="0.25">
      <c r="A1091" t="s">
        <v>1323</v>
      </c>
      <c r="B1091">
        <v>25</v>
      </c>
      <c r="C1091">
        <v>29</v>
      </c>
      <c r="D1091">
        <v>4.4058133050650099</v>
      </c>
      <c r="E1091">
        <v>22</v>
      </c>
      <c r="F1091">
        <v>40</v>
      </c>
      <c r="G1091">
        <v>53</v>
      </c>
      <c r="H1091">
        <v>2.8997093632705901</v>
      </c>
      <c r="I1091">
        <v>43</v>
      </c>
      <c r="J1091">
        <v>53</v>
      </c>
      <c r="K1091">
        <v>30.52</v>
      </c>
      <c r="L1091">
        <v>2.52913021221981</v>
      </c>
      <c r="M1091">
        <v>25.48</v>
      </c>
      <c r="N1091">
        <v>35.479999999999997</v>
      </c>
    </row>
    <row r="1092" spans="1:14" x14ac:dyDescent="0.25">
      <c r="A1092" t="s">
        <v>1324</v>
      </c>
      <c r="B1092">
        <v>100</v>
      </c>
      <c r="C1092">
        <v>29</v>
      </c>
      <c r="D1092">
        <v>1.17136074976952</v>
      </c>
      <c r="E1092">
        <v>26.5</v>
      </c>
      <c r="F1092">
        <v>31</v>
      </c>
      <c r="G1092">
        <v>54</v>
      </c>
      <c r="H1092">
        <v>2.9789792180742301</v>
      </c>
      <c r="I1092">
        <v>47</v>
      </c>
      <c r="J1092">
        <v>54</v>
      </c>
      <c r="K1092">
        <v>28.95</v>
      </c>
      <c r="L1092">
        <v>1.0114992976007999</v>
      </c>
      <c r="M1092">
        <v>26.97</v>
      </c>
      <c r="N1092">
        <v>31</v>
      </c>
    </row>
    <row r="1093" spans="1:14" x14ac:dyDescent="0.25">
      <c r="A1093" t="s">
        <v>1325</v>
      </c>
      <c r="B1093">
        <v>100</v>
      </c>
      <c r="C1093">
        <v>29</v>
      </c>
      <c r="D1093">
        <v>1.64262701787472</v>
      </c>
      <c r="E1093">
        <v>25</v>
      </c>
      <c r="F1093">
        <v>31</v>
      </c>
      <c r="G1093">
        <v>54</v>
      </c>
      <c r="H1093">
        <v>1.2069500332815299</v>
      </c>
      <c r="I1093">
        <v>50</v>
      </c>
      <c r="J1093">
        <v>54</v>
      </c>
      <c r="K1093">
        <v>29.32</v>
      </c>
      <c r="L1093">
        <v>1.02964396286728</v>
      </c>
      <c r="M1093">
        <v>27.31</v>
      </c>
      <c r="N1093">
        <v>31.32</v>
      </c>
    </row>
    <row r="1094" spans="1:14" x14ac:dyDescent="0.25">
      <c r="A1094" t="s">
        <v>1326</v>
      </c>
      <c r="B1094">
        <v>65</v>
      </c>
      <c r="C1094">
        <v>29</v>
      </c>
      <c r="D1094">
        <v>1.4831845109862001</v>
      </c>
      <c r="E1094">
        <v>27</v>
      </c>
      <c r="F1094">
        <v>31</v>
      </c>
      <c r="G1094">
        <v>54</v>
      </c>
      <c r="H1094">
        <v>1.29732592106014</v>
      </c>
      <c r="I1094">
        <v>50</v>
      </c>
      <c r="J1094">
        <v>54</v>
      </c>
      <c r="K1094">
        <v>28.446153846153798</v>
      </c>
      <c r="L1094">
        <v>1.55555407057719</v>
      </c>
      <c r="M1094">
        <v>25.445769230769201</v>
      </c>
      <c r="N1094">
        <v>31.5230769230769</v>
      </c>
    </row>
    <row r="1095" spans="1:14" x14ac:dyDescent="0.25">
      <c r="A1095" t="s">
        <v>1327</v>
      </c>
      <c r="B1095">
        <v>125</v>
      </c>
      <c r="C1095">
        <v>29</v>
      </c>
      <c r="D1095">
        <v>1.1559746440721701</v>
      </c>
      <c r="E1095">
        <v>27</v>
      </c>
      <c r="F1095">
        <v>31</v>
      </c>
      <c r="G1095">
        <v>54</v>
      </c>
      <c r="H1095">
        <v>4.0518322823735504</v>
      </c>
      <c r="I1095">
        <v>45</v>
      </c>
      <c r="J1095">
        <v>54</v>
      </c>
      <c r="K1095">
        <v>29.064</v>
      </c>
      <c r="L1095">
        <v>0.89996322875897095</v>
      </c>
      <c r="M1095">
        <v>27.32</v>
      </c>
      <c r="N1095">
        <v>30.856000000000002</v>
      </c>
    </row>
    <row r="1096" spans="1:14" x14ac:dyDescent="0.25">
      <c r="A1096" t="s">
        <v>1328</v>
      </c>
      <c r="B1096">
        <v>5</v>
      </c>
      <c r="C1096">
        <v>29</v>
      </c>
      <c r="D1096">
        <v>7.4952967778053203</v>
      </c>
      <c r="E1096">
        <v>22</v>
      </c>
      <c r="F1096">
        <v>57</v>
      </c>
      <c r="G1096">
        <v>57</v>
      </c>
      <c r="H1096">
        <v>11.4266002800219</v>
      </c>
      <c r="I1096">
        <v>29</v>
      </c>
      <c r="J1096">
        <v>57</v>
      </c>
      <c r="K1096">
        <v>33.6</v>
      </c>
      <c r="L1096">
        <v>5.5599824930418897</v>
      </c>
      <c r="M1096">
        <v>25</v>
      </c>
      <c r="N1096">
        <v>45.8</v>
      </c>
    </row>
    <row r="1097" spans="1:14" x14ac:dyDescent="0.25">
      <c r="A1097" t="s">
        <v>1329</v>
      </c>
      <c r="B1097">
        <v>25</v>
      </c>
      <c r="C1097">
        <v>29</v>
      </c>
      <c r="D1097">
        <v>4.3363737908263102</v>
      </c>
      <c r="E1097">
        <v>23</v>
      </c>
      <c r="F1097">
        <v>39</v>
      </c>
      <c r="G1097">
        <v>57</v>
      </c>
      <c r="H1097">
        <v>3.5095702113374001</v>
      </c>
      <c r="I1097">
        <v>45</v>
      </c>
      <c r="J1097">
        <v>57</v>
      </c>
      <c r="K1097">
        <v>31.52</v>
      </c>
      <c r="L1097">
        <v>2.5953774160644101</v>
      </c>
      <c r="M1097">
        <v>26.44</v>
      </c>
      <c r="N1097">
        <v>36.64</v>
      </c>
    </row>
    <row r="1098" spans="1:14" x14ac:dyDescent="0.25">
      <c r="A1098" t="s">
        <v>1330</v>
      </c>
      <c r="B1098">
        <v>305</v>
      </c>
      <c r="C1098">
        <v>29</v>
      </c>
      <c r="D1098">
        <v>1.1112802906505801</v>
      </c>
      <c r="E1098">
        <v>28</v>
      </c>
      <c r="F1098">
        <v>31</v>
      </c>
      <c r="G1098">
        <v>58</v>
      </c>
      <c r="H1098">
        <v>2.53475684222864</v>
      </c>
      <c r="I1098">
        <v>50</v>
      </c>
      <c r="J1098">
        <v>58</v>
      </c>
      <c r="K1098">
        <v>29.472131147540999</v>
      </c>
      <c r="L1098">
        <v>0.64149876234442504</v>
      </c>
      <c r="M1098">
        <v>28.2031967213115</v>
      </c>
      <c r="N1098">
        <v>30.734426229508198</v>
      </c>
    </row>
    <row r="1099" spans="1:14" x14ac:dyDescent="0.25">
      <c r="A1099" t="s">
        <v>1331</v>
      </c>
      <c r="B1099">
        <v>25</v>
      </c>
      <c r="C1099">
        <v>29</v>
      </c>
      <c r="D1099">
        <v>2.7342692648752198</v>
      </c>
      <c r="E1099">
        <v>25</v>
      </c>
      <c r="F1099">
        <v>33</v>
      </c>
      <c r="G1099">
        <v>59</v>
      </c>
      <c r="H1099">
        <v>5.5313265558405398</v>
      </c>
      <c r="I1099">
        <v>44</v>
      </c>
      <c r="J1099">
        <v>59</v>
      </c>
      <c r="K1099">
        <v>30.52</v>
      </c>
      <c r="L1099">
        <v>2.1987785835463201</v>
      </c>
      <c r="M1099">
        <v>26.36</v>
      </c>
      <c r="N1099">
        <v>34.96</v>
      </c>
    </row>
    <row r="1100" spans="1:14" x14ac:dyDescent="0.25">
      <c r="A1100" t="s">
        <v>1332</v>
      </c>
      <c r="B1100">
        <v>205</v>
      </c>
      <c r="C1100">
        <v>29</v>
      </c>
      <c r="D1100">
        <v>1.5177035588049601</v>
      </c>
      <c r="E1100">
        <v>27</v>
      </c>
      <c r="F1100">
        <v>32</v>
      </c>
      <c r="G1100">
        <v>59</v>
      </c>
      <c r="H1100">
        <v>0.66245376782040399</v>
      </c>
      <c r="I1100">
        <v>57</v>
      </c>
      <c r="J1100">
        <v>59</v>
      </c>
      <c r="K1100">
        <v>29.0731707317073</v>
      </c>
      <c r="L1100">
        <v>0.90907490341776098</v>
      </c>
      <c r="M1100">
        <v>27.287804878048799</v>
      </c>
      <c r="N1100">
        <v>30.858536585365901</v>
      </c>
    </row>
    <row r="1101" spans="1:14" x14ac:dyDescent="0.25">
      <c r="A1101" t="s">
        <v>1333</v>
      </c>
      <c r="B1101">
        <v>283</v>
      </c>
      <c r="C1101">
        <v>29</v>
      </c>
      <c r="D1101">
        <v>0.969229044392526</v>
      </c>
      <c r="E1101">
        <v>28</v>
      </c>
      <c r="F1101">
        <v>31</v>
      </c>
      <c r="G1101">
        <v>59</v>
      </c>
      <c r="H1101">
        <v>1.7987491625724199</v>
      </c>
      <c r="I1101">
        <v>54</v>
      </c>
      <c r="J1101">
        <v>59</v>
      </c>
      <c r="K1101">
        <v>29.003533568904601</v>
      </c>
      <c r="L1101">
        <v>0.66296123992291101</v>
      </c>
      <c r="M1101">
        <v>27.7030918727915</v>
      </c>
      <c r="N1101">
        <v>30.303975265017701</v>
      </c>
    </row>
    <row r="1102" spans="1:14" x14ac:dyDescent="0.25">
      <c r="A1102" t="s">
        <v>1334</v>
      </c>
      <c r="B1102">
        <v>45</v>
      </c>
      <c r="C1102">
        <v>29</v>
      </c>
      <c r="D1102">
        <v>1.58111704282457</v>
      </c>
      <c r="E1102">
        <v>26</v>
      </c>
      <c r="F1102">
        <v>31</v>
      </c>
      <c r="G1102">
        <v>59</v>
      </c>
      <c r="H1102">
        <v>8.5037938122299295</v>
      </c>
      <c r="I1102">
        <v>39</v>
      </c>
      <c r="J1102">
        <v>59</v>
      </c>
      <c r="K1102">
        <v>28.1111111111111</v>
      </c>
      <c r="L1102">
        <v>1.42327658346875</v>
      </c>
      <c r="M1102">
        <v>25.311111111111099</v>
      </c>
      <c r="N1102">
        <v>30.911111111111101</v>
      </c>
    </row>
    <row r="1103" spans="1:14" x14ac:dyDescent="0.25">
      <c r="A1103" t="s">
        <v>1335</v>
      </c>
      <c r="B1103">
        <v>285</v>
      </c>
      <c r="C1103">
        <v>29</v>
      </c>
      <c r="D1103">
        <v>1.1918353943228599</v>
      </c>
      <c r="E1103">
        <v>26</v>
      </c>
      <c r="F1103">
        <v>31</v>
      </c>
      <c r="G1103">
        <v>60</v>
      </c>
      <c r="H1103">
        <v>1.2825454386805299</v>
      </c>
      <c r="I1103">
        <v>57</v>
      </c>
      <c r="J1103">
        <v>60</v>
      </c>
      <c r="K1103">
        <v>29.112280701754401</v>
      </c>
      <c r="L1103">
        <v>0.71027184746962502</v>
      </c>
      <c r="M1103">
        <v>27.7228070175439</v>
      </c>
      <c r="N1103">
        <v>30.533421052631599</v>
      </c>
    </row>
    <row r="1104" spans="1:14" x14ac:dyDescent="0.25">
      <c r="A1104" t="s">
        <v>1336</v>
      </c>
      <c r="B1104">
        <v>25</v>
      </c>
      <c r="C1104">
        <v>29</v>
      </c>
      <c r="D1104">
        <v>3.5496449115228099</v>
      </c>
      <c r="E1104">
        <v>25</v>
      </c>
      <c r="F1104">
        <v>36</v>
      </c>
      <c r="G1104">
        <v>60</v>
      </c>
      <c r="H1104">
        <v>4.7175371069696501</v>
      </c>
      <c r="I1104">
        <v>44</v>
      </c>
      <c r="J1104">
        <v>60</v>
      </c>
      <c r="K1104">
        <v>30.56</v>
      </c>
      <c r="L1104">
        <v>2.5177414287790199</v>
      </c>
      <c r="M1104">
        <v>25.72</v>
      </c>
      <c r="N1104">
        <v>35.56</v>
      </c>
    </row>
    <row r="1105" spans="1:14" x14ac:dyDescent="0.25">
      <c r="A1105" t="s">
        <v>1337</v>
      </c>
      <c r="B1105">
        <v>105</v>
      </c>
      <c r="C1105">
        <v>29</v>
      </c>
      <c r="D1105">
        <v>1.69761065565512</v>
      </c>
      <c r="E1105">
        <v>26</v>
      </c>
      <c r="F1105">
        <v>32</v>
      </c>
      <c r="G1105">
        <v>61</v>
      </c>
      <c r="H1105">
        <v>4.4672854636726997</v>
      </c>
      <c r="I1105">
        <v>48</v>
      </c>
      <c r="J1105">
        <v>61</v>
      </c>
      <c r="K1105">
        <v>29.0571428571429</v>
      </c>
      <c r="L1105">
        <v>1.1284132050006299</v>
      </c>
      <c r="M1105">
        <v>26.819047619047598</v>
      </c>
      <c r="N1105">
        <v>31.285714285714299</v>
      </c>
    </row>
    <row r="1106" spans="1:14" x14ac:dyDescent="0.25">
      <c r="A1106" t="s">
        <v>1338</v>
      </c>
      <c r="B1106">
        <v>60</v>
      </c>
      <c r="C1106">
        <v>29</v>
      </c>
      <c r="D1106">
        <v>2.7419474078761499</v>
      </c>
      <c r="E1106">
        <v>26</v>
      </c>
      <c r="F1106">
        <v>37</v>
      </c>
      <c r="G1106">
        <v>62</v>
      </c>
      <c r="H1106">
        <v>4.5890392162295601</v>
      </c>
      <c r="I1106">
        <v>50</v>
      </c>
      <c r="J1106">
        <v>62</v>
      </c>
      <c r="K1106">
        <v>31.4166666666667</v>
      </c>
      <c r="L1106">
        <v>1.6147134905160501</v>
      </c>
      <c r="M1106">
        <v>28.332916666666701</v>
      </c>
      <c r="N1106">
        <v>34.683333333333302</v>
      </c>
    </row>
    <row r="1107" spans="1:14" x14ac:dyDescent="0.25">
      <c r="A1107" t="s">
        <v>1339</v>
      </c>
      <c r="B1107">
        <v>43</v>
      </c>
      <c r="C1107">
        <v>29</v>
      </c>
      <c r="D1107">
        <v>2.0399662708580801</v>
      </c>
      <c r="E1107">
        <v>23</v>
      </c>
      <c r="F1107">
        <v>32</v>
      </c>
      <c r="G1107">
        <v>62</v>
      </c>
      <c r="H1107">
        <v>3.2494152735472301</v>
      </c>
      <c r="I1107">
        <v>53</v>
      </c>
      <c r="J1107">
        <v>62</v>
      </c>
      <c r="K1107">
        <v>29.976744186046499</v>
      </c>
      <c r="L1107">
        <v>2.0319757722354699</v>
      </c>
      <c r="M1107">
        <v>26.069767441860499</v>
      </c>
      <c r="N1107">
        <v>34.023255813953497</v>
      </c>
    </row>
    <row r="1108" spans="1:14" x14ac:dyDescent="0.25">
      <c r="A1108" t="s">
        <v>1340</v>
      </c>
      <c r="B1108">
        <v>284</v>
      </c>
      <c r="C1108">
        <v>29</v>
      </c>
      <c r="D1108">
        <v>0.88252618247068104</v>
      </c>
      <c r="E1108">
        <v>28</v>
      </c>
      <c r="F1108">
        <v>31.5</v>
      </c>
      <c r="G1108">
        <v>63</v>
      </c>
      <c r="H1108">
        <v>1.24658677510183</v>
      </c>
      <c r="I1108">
        <v>59</v>
      </c>
      <c r="J1108">
        <v>63</v>
      </c>
      <c r="K1108">
        <v>30.422535211267601</v>
      </c>
      <c r="L1108">
        <v>0.68384352730194797</v>
      </c>
      <c r="M1108">
        <v>29.052816901408502</v>
      </c>
      <c r="N1108">
        <v>31.750088028168999</v>
      </c>
    </row>
    <row r="1109" spans="1:14" x14ac:dyDescent="0.25">
      <c r="A1109" t="s">
        <v>1341</v>
      </c>
      <c r="B1109">
        <v>821</v>
      </c>
      <c r="C1109">
        <v>29</v>
      </c>
      <c r="D1109">
        <v>0.73326835350219799</v>
      </c>
      <c r="E1109">
        <v>28</v>
      </c>
      <c r="F1109">
        <v>30</v>
      </c>
      <c r="G1109">
        <v>66</v>
      </c>
      <c r="H1109">
        <v>2.1054336928774302</v>
      </c>
      <c r="I1109">
        <v>60</v>
      </c>
      <c r="J1109">
        <v>66</v>
      </c>
      <c r="K1109">
        <v>30.2436053593179</v>
      </c>
      <c r="L1109">
        <v>0.39692859874957798</v>
      </c>
      <c r="M1109">
        <v>29.4676918392205</v>
      </c>
      <c r="N1109">
        <v>31.024360535931802</v>
      </c>
    </row>
    <row r="1110" spans="1:14" x14ac:dyDescent="0.25">
      <c r="A1110" t="s">
        <v>1342</v>
      </c>
      <c r="B1110">
        <v>65</v>
      </c>
      <c r="C1110">
        <v>29</v>
      </c>
      <c r="D1110">
        <v>1.8595960447755799</v>
      </c>
      <c r="E1110">
        <v>25</v>
      </c>
      <c r="F1110">
        <v>32</v>
      </c>
      <c r="G1110">
        <v>66</v>
      </c>
      <c r="H1110">
        <v>6.6627875235338498</v>
      </c>
      <c r="I1110">
        <v>44</v>
      </c>
      <c r="J1110">
        <v>66</v>
      </c>
      <c r="K1110">
        <v>28.646153846153801</v>
      </c>
      <c r="L1110">
        <v>1.3962959122948699</v>
      </c>
      <c r="M1110">
        <v>25.9538461538462</v>
      </c>
      <c r="N1110">
        <v>31.461538461538499</v>
      </c>
    </row>
    <row r="1111" spans="1:14" x14ac:dyDescent="0.25">
      <c r="A1111" t="s">
        <v>1343</v>
      </c>
      <c r="B1111">
        <v>34</v>
      </c>
      <c r="C1111">
        <v>29.5</v>
      </c>
      <c r="D1111">
        <v>2.8113986387971801</v>
      </c>
      <c r="E1111">
        <v>24</v>
      </c>
      <c r="F1111">
        <v>33</v>
      </c>
      <c r="G1111">
        <v>45</v>
      </c>
      <c r="H1111">
        <v>2.5019573815462799</v>
      </c>
      <c r="I1111">
        <v>39</v>
      </c>
      <c r="J1111">
        <v>45</v>
      </c>
      <c r="K1111">
        <v>28.529411764705898</v>
      </c>
      <c r="L1111">
        <v>1.40321078441873</v>
      </c>
      <c r="M1111">
        <v>25.794117647058801</v>
      </c>
      <c r="N1111">
        <v>31.235294117647101</v>
      </c>
    </row>
    <row r="1112" spans="1:14" x14ac:dyDescent="0.25">
      <c r="A1112" t="s">
        <v>1344</v>
      </c>
      <c r="B1112">
        <v>44</v>
      </c>
      <c r="C1112">
        <v>29.5</v>
      </c>
      <c r="D1112">
        <v>3.1420052211415799</v>
      </c>
      <c r="E1112">
        <v>25</v>
      </c>
      <c r="F1112">
        <v>34.5</v>
      </c>
      <c r="G1112">
        <v>54</v>
      </c>
      <c r="H1112">
        <v>3.5024664862277701</v>
      </c>
      <c r="I1112">
        <v>44</v>
      </c>
      <c r="J1112">
        <v>54</v>
      </c>
      <c r="K1112">
        <v>29.795454545454501</v>
      </c>
      <c r="L1112">
        <v>1.58047323272245</v>
      </c>
      <c r="M1112">
        <v>26.636363636363601</v>
      </c>
      <c r="N1112">
        <v>32.840909090909101</v>
      </c>
    </row>
    <row r="1113" spans="1:14" x14ac:dyDescent="0.25">
      <c r="A1113" t="s">
        <v>1345</v>
      </c>
      <c r="B1113">
        <v>260</v>
      </c>
      <c r="C1113">
        <v>29.5</v>
      </c>
      <c r="D1113">
        <v>0.96286712546962105</v>
      </c>
      <c r="E1113">
        <v>27.5</v>
      </c>
      <c r="F1113">
        <v>31</v>
      </c>
      <c r="G1113">
        <v>56</v>
      </c>
      <c r="H1113">
        <v>0.72358012467153998</v>
      </c>
      <c r="I1113">
        <v>53</v>
      </c>
      <c r="J1113">
        <v>56</v>
      </c>
      <c r="K1113">
        <v>29.192307692307701</v>
      </c>
      <c r="L1113">
        <v>0.72828190943979598</v>
      </c>
      <c r="M1113">
        <v>27.753846153846201</v>
      </c>
      <c r="N1113">
        <v>30.611538461538501</v>
      </c>
    </row>
    <row r="1114" spans="1:14" x14ac:dyDescent="0.25">
      <c r="A1114" t="s">
        <v>1346</v>
      </c>
      <c r="B1114">
        <v>44</v>
      </c>
      <c r="C1114">
        <v>29.5</v>
      </c>
      <c r="D1114">
        <v>2.84433813451255</v>
      </c>
      <c r="E1114">
        <v>23</v>
      </c>
      <c r="F1114">
        <v>32.5</v>
      </c>
      <c r="G1114">
        <v>56</v>
      </c>
      <c r="H1114">
        <v>4.7315951178472497</v>
      </c>
      <c r="I1114">
        <v>44</v>
      </c>
      <c r="J1114">
        <v>56</v>
      </c>
      <c r="K1114">
        <v>27.136363636363601</v>
      </c>
      <c r="L1114">
        <v>1.7324827014025199</v>
      </c>
      <c r="M1114">
        <v>23.772727272727298</v>
      </c>
      <c r="N1114">
        <v>30.568181818181799</v>
      </c>
    </row>
    <row r="1115" spans="1:14" x14ac:dyDescent="0.25">
      <c r="A1115" t="s">
        <v>1347</v>
      </c>
      <c r="B1115">
        <v>5</v>
      </c>
      <c r="C1115">
        <v>30</v>
      </c>
      <c r="D1115">
        <v>1.76489531574752</v>
      </c>
      <c r="E1115">
        <v>25</v>
      </c>
      <c r="F1115">
        <v>33</v>
      </c>
      <c r="G1115">
        <v>33</v>
      </c>
      <c r="H1115">
        <v>1.1352576760361901</v>
      </c>
      <c r="I1115">
        <v>30</v>
      </c>
      <c r="J1115">
        <v>33</v>
      </c>
      <c r="K1115">
        <v>29.4</v>
      </c>
      <c r="L1115">
        <v>1.21839238080323</v>
      </c>
      <c r="M1115">
        <v>26.8</v>
      </c>
      <c r="N1115">
        <v>31.6</v>
      </c>
    </row>
    <row r="1116" spans="1:14" x14ac:dyDescent="0.25">
      <c r="A1116" t="s">
        <v>1348</v>
      </c>
      <c r="B1116">
        <v>5</v>
      </c>
      <c r="C1116">
        <v>30</v>
      </c>
      <c r="D1116">
        <v>8.31051317145441</v>
      </c>
      <c r="E1116">
        <v>8</v>
      </c>
      <c r="F1116">
        <v>33</v>
      </c>
      <c r="G1116">
        <v>33</v>
      </c>
      <c r="H1116">
        <v>2.15788753364507</v>
      </c>
      <c r="I1116">
        <v>30</v>
      </c>
      <c r="J1116">
        <v>33</v>
      </c>
      <c r="K1116">
        <v>23.2</v>
      </c>
      <c r="L1116">
        <v>4.5404458729151802</v>
      </c>
      <c r="M1116">
        <v>13.8</v>
      </c>
      <c r="N1116">
        <v>31.6</v>
      </c>
    </row>
    <row r="1117" spans="1:14" x14ac:dyDescent="0.25">
      <c r="A1117" t="s">
        <v>1349</v>
      </c>
      <c r="B1117">
        <v>5</v>
      </c>
      <c r="C1117">
        <v>30</v>
      </c>
      <c r="D1117">
        <v>5.4008438619758401</v>
      </c>
      <c r="E1117">
        <v>11</v>
      </c>
      <c r="F1117">
        <v>34</v>
      </c>
      <c r="G1117">
        <v>34</v>
      </c>
      <c r="H1117">
        <v>1.63682025832277</v>
      </c>
      <c r="I1117">
        <v>30</v>
      </c>
      <c r="J1117">
        <v>34</v>
      </c>
      <c r="K1117">
        <v>26.2</v>
      </c>
      <c r="L1117">
        <v>3.7390350630503999</v>
      </c>
      <c r="M1117">
        <v>18.2</v>
      </c>
      <c r="N1117">
        <v>32.4</v>
      </c>
    </row>
    <row r="1118" spans="1:14" x14ac:dyDescent="0.25">
      <c r="A1118" t="s">
        <v>1350</v>
      </c>
      <c r="B1118">
        <v>5</v>
      </c>
      <c r="C1118">
        <v>30</v>
      </c>
      <c r="D1118">
        <v>1.72360571815806</v>
      </c>
      <c r="E1118">
        <v>25</v>
      </c>
      <c r="F1118">
        <v>35</v>
      </c>
      <c r="G1118">
        <v>35</v>
      </c>
      <c r="H1118">
        <v>2.3718837098882699</v>
      </c>
      <c r="I1118">
        <v>30</v>
      </c>
      <c r="J1118">
        <v>35</v>
      </c>
      <c r="K1118">
        <v>29.8</v>
      </c>
      <c r="L1118">
        <v>1.40548463125887</v>
      </c>
      <c r="M1118">
        <v>27</v>
      </c>
      <c r="N1118">
        <v>32.799999999999997</v>
      </c>
    </row>
    <row r="1119" spans="1:14" x14ac:dyDescent="0.25">
      <c r="A1119" t="s">
        <v>1351</v>
      </c>
      <c r="B1119">
        <v>5</v>
      </c>
      <c r="C1119">
        <v>30</v>
      </c>
      <c r="D1119">
        <v>3.7235416093031102</v>
      </c>
      <c r="E1119">
        <v>24</v>
      </c>
      <c r="F1119">
        <v>35</v>
      </c>
      <c r="G1119">
        <v>35</v>
      </c>
      <c r="H1119">
        <v>1.5044440585121499</v>
      </c>
      <c r="I1119">
        <v>30</v>
      </c>
      <c r="J1119">
        <v>35</v>
      </c>
      <c r="K1119">
        <v>29.6</v>
      </c>
      <c r="L1119">
        <v>1.97697854212321</v>
      </c>
      <c r="M1119">
        <v>25.8</v>
      </c>
      <c r="N1119">
        <v>33.6</v>
      </c>
    </row>
    <row r="1120" spans="1:14" x14ac:dyDescent="0.25">
      <c r="A1120" t="s">
        <v>1352</v>
      </c>
      <c r="B1120">
        <v>5</v>
      </c>
      <c r="C1120">
        <v>30</v>
      </c>
      <c r="D1120">
        <v>2.7114521270462699</v>
      </c>
      <c r="E1120">
        <v>27</v>
      </c>
      <c r="F1120">
        <v>36</v>
      </c>
      <c r="G1120">
        <v>36</v>
      </c>
      <c r="H1120">
        <v>1.7606827512005201</v>
      </c>
      <c r="I1120">
        <v>30</v>
      </c>
      <c r="J1120">
        <v>36</v>
      </c>
      <c r="K1120">
        <v>31</v>
      </c>
      <c r="L1120">
        <v>1.54745499827852</v>
      </c>
      <c r="M1120">
        <v>28</v>
      </c>
      <c r="N1120">
        <v>34</v>
      </c>
    </row>
    <row r="1121" spans="1:14" x14ac:dyDescent="0.25">
      <c r="A1121" t="s">
        <v>1353</v>
      </c>
      <c r="B1121">
        <v>5</v>
      </c>
      <c r="C1121">
        <v>30</v>
      </c>
      <c r="D1121">
        <v>3.7681583899519402</v>
      </c>
      <c r="E1121">
        <v>24</v>
      </c>
      <c r="F1121">
        <v>37</v>
      </c>
      <c r="G1121">
        <v>37</v>
      </c>
      <c r="H1121">
        <v>1.9684839986459901</v>
      </c>
      <c r="I1121">
        <v>30</v>
      </c>
      <c r="J1121">
        <v>37</v>
      </c>
      <c r="K1121">
        <v>31</v>
      </c>
      <c r="L1121">
        <v>2.2082363671458101</v>
      </c>
      <c r="M1121">
        <v>26.8</v>
      </c>
      <c r="N1121">
        <v>35.200000000000003</v>
      </c>
    </row>
    <row r="1122" spans="1:14" x14ac:dyDescent="0.25">
      <c r="A1122" t="s">
        <v>1354</v>
      </c>
      <c r="B1122">
        <v>5</v>
      </c>
      <c r="C1122">
        <v>30</v>
      </c>
      <c r="D1122">
        <v>9.6075379774736707</v>
      </c>
      <c r="E1122">
        <v>13</v>
      </c>
      <c r="F1122">
        <v>38</v>
      </c>
      <c r="G1122">
        <v>38</v>
      </c>
      <c r="H1122">
        <v>3.0961067452040099</v>
      </c>
      <c r="I1122">
        <v>30</v>
      </c>
      <c r="J1122">
        <v>38</v>
      </c>
      <c r="K1122">
        <v>26.4</v>
      </c>
      <c r="L1122">
        <v>4.9239752671640398</v>
      </c>
      <c r="M1122">
        <v>16.8</v>
      </c>
      <c r="N1122">
        <v>36</v>
      </c>
    </row>
    <row r="1123" spans="1:14" x14ac:dyDescent="0.25">
      <c r="A1123" t="s">
        <v>1355</v>
      </c>
      <c r="B1123">
        <v>5</v>
      </c>
      <c r="C1123">
        <v>30</v>
      </c>
      <c r="D1123">
        <v>5.4935372880497999</v>
      </c>
      <c r="E1123">
        <v>19</v>
      </c>
      <c r="F1123">
        <v>39</v>
      </c>
      <c r="G1123">
        <v>39</v>
      </c>
      <c r="H1123">
        <v>3.00920398791177</v>
      </c>
      <c r="I1123">
        <v>30</v>
      </c>
      <c r="J1123">
        <v>39</v>
      </c>
      <c r="K1123">
        <v>29.2</v>
      </c>
      <c r="L1123">
        <v>3.3291478696738301</v>
      </c>
      <c r="M1123">
        <v>22.8</v>
      </c>
      <c r="N1123">
        <v>35.6</v>
      </c>
    </row>
    <row r="1124" spans="1:14" x14ac:dyDescent="0.25">
      <c r="A1124" t="s">
        <v>1356</v>
      </c>
      <c r="B1124">
        <v>5</v>
      </c>
      <c r="C1124">
        <v>30</v>
      </c>
      <c r="D1124">
        <v>4.6454866499239298</v>
      </c>
      <c r="E1124">
        <v>26</v>
      </c>
      <c r="F1124">
        <v>39</v>
      </c>
      <c r="G1124">
        <v>39</v>
      </c>
      <c r="H1124">
        <v>2.6718955560774198</v>
      </c>
      <c r="I1124">
        <v>30</v>
      </c>
      <c r="J1124">
        <v>39</v>
      </c>
      <c r="K1124">
        <v>31.6</v>
      </c>
      <c r="L1124">
        <v>2.46003286680698</v>
      </c>
      <c r="M1124">
        <v>26.8</v>
      </c>
      <c r="N1124">
        <v>36.4</v>
      </c>
    </row>
    <row r="1125" spans="1:14" x14ac:dyDescent="0.25">
      <c r="A1125" t="s">
        <v>1357</v>
      </c>
      <c r="B1125">
        <v>10</v>
      </c>
      <c r="C1125">
        <v>30</v>
      </c>
      <c r="D1125">
        <v>4.4211320530903704</v>
      </c>
      <c r="E1125">
        <v>23</v>
      </c>
      <c r="F1125">
        <v>38.5</v>
      </c>
      <c r="G1125">
        <v>39</v>
      </c>
      <c r="H1125">
        <v>0.70892877498434204</v>
      </c>
      <c r="I1125">
        <v>38</v>
      </c>
      <c r="J1125">
        <v>39</v>
      </c>
      <c r="K1125">
        <v>30.6</v>
      </c>
      <c r="L1125">
        <v>2.2221751734168298</v>
      </c>
      <c r="M1125">
        <v>26.3</v>
      </c>
      <c r="N1125">
        <v>34.9</v>
      </c>
    </row>
    <row r="1126" spans="1:14" x14ac:dyDescent="0.25">
      <c r="A1126" t="s">
        <v>1358</v>
      </c>
      <c r="B1126">
        <v>5</v>
      </c>
      <c r="C1126">
        <v>30</v>
      </c>
      <c r="D1126">
        <v>3.7155249901723502</v>
      </c>
      <c r="E1126">
        <v>19</v>
      </c>
      <c r="F1126">
        <v>40</v>
      </c>
      <c r="G1126">
        <v>40</v>
      </c>
      <c r="H1126">
        <v>4.7171995492197203</v>
      </c>
      <c r="I1126">
        <v>30</v>
      </c>
      <c r="J1126">
        <v>40</v>
      </c>
      <c r="K1126">
        <v>29.4</v>
      </c>
      <c r="L1126">
        <v>2.9917108873357598</v>
      </c>
      <c r="M1126">
        <v>23.4</v>
      </c>
      <c r="N1126">
        <v>35.6</v>
      </c>
    </row>
    <row r="1127" spans="1:14" x14ac:dyDescent="0.25">
      <c r="A1127" t="s">
        <v>1359</v>
      </c>
      <c r="B1127">
        <v>5</v>
      </c>
      <c r="C1127">
        <v>30</v>
      </c>
      <c r="D1127">
        <v>6.7548501952386797</v>
      </c>
      <c r="E1127">
        <v>4</v>
      </c>
      <c r="F1127">
        <v>41</v>
      </c>
      <c r="G1127">
        <v>41</v>
      </c>
      <c r="H1127">
        <v>4.8287128354008297</v>
      </c>
      <c r="I1127">
        <v>30</v>
      </c>
      <c r="J1127">
        <v>41</v>
      </c>
      <c r="K1127">
        <v>26.8</v>
      </c>
      <c r="L1127">
        <v>5.4281753013614296</v>
      </c>
      <c r="M1127">
        <v>14.6</v>
      </c>
      <c r="N1127">
        <v>36.200000000000003</v>
      </c>
    </row>
    <row r="1128" spans="1:14" x14ac:dyDescent="0.25">
      <c r="A1128" t="s">
        <v>1360</v>
      </c>
      <c r="B1128">
        <v>5</v>
      </c>
      <c r="C1128">
        <v>30</v>
      </c>
      <c r="D1128">
        <v>4.0364993363915298</v>
      </c>
      <c r="E1128">
        <v>21</v>
      </c>
      <c r="F1128">
        <v>41</v>
      </c>
      <c r="G1128">
        <v>41</v>
      </c>
      <c r="H1128">
        <v>4.2638216575641099</v>
      </c>
      <c r="I1128">
        <v>30</v>
      </c>
      <c r="J1128">
        <v>41</v>
      </c>
      <c r="K1128">
        <v>30.4</v>
      </c>
      <c r="L1128">
        <v>2.9757105026026198</v>
      </c>
      <c r="M1128">
        <v>24.6</v>
      </c>
      <c r="N1128">
        <v>36.200000000000003</v>
      </c>
    </row>
    <row r="1129" spans="1:14" x14ac:dyDescent="0.25">
      <c r="A1129" t="s">
        <v>1361</v>
      </c>
      <c r="B1129">
        <v>5</v>
      </c>
      <c r="C1129">
        <v>30</v>
      </c>
      <c r="D1129">
        <v>3.5402630038195801</v>
      </c>
      <c r="E1129">
        <v>24</v>
      </c>
      <c r="F1129">
        <v>41</v>
      </c>
      <c r="G1129">
        <v>41</v>
      </c>
      <c r="H1129">
        <v>4.2320799614468498</v>
      </c>
      <c r="I1129">
        <v>30</v>
      </c>
      <c r="J1129">
        <v>41</v>
      </c>
      <c r="K1129">
        <v>31.2</v>
      </c>
      <c r="L1129">
        <v>2.5925549688534399</v>
      </c>
      <c r="M1129">
        <v>26.6</v>
      </c>
      <c r="N1129">
        <v>36.799999999999997</v>
      </c>
    </row>
    <row r="1130" spans="1:14" x14ac:dyDescent="0.25">
      <c r="A1130" t="s">
        <v>1362</v>
      </c>
      <c r="B1130">
        <v>45</v>
      </c>
      <c r="C1130">
        <v>30</v>
      </c>
      <c r="D1130">
        <v>1.9234612448177999</v>
      </c>
      <c r="E1130">
        <v>25</v>
      </c>
      <c r="F1130">
        <v>31</v>
      </c>
      <c r="G1130">
        <v>42</v>
      </c>
      <c r="H1130">
        <v>0.68039591699273605</v>
      </c>
      <c r="I1130">
        <v>41</v>
      </c>
      <c r="J1130">
        <v>42</v>
      </c>
      <c r="K1130">
        <v>27.6</v>
      </c>
      <c r="L1130">
        <v>1.14777771796971</v>
      </c>
      <c r="M1130">
        <v>25.311111111111099</v>
      </c>
      <c r="N1130">
        <v>29.822222222222202</v>
      </c>
    </row>
    <row r="1131" spans="1:14" x14ac:dyDescent="0.25">
      <c r="A1131" t="s">
        <v>1363</v>
      </c>
      <c r="B1131">
        <v>5</v>
      </c>
      <c r="C1131">
        <v>30</v>
      </c>
      <c r="D1131">
        <v>5.7103063411564001</v>
      </c>
      <c r="E1131">
        <v>19</v>
      </c>
      <c r="F1131">
        <v>42</v>
      </c>
      <c r="G1131">
        <v>42</v>
      </c>
      <c r="H1131">
        <v>5.4935782082494304</v>
      </c>
      <c r="I1131">
        <v>30</v>
      </c>
      <c r="J1131">
        <v>42</v>
      </c>
      <c r="K1131">
        <v>28.6</v>
      </c>
      <c r="L1131">
        <v>3.6610128343256698</v>
      </c>
      <c r="M1131">
        <v>21.8</v>
      </c>
      <c r="N1131">
        <v>35.4</v>
      </c>
    </row>
    <row r="1132" spans="1:14" x14ac:dyDescent="0.25">
      <c r="A1132" t="s">
        <v>1364</v>
      </c>
      <c r="B1132">
        <v>5</v>
      </c>
      <c r="C1132">
        <v>30</v>
      </c>
      <c r="D1132">
        <v>4.0549656699728596</v>
      </c>
      <c r="E1132">
        <v>20</v>
      </c>
      <c r="F1132">
        <v>43</v>
      </c>
      <c r="G1132">
        <v>43</v>
      </c>
      <c r="H1132">
        <v>5.4228302341835199</v>
      </c>
      <c r="I1132">
        <v>30</v>
      </c>
      <c r="J1132">
        <v>43</v>
      </c>
      <c r="K1132">
        <v>30.8</v>
      </c>
      <c r="L1132">
        <v>3.2710105827745699</v>
      </c>
      <c r="M1132">
        <v>24.4</v>
      </c>
      <c r="N1132">
        <v>37.6</v>
      </c>
    </row>
    <row r="1133" spans="1:14" x14ac:dyDescent="0.25">
      <c r="A1133" t="s">
        <v>1365</v>
      </c>
      <c r="B1133">
        <v>5</v>
      </c>
      <c r="C1133">
        <v>30</v>
      </c>
      <c r="D1133">
        <v>3.50024975320812</v>
      </c>
      <c r="E1133">
        <v>28</v>
      </c>
      <c r="F1133">
        <v>43</v>
      </c>
      <c r="G1133">
        <v>43</v>
      </c>
      <c r="H1133">
        <v>4.7510062424744897</v>
      </c>
      <c r="I1133">
        <v>30</v>
      </c>
      <c r="J1133">
        <v>43</v>
      </c>
      <c r="K1133">
        <v>32.799999999999997</v>
      </c>
      <c r="L1133">
        <v>2.4439260667749299</v>
      </c>
      <c r="M1133">
        <v>28.8</v>
      </c>
      <c r="N1133">
        <v>38.200000000000003</v>
      </c>
    </row>
    <row r="1134" spans="1:14" x14ac:dyDescent="0.25">
      <c r="A1134" t="s">
        <v>1366</v>
      </c>
      <c r="B1134">
        <v>20</v>
      </c>
      <c r="C1134">
        <v>30</v>
      </c>
      <c r="D1134">
        <v>1.4132400626742301</v>
      </c>
      <c r="E1134">
        <v>27</v>
      </c>
      <c r="F1134">
        <v>32.5</v>
      </c>
      <c r="G1134">
        <v>44</v>
      </c>
      <c r="H1134">
        <v>2.5978969219046602</v>
      </c>
      <c r="I1134">
        <v>37</v>
      </c>
      <c r="J1134">
        <v>44</v>
      </c>
      <c r="K1134">
        <v>29.3</v>
      </c>
      <c r="L1134">
        <v>1.74016595555001</v>
      </c>
      <c r="M1134">
        <v>25.8</v>
      </c>
      <c r="N1134">
        <v>32.65</v>
      </c>
    </row>
    <row r="1135" spans="1:14" x14ac:dyDescent="0.25">
      <c r="A1135" t="s">
        <v>1367</v>
      </c>
      <c r="B1135">
        <v>5</v>
      </c>
      <c r="C1135">
        <v>30</v>
      </c>
      <c r="D1135">
        <v>5.2159997944196199</v>
      </c>
      <c r="E1135">
        <v>21</v>
      </c>
      <c r="F1135">
        <v>44</v>
      </c>
      <c r="G1135">
        <v>44</v>
      </c>
      <c r="H1135">
        <v>5.6916415231743898</v>
      </c>
      <c r="I1135">
        <v>30</v>
      </c>
      <c r="J1135">
        <v>44</v>
      </c>
      <c r="K1135">
        <v>30.4</v>
      </c>
      <c r="L1135">
        <v>3.5555383109830299</v>
      </c>
      <c r="M1135">
        <v>24</v>
      </c>
      <c r="N1135">
        <v>37.4</v>
      </c>
    </row>
    <row r="1136" spans="1:14" x14ac:dyDescent="0.25">
      <c r="A1136" t="s">
        <v>1368</v>
      </c>
      <c r="B1136">
        <v>25</v>
      </c>
      <c r="C1136">
        <v>30</v>
      </c>
      <c r="D1136">
        <v>3.05208753377608</v>
      </c>
      <c r="E1136">
        <v>23</v>
      </c>
      <c r="F1136">
        <v>36</v>
      </c>
      <c r="G1136">
        <v>44</v>
      </c>
      <c r="H1136">
        <v>0.72111795922103505</v>
      </c>
      <c r="I1136">
        <v>41</v>
      </c>
      <c r="J1136">
        <v>44</v>
      </c>
      <c r="K1136">
        <v>29.92</v>
      </c>
      <c r="L1136">
        <v>1.85783692062203</v>
      </c>
      <c r="M1136">
        <v>26.318999999999999</v>
      </c>
      <c r="N1136">
        <v>33.520000000000003</v>
      </c>
    </row>
    <row r="1137" spans="1:14" x14ac:dyDescent="0.25">
      <c r="A1137" t="s">
        <v>1369</v>
      </c>
      <c r="B1137">
        <v>25</v>
      </c>
      <c r="C1137">
        <v>30</v>
      </c>
      <c r="D1137">
        <v>5.4579716063209398</v>
      </c>
      <c r="E1137">
        <v>21</v>
      </c>
      <c r="F1137">
        <v>37</v>
      </c>
      <c r="G1137">
        <v>45</v>
      </c>
      <c r="H1137">
        <v>0.53511806653720195</v>
      </c>
      <c r="I1137">
        <v>43</v>
      </c>
      <c r="J1137">
        <v>45</v>
      </c>
      <c r="K1137">
        <v>28.72</v>
      </c>
      <c r="L1137">
        <v>2.3762404396774999</v>
      </c>
      <c r="M1137">
        <v>23.959</v>
      </c>
      <c r="N1137">
        <v>33.24</v>
      </c>
    </row>
    <row r="1138" spans="1:14" x14ac:dyDescent="0.25">
      <c r="A1138" t="s">
        <v>1370</v>
      </c>
      <c r="B1138">
        <v>85</v>
      </c>
      <c r="C1138">
        <v>30</v>
      </c>
      <c r="D1138">
        <v>1.26589493995351</v>
      </c>
      <c r="E1138">
        <v>28</v>
      </c>
      <c r="F1138">
        <v>33</v>
      </c>
      <c r="G1138">
        <v>46</v>
      </c>
      <c r="H1138">
        <v>1.5202532114692899</v>
      </c>
      <c r="I1138">
        <v>42</v>
      </c>
      <c r="J1138">
        <v>46</v>
      </c>
      <c r="K1138">
        <v>29.176470588235301</v>
      </c>
      <c r="L1138">
        <v>1.02147791590254</v>
      </c>
      <c r="M1138">
        <v>27.1644117647059</v>
      </c>
      <c r="N1138">
        <v>31.164705882352902</v>
      </c>
    </row>
    <row r="1139" spans="1:14" x14ac:dyDescent="0.25">
      <c r="A1139" t="s">
        <v>1371</v>
      </c>
      <c r="B1139">
        <v>5</v>
      </c>
      <c r="C1139">
        <v>30</v>
      </c>
      <c r="D1139">
        <v>4.0670474889688402</v>
      </c>
      <c r="E1139">
        <v>24</v>
      </c>
      <c r="F1139">
        <v>46</v>
      </c>
      <c r="G1139">
        <v>46</v>
      </c>
      <c r="H1139">
        <v>6.7857550970561604</v>
      </c>
      <c r="I1139">
        <v>30</v>
      </c>
      <c r="J1139">
        <v>46</v>
      </c>
      <c r="K1139">
        <v>32.200000000000003</v>
      </c>
      <c r="L1139">
        <v>3.2572920564103698</v>
      </c>
      <c r="M1139">
        <v>26.8</v>
      </c>
      <c r="N1139">
        <v>39.4</v>
      </c>
    </row>
    <row r="1140" spans="1:14" x14ac:dyDescent="0.25">
      <c r="A1140" t="s">
        <v>1372</v>
      </c>
      <c r="B1140">
        <v>5</v>
      </c>
      <c r="C1140">
        <v>30</v>
      </c>
      <c r="D1140">
        <v>6.0450013890965701</v>
      </c>
      <c r="E1140">
        <v>19</v>
      </c>
      <c r="F1140">
        <v>47</v>
      </c>
      <c r="G1140">
        <v>47</v>
      </c>
      <c r="H1140">
        <v>6.1361773945431004</v>
      </c>
      <c r="I1140">
        <v>30</v>
      </c>
      <c r="J1140">
        <v>47</v>
      </c>
      <c r="K1140">
        <v>31.6</v>
      </c>
      <c r="L1140">
        <v>4.2514479952841597</v>
      </c>
      <c r="M1140">
        <v>23.8</v>
      </c>
      <c r="N1140">
        <v>40.204999999999899</v>
      </c>
    </row>
    <row r="1141" spans="1:14" x14ac:dyDescent="0.25">
      <c r="A1141" t="s">
        <v>1373</v>
      </c>
      <c r="B1141">
        <v>205</v>
      </c>
      <c r="C1141">
        <v>30</v>
      </c>
      <c r="D1141">
        <v>0.47544475469971997</v>
      </c>
      <c r="E1141">
        <v>29</v>
      </c>
      <c r="F1141">
        <v>31</v>
      </c>
      <c r="G1141">
        <v>48</v>
      </c>
      <c r="H1141">
        <v>0.70475089739761099</v>
      </c>
      <c r="I1141">
        <v>46</v>
      </c>
      <c r="J1141">
        <v>48</v>
      </c>
      <c r="K1141">
        <v>28.809756097560999</v>
      </c>
      <c r="L1141">
        <v>0.59882201945552005</v>
      </c>
      <c r="M1141">
        <v>27.604756097561001</v>
      </c>
      <c r="N1141">
        <v>29.9707317073171</v>
      </c>
    </row>
    <row r="1142" spans="1:14" x14ac:dyDescent="0.25">
      <c r="A1142" t="s">
        <v>1374</v>
      </c>
      <c r="B1142">
        <v>45</v>
      </c>
      <c r="C1142">
        <v>30</v>
      </c>
      <c r="D1142">
        <v>1.40043054471511</v>
      </c>
      <c r="E1142">
        <v>26</v>
      </c>
      <c r="F1142">
        <v>32</v>
      </c>
      <c r="G1142">
        <v>48</v>
      </c>
      <c r="H1142">
        <v>1.4256909270462299</v>
      </c>
      <c r="I1142">
        <v>41</v>
      </c>
      <c r="J1142">
        <v>48</v>
      </c>
      <c r="K1142">
        <v>29.533333333333299</v>
      </c>
      <c r="L1142">
        <v>1.39971607681514</v>
      </c>
      <c r="M1142">
        <v>26.7777777777778</v>
      </c>
      <c r="N1142">
        <v>32.266666666666701</v>
      </c>
    </row>
    <row r="1143" spans="1:14" x14ac:dyDescent="0.25">
      <c r="A1143" t="s">
        <v>1375</v>
      </c>
      <c r="B1143">
        <v>145</v>
      </c>
      <c r="C1143">
        <v>30</v>
      </c>
      <c r="D1143">
        <v>1.32098524223438</v>
      </c>
      <c r="E1143">
        <v>27</v>
      </c>
      <c r="F1143">
        <v>33</v>
      </c>
      <c r="G1143">
        <v>49</v>
      </c>
      <c r="H1143">
        <v>1.0465519419009801</v>
      </c>
      <c r="I1143">
        <v>47</v>
      </c>
      <c r="J1143">
        <v>49</v>
      </c>
      <c r="K1143">
        <v>29.041379310344801</v>
      </c>
      <c r="L1143">
        <v>0.77928244532100899</v>
      </c>
      <c r="M1143">
        <v>27.517241379310299</v>
      </c>
      <c r="N1143">
        <v>30.5655172413793</v>
      </c>
    </row>
    <row r="1144" spans="1:14" x14ac:dyDescent="0.25">
      <c r="A1144" t="s">
        <v>1376</v>
      </c>
      <c r="B1144">
        <v>5</v>
      </c>
      <c r="C1144">
        <v>30</v>
      </c>
      <c r="D1144">
        <v>7.1399105591232201</v>
      </c>
      <c r="E1144">
        <v>14</v>
      </c>
      <c r="F1144">
        <v>49</v>
      </c>
      <c r="G1144">
        <v>49</v>
      </c>
      <c r="H1144">
        <v>6.7750920249982398</v>
      </c>
      <c r="I1144">
        <v>30</v>
      </c>
      <c r="J1144">
        <v>49</v>
      </c>
      <c r="K1144">
        <v>31.2</v>
      </c>
      <c r="L1144">
        <v>5.2202964970537602</v>
      </c>
      <c r="M1144">
        <v>21</v>
      </c>
      <c r="N1144">
        <v>41.8</v>
      </c>
    </row>
    <row r="1145" spans="1:14" x14ac:dyDescent="0.25">
      <c r="A1145" t="s">
        <v>1377</v>
      </c>
      <c r="B1145">
        <v>165</v>
      </c>
      <c r="C1145">
        <v>30</v>
      </c>
      <c r="D1145">
        <v>1.03054653588097</v>
      </c>
      <c r="E1145">
        <v>28</v>
      </c>
      <c r="F1145">
        <v>31</v>
      </c>
      <c r="G1145">
        <v>49</v>
      </c>
      <c r="H1145">
        <v>0.114559470962635</v>
      </c>
      <c r="I1145">
        <v>49</v>
      </c>
      <c r="J1145">
        <v>49</v>
      </c>
      <c r="K1145">
        <v>29.9151515151515</v>
      </c>
      <c r="L1145">
        <v>0.73772443503287899</v>
      </c>
      <c r="M1145">
        <v>28.442424242424199</v>
      </c>
      <c r="N1145">
        <v>31.3333333333333</v>
      </c>
    </row>
    <row r="1146" spans="1:14" x14ac:dyDescent="0.25">
      <c r="A1146" t="s">
        <v>1378</v>
      </c>
      <c r="B1146">
        <v>5</v>
      </c>
      <c r="C1146">
        <v>30</v>
      </c>
      <c r="D1146">
        <v>4.81368841530234</v>
      </c>
      <c r="E1146">
        <v>25</v>
      </c>
      <c r="F1146">
        <v>49</v>
      </c>
      <c r="G1146">
        <v>49</v>
      </c>
      <c r="H1146">
        <v>7.82824347408721</v>
      </c>
      <c r="I1146">
        <v>30</v>
      </c>
      <c r="J1146">
        <v>49</v>
      </c>
      <c r="K1146">
        <v>33.200000000000003</v>
      </c>
      <c r="L1146">
        <v>3.6955129131379199</v>
      </c>
      <c r="M1146">
        <v>27.4</v>
      </c>
      <c r="N1146">
        <v>41.2</v>
      </c>
    </row>
    <row r="1147" spans="1:14" x14ac:dyDescent="0.25">
      <c r="A1147" t="s">
        <v>1379</v>
      </c>
      <c r="B1147">
        <v>5</v>
      </c>
      <c r="C1147">
        <v>30</v>
      </c>
      <c r="D1147">
        <v>8.4970825982373608</v>
      </c>
      <c r="E1147">
        <v>15</v>
      </c>
      <c r="F1147">
        <v>49</v>
      </c>
      <c r="G1147">
        <v>49</v>
      </c>
      <c r="H1147">
        <v>6.6257912064078104</v>
      </c>
      <c r="I1147">
        <v>30</v>
      </c>
      <c r="J1147">
        <v>49</v>
      </c>
      <c r="K1147">
        <v>30.6</v>
      </c>
      <c r="L1147">
        <v>5.3868375336797998</v>
      </c>
      <c r="M1147">
        <v>20.399999999999999</v>
      </c>
      <c r="N1147">
        <v>41.2</v>
      </c>
    </row>
    <row r="1148" spans="1:14" x14ac:dyDescent="0.25">
      <c r="A1148" t="s">
        <v>1380</v>
      </c>
      <c r="B1148">
        <v>5</v>
      </c>
      <c r="C1148">
        <v>30</v>
      </c>
      <c r="D1148">
        <v>10.2090769237558</v>
      </c>
      <c r="E1148">
        <v>5</v>
      </c>
      <c r="F1148">
        <v>50</v>
      </c>
      <c r="G1148">
        <v>50</v>
      </c>
      <c r="H1148">
        <v>7.7857973370758504</v>
      </c>
      <c r="I1148">
        <v>30</v>
      </c>
      <c r="J1148">
        <v>50</v>
      </c>
      <c r="K1148">
        <v>27.8</v>
      </c>
      <c r="L1148">
        <v>6.9075775761982703</v>
      </c>
      <c r="M1148">
        <v>13.8</v>
      </c>
      <c r="N1148">
        <v>40.799999999999997</v>
      </c>
    </row>
    <row r="1149" spans="1:14" x14ac:dyDescent="0.25">
      <c r="A1149" t="s">
        <v>1381</v>
      </c>
      <c r="B1149">
        <v>25</v>
      </c>
      <c r="C1149">
        <v>30</v>
      </c>
      <c r="D1149">
        <v>2.9061044207478899</v>
      </c>
      <c r="E1149">
        <v>24</v>
      </c>
      <c r="F1149">
        <v>34</v>
      </c>
      <c r="G1149">
        <v>50</v>
      </c>
      <c r="H1149">
        <v>3.1202646754986199</v>
      </c>
      <c r="I1149">
        <v>39</v>
      </c>
      <c r="J1149">
        <v>50</v>
      </c>
      <c r="K1149">
        <v>28.32</v>
      </c>
      <c r="L1149">
        <v>2.0743974520652801</v>
      </c>
      <c r="M1149">
        <v>24.2</v>
      </c>
      <c r="N1149">
        <v>32.36</v>
      </c>
    </row>
    <row r="1150" spans="1:14" x14ac:dyDescent="0.25">
      <c r="A1150" t="s">
        <v>1382</v>
      </c>
      <c r="B1150">
        <v>130</v>
      </c>
      <c r="C1150">
        <v>30</v>
      </c>
      <c r="D1150">
        <v>1.21954636108378</v>
      </c>
      <c r="E1150">
        <v>28</v>
      </c>
      <c r="F1150">
        <v>32</v>
      </c>
      <c r="G1150">
        <v>50</v>
      </c>
      <c r="H1150">
        <v>0.93213595990326104</v>
      </c>
      <c r="I1150">
        <v>47</v>
      </c>
      <c r="J1150">
        <v>50</v>
      </c>
      <c r="K1150">
        <v>28.930769230769201</v>
      </c>
      <c r="L1150">
        <v>0.81139756569681298</v>
      </c>
      <c r="M1150">
        <v>27.323076923076901</v>
      </c>
      <c r="N1150">
        <v>30.507692307692299</v>
      </c>
    </row>
    <row r="1151" spans="1:14" x14ac:dyDescent="0.25">
      <c r="A1151" t="s">
        <v>1383</v>
      </c>
      <c r="B1151">
        <v>5</v>
      </c>
      <c r="C1151">
        <v>30</v>
      </c>
      <c r="D1151">
        <v>6.1083869383904403</v>
      </c>
      <c r="E1151">
        <v>20</v>
      </c>
      <c r="F1151">
        <v>51</v>
      </c>
      <c r="G1151">
        <v>51</v>
      </c>
      <c r="H1151">
        <v>9.1881690229881805</v>
      </c>
      <c r="I1151">
        <v>30</v>
      </c>
      <c r="J1151">
        <v>51</v>
      </c>
      <c r="K1151">
        <v>31.6</v>
      </c>
      <c r="L1151">
        <v>4.6579176044280697</v>
      </c>
      <c r="M1151">
        <v>24</v>
      </c>
      <c r="N1151">
        <v>41.6099999999999</v>
      </c>
    </row>
    <row r="1152" spans="1:14" x14ac:dyDescent="0.25">
      <c r="A1152" t="s">
        <v>1384</v>
      </c>
      <c r="B1152">
        <v>125</v>
      </c>
      <c r="C1152">
        <v>30</v>
      </c>
      <c r="D1152">
        <v>1.06907916125295</v>
      </c>
      <c r="E1152">
        <v>28</v>
      </c>
      <c r="F1152">
        <v>32</v>
      </c>
      <c r="G1152">
        <v>51</v>
      </c>
      <c r="H1152">
        <v>0.88532657269170001</v>
      </c>
      <c r="I1152">
        <v>47</v>
      </c>
      <c r="J1152">
        <v>51</v>
      </c>
      <c r="K1152">
        <v>29.783999999999999</v>
      </c>
      <c r="L1152">
        <v>0.89696795720673606</v>
      </c>
      <c r="M1152">
        <v>28</v>
      </c>
      <c r="N1152">
        <v>31.536000000000001</v>
      </c>
    </row>
    <row r="1153" spans="1:14" x14ac:dyDescent="0.25">
      <c r="A1153" t="s">
        <v>1385</v>
      </c>
      <c r="B1153">
        <v>45</v>
      </c>
      <c r="C1153">
        <v>30</v>
      </c>
      <c r="D1153">
        <v>2.6306075362168602</v>
      </c>
      <c r="E1153">
        <v>24</v>
      </c>
      <c r="F1153">
        <v>33</v>
      </c>
      <c r="G1153">
        <v>51</v>
      </c>
      <c r="H1153">
        <v>3.4531835873131298</v>
      </c>
      <c r="I1153">
        <v>40</v>
      </c>
      <c r="J1153">
        <v>51</v>
      </c>
      <c r="K1153">
        <v>28.6444444444444</v>
      </c>
      <c r="L1153">
        <v>1.4478928598059499</v>
      </c>
      <c r="M1153">
        <v>25.822222222222202</v>
      </c>
      <c r="N1153">
        <v>31.488888888888901</v>
      </c>
    </row>
    <row r="1154" spans="1:14" x14ac:dyDescent="0.25">
      <c r="A1154" t="s">
        <v>1386</v>
      </c>
      <c r="B1154">
        <v>5</v>
      </c>
      <c r="C1154">
        <v>30</v>
      </c>
      <c r="D1154">
        <v>7.6257193627604698</v>
      </c>
      <c r="E1154">
        <v>9</v>
      </c>
      <c r="F1154">
        <v>52</v>
      </c>
      <c r="G1154">
        <v>52</v>
      </c>
      <c r="H1154">
        <v>9.2940985784980104</v>
      </c>
      <c r="I1154">
        <v>30</v>
      </c>
      <c r="J1154">
        <v>52</v>
      </c>
      <c r="K1154">
        <v>30.8</v>
      </c>
      <c r="L1154">
        <v>6.15729058768044</v>
      </c>
      <c r="M1154">
        <v>18</v>
      </c>
      <c r="N1154">
        <v>43.4</v>
      </c>
    </row>
    <row r="1155" spans="1:14" x14ac:dyDescent="0.25">
      <c r="A1155" t="s">
        <v>1387</v>
      </c>
      <c r="B1155">
        <v>125</v>
      </c>
      <c r="C1155">
        <v>30</v>
      </c>
      <c r="D1155">
        <v>0.86995498283946704</v>
      </c>
      <c r="E1155">
        <v>29</v>
      </c>
      <c r="F1155">
        <v>33</v>
      </c>
      <c r="G1155">
        <v>52</v>
      </c>
      <c r="H1155">
        <v>1.7703449274410401</v>
      </c>
      <c r="I1155">
        <v>47</v>
      </c>
      <c r="J1155">
        <v>52</v>
      </c>
      <c r="K1155">
        <v>30.616</v>
      </c>
      <c r="L1155">
        <v>0.82871965007980997</v>
      </c>
      <c r="M1155">
        <v>29</v>
      </c>
      <c r="N1155">
        <v>32.231999999999999</v>
      </c>
    </row>
    <row r="1156" spans="1:14" x14ac:dyDescent="0.25">
      <c r="A1156" t="s">
        <v>1388</v>
      </c>
      <c r="B1156">
        <v>45</v>
      </c>
      <c r="C1156">
        <v>30</v>
      </c>
      <c r="D1156">
        <v>1.4803512366929701</v>
      </c>
      <c r="E1156">
        <v>27</v>
      </c>
      <c r="F1156">
        <v>32</v>
      </c>
      <c r="G1156">
        <v>52</v>
      </c>
      <c r="H1156">
        <v>2.497563176815</v>
      </c>
      <c r="I1156">
        <v>43</v>
      </c>
      <c r="J1156">
        <v>52</v>
      </c>
      <c r="K1156">
        <v>29.8888888888889</v>
      </c>
      <c r="L1156">
        <v>1.57431139642742</v>
      </c>
      <c r="M1156">
        <v>26.733333333333299</v>
      </c>
      <c r="N1156">
        <v>32.911111111111097</v>
      </c>
    </row>
    <row r="1157" spans="1:14" x14ac:dyDescent="0.25">
      <c r="A1157" t="s">
        <v>1389</v>
      </c>
      <c r="B1157">
        <v>5</v>
      </c>
      <c r="C1157">
        <v>30</v>
      </c>
      <c r="D1157">
        <v>8.1797518467266102</v>
      </c>
      <c r="E1157">
        <v>14</v>
      </c>
      <c r="F1157">
        <v>52</v>
      </c>
      <c r="G1157">
        <v>52</v>
      </c>
      <c r="H1157">
        <v>8.6789236873956401</v>
      </c>
      <c r="I1157">
        <v>30</v>
      </c>
      <c r="J1157">
        <v>52</v>
      </c>
      <c r="K1157">
        <v>30.6</v>
      </c>
      <c r="L1157">
        <v>5.7261951920570899</v>
      </c>
      <c r="M1157">
        <v>20.399999999999999</v>
      </c>
      <c r="N1157">
        <v>42.6</v>
      </c>
    </row>
    <row r="1158" spans="1:14" x14ac:dyDescent="0.25">
      <c r="A1158" t="s">
        <v>1390</v>
      </c>
      <c r="B1158">
        <v>135</v>
      </c>
      <c r="C1158">
        <v>30</v>
      </c>
      <c r="D1158">
        <v>1.0557100039126399</v>
      </c>
      <c r="E1158">
        <v>28</v>
      </c>
      <c r="F1158">
        <v>33</v>
      </c>
      <c r="G1158">
        <v>52</v>
      </c>
      <c r="H1158">
        <v>1.1550966473964299</v>
      </c>
      <c r="I1158">
        <v>48</v>
      </c>
      <c r="J1158">
        <v>52</v>
      </c>
      <c r="K1158">
        <v>30.481481481481499</v>
      </c>
      <c r="L1158">
        <v>0.83141972759992</v>
      </c>
      <c r="M1158">
        <v>28.844444444444399</v>
      </c>
      <c r="N1158">
        <v>32.103703703703701</v>
      </c>
    </row>
    <row r="1159" spans="1:14" x14ac:dyDescent="0.25">
      <c r="A1159" t="s">
        <v>1391</v>
      </c>
      <c r="B1159">
        <v>5</v>
      </c>
      <c r="C1159">
        <v>30</v>
      </c>
      <c r="D1159">
        <v>6.8804248404149</v>
      </c>
      <c r="E1159">
        <v>26</v>
      </c>
      <c r="F1159">
        <v>52</v>
      </c>
      <c r="G1159">
        <v>52</v>
      </c>
      <c r="H1159">
        <v>7.16771972531056</v>
      </c>
      <c r="I1159">
        <v>30</v>
      </c>
      <c r="J1159">
        <v>52</v>
      </c>
      <c r="K1159">
        <v>35.200000000000003</v>
      </c>
      <c r="L1159">
        <v>4.3649003573865199</v>
      </c>
      <c r="M1159">
        <v>27.6</v>
      </c>
      <c r="N1159">
        <v>44.8</v>
      </c>
    </row>
    <row r="1160" spans="1:14" x14ac:dyDescent="0.25">
      <c r="A1160" t="s">
        <v>1392</v>
      </c>
      <c r="B1160">
        <v>45</v>
      </c>
      <c r="C1160">
        <v>30</v>
      </c>
      <c r="D1160">
        <v>1.95358152071415</v>
      </c>
      <c r="E1160">
        <v>28</v>
      </c>
      <c r="F1160">
        <v>35</v>
      </c>
      <c r="G1160">
        <v>53</v>
      </c>
      <c r="H1160">
        <v>2.46195976299115</v>
      </c>
      <c r="I1160">
        <v>46</v>
      </c>
      <c r="J1160">
        <v>53</v>
      </c>
      <c r="K1160">
        <v>31.6</v>
      </c>
      <c r="L1160">
        <v>1.38746384032631</v>
      </c>
      <c r="M1160">
        <v>28.911111111111101</v>
      </c>
      <c r="N1160">
        <v>34.355555555555597</v>
      </c>
    </row>
    <row r="1161" spans="1:14" x14ac:dyDescent="0.25">
      <c r="A1161" t="s">
        <v>1393</v>
      </c>
      <c r="B1161">
        <v>70</v>
      </c>
      <c r="C1161">
        <v>30</v>
      </c>
      <c r="D1161">
        <v>1.69844508641615</v>
      </c>
      <c r="E1161">
        <v>28</v>
      </c>
      <c r="F1161">
        <v>34.5</v>
      </c>
      <c r="G1161">
        <v>53</v>
      </c>
      <c r="H1161">
        <v>1.0067331628421301</v>
      </c>
      <c r="I1161">
        <v>51</v>
      </c>
      <c r="J1161">
        <v>53</v>
      </c>
      <c r="K1161">
        <v>32.257142857142902</v>
      </c>
      <c r="L1161">
        <v>1.31656992719276</v>
      </c>
      <c r="M1161">
        <v>29.728571428571399</v>
      </c>
      <c r="N1161">
        <v>34.871428571428602</v>
      </c>
    </row>
    <row r="1162" spans="1:14" x14ac:dyDescent="0.25">
      <c r="A1162" t="s">
        <v>1394</v>
      </c>
      <c r="B1162">
        <v>64</v>
      </c>
      <c r="C1162">
        <v>30</v>
      </c>
      <c r="D1162">
        <v>1.9724560370973601</v>
      </c>
      <c r="E1162">
        <v>26</v>
      </c>
      <c r="F1162">
        <v>33</v>
      </c>
      <c r="G1162">
        <v>54</v>
      </c>
      <c r="H1162">
        <v>3.97741302499968</v>
      </c>
      <c r="I1162">
        <v>43</v>
      </c>
      <c r="J1162">
        <v>54</v>
      </c>
      <c r="K1162">
        <v>29.671875</v>
      </c>
      <c r="L1162">
        <v>1.0081658474286701</v>
      </c>
      <c r="M1162">
        <v>27.71875</v>
      </c>
      <c r="N1162">
        <v>31.71875</v>
      </c>
    </row>
    <row r="1163" spans="1:14" x14ac:dyDescent="0.25">
      <c r="A1163" t="s">
        <v>1395</v>
      </c>
      <c r="B1163">
        <v>80</v>
      </c>
      <c r="C1163">
        <v>30</v>
      </c>
      <c r="D1163">
        <v>1.73553461663562</v>
      </c>
      <c r="E1163">
        <v>27.5</v>
      </c>
      <c r="F1163">
        <v>34</v>
      </c>
      <c r="G1163">
        <v>54</v>
      </c>
      <c r="H1163">
        <v>1.15159969528731</v>
      </c>
      <c r="I1163">
        <v>52</v>
      </c>
      <c r="J1163">
        <v>54</v>
      </c>
      <c r="K1163">
        <v>30.237500000000001</v>
      </c>
      <c r="L1163">
        <v>1.2625969452202901</v>
      </c>
      <c r="M1163">
        <v>27.737500000000001</v>
      </c>
      <c r="N1163">
        <v>32.674999999999997</v>
      </c>
    </row>
    <row r="1164" spans="1:14" x14ac:dyDescent="0.25">
      <c r="A1164" t="s">
        <v>1396</v>
      </c>
      <c r="B1164">
        <v>5</v>
      </c>
      <c r="C1164">
        <v>30</v>
      </c>
      <c r="D1164">
        <v>10.037689628660001</v>
      </c>
      <c r="E1164">
        <v>16</v>
      </c>
      <c r="F1164">
        <v>55</v>
      </c>
      <c r="G1164">
        <v>55</v>
      </c>
      <c r="H1164">
        <v>10.136880912562001</v>
      </c>
      <c r="I1164">
        <v>30</v>
      </c>
      <c r="J1164">
        <v>55</v>
      </c>
      <c r="K1164">
        <v>30.8</v>
      </c>
      <c r="L1164">
        <v>6.4921482483449102</v>
      </c>
      <c r="M1164">
        <v>19.2</v>
      </c>
      <c r="N1164">
        <v>43.6</v>
      </c>
    </row>
    <row r="1165" spans="1:14" x14ac:dyDescent="0.25">
      <c r="A1165" t="s">
        <v>1397</v>
      </c>
      <c r="B1165">
        <v>5</v>
      </c>
      <c r="C1165">
        <v>30</v>
      </c>
      <c r="D1165">
        <v>10.063433316170499</v>
      </c>
      <c r="E1165">
        <v>13</v>
      </c>
      <c r="F1165">
        <v>55</v>
      </c>
      <c r="G1165">
        <v>55</v>
      </c>
      <c r="H1165">
        <v>9.3738596466166193</v>
      </c>
      <c r="I1165">
        <v>30</v>
      </c>
      <c r="J1165">
        <v>55</v>
      </c>
      <c r="K1165">
        <v>31</v>
      </c>
      <c r="L1165">
        <v>6.5691072614641701</v>
      </c>
      <c r="M1165">
        <v>18.8</v>
      </c>
      <c r="N1165">
        <v>44.4</v>
      </c>
    </row>
    <row r="1166" spans="1:14" x14ac:dyDescent="0.25">
      <c r="A1166" t="s">
        <v>1398</v>
      </c>
      <c r="B1166">
        <v>80</v>
      </c>
      <c r="C1166">
        <v>30</v>
      </c>
      <c r="D1166">
        <v>1.73997946262392</v>
      </c>
      <c r="E1166">
        <v>27</v>
      </c>
      <c r="F1166">
        <v>35</v>
      </c>
      <c r="G1166">
        <v>56</v>
      </c>
      <c r="H1166">
        <v>2.97121156598062</v>
      </c>
      <c r="I1166">
        <v>49</v>
      </c>
      <c r="J1166">
        <v>56</v>
      </c>
      <c r="K1166">
        <v>30.2</v>
      </c>
      <c r="L1166">
        <v>1.3038180589630199</v>
      </c>
      <c r="M1166">
        <v>27.587499999999999</v>
      </c>
      <c r="N1166">
        <v>32.75</v>
      </c>
    </row>
    <row r="1167" spans="1:14" x14ac:dyDescent="0.25">
      <c r="A1167" t="s">
        <v>1399</v>
      </c>
      <c r="B1167">
        <v>65</v>
      </c>
      <c r="C1167">
        <v>30</v>
      </c>
      <c r="D1167">
        <v>1.8995922180982701</v>
      </c>
      <c r="E1167">
        <v>27</v>
      </c>
      <c r="F1167">
        <v>35</v>
      </c>
      <c r="G1167">
        <v>56</v>
      </c>
      <c r="H1167">
        <v>2.12837091369776</v>
      </c>
      <c r="I1167">
        <v>50</v>
      </c>
      <c r="J1167">
        <v>56</v>
      </c>
      <c r="K1167">
        <v>30.9384615384615</v>
      </c>
      <c r="L1167">
        <v>1.3786438385728399</v>
      </c>
      <c r="M1167">
        <v>28.230769230769202</v>
      </c>
      <c r="N1167">
        <v>33.615384615384599</v>
      </c>
    </row>
    <row r="1168" spans="1:14" x14ac:dyDescent="0.25">
      <c r="A1168" t="s">
        <v>1400</v>
      </c>
      <c r="B1168">
        <v>80</v>
      </c>
      <c r="C1168">
        <v>30</v>
      </c>
      <c r="D1168">
        <v>1.2833932444196401</v>
      </c>
      <c r="E1168">
        <v>27</v>
      </c>
      <c r="F1168">
        <v>32</v>
      </c>
      <c r="G1168">
        <v>56</v>
      </c>
      <c r="H1168">
        <v>4.0768949786898796</v>
      </c>
      <c r="I1168">
        <v>47</v>
      </c>
      <c r="J1168">
        <v>56</v>
      </c>
      <c r="K1168">
        <v>30.262499999999999</v>
      </c>
      <c r="L1168">
        <v>1.0910523845256099</v>
      </c>
      <c r="M1168">
        <v>28.137499999999999</v>
      </c>
      <c r="N1168">
        <v>32.387500000000003</v>
      </c>
    </row>
    <row r="1169" spans="1:14" x14ac:dyDescent="0.25">
      <c r="A1169" t="s">
        <v>1401</v>
      </c>
      <c r="B1169">
        <v>205</v>
      </c>
      <c r="C1169">
        <v>30</v>
      </c>
      <c r="D1169">
        <v>1.5674404604193699</v>
      </c>
      <c r="E1169">
        <v>28</v>
      </c>
      <c r="F1169">
        <v>33</v>
      </c>
      <c r="G1169">
        <v>56</v>
      </c>
      <c r="H1169">
        <v>0.90842185851470103</v>
      </c>
      <c r="I1169">
        <v>54</v>
      </c>
      <c r="J1169">
        <v>56</v>
      </c>
      <c r="K1169">
        <v>30.9121951219512</v>
      </c>
      <c r="L1169">
        <v>0.733553430417208</v>
      </c>
      <c r="M1169">
        <v>29.482926829268301</v>
      </c>
      <c r="N1169">
        <v>32.370731707317098</v>
      </c>
    </row>
    <row r="1170" spans="1:14" x14ac:dyDescent="0.25">
      <c r="A1170" t="s">
        <v>1402</v>
      </c>
      <c r="B1170">
        <v>105</v>
      </c>
      <c r="C1170">
        <v>30</v>
      </c>
      <c r="D1170">
        <v>1.56724906347482</v>
      </c>
      <c r="E1170">
        <v>26</v>
      </c>
      <c r="F1170">
        <v>33</v>
      </c>
      <c r="G1170">
        <v>57</v>
      </c>
      <c r="H1170">
        <v>2.0063501150293801</v>
      </c>
      <c r="I1170">
        <v>50</v>
      </c>
      <c r="J1170">
        <v>57</v>
      </c>
      <c r="K1170">
        <v>29.428571428571399</v>
      </c>
      <c r="L1170">
        <v>1.12064237157135</v>
      </c>
      <c r="M1170">
        <v>27.237857142857099</v>
      </c>
      <c r="N1170">
        <v>31.6380952380952</v>
      </c>
    </row>
    <row r="1171" spans="1:14" x14ac:dyDescent="0.25">
      <c r="A1171" t="s">
        <v>1403</v>
      </c>
      <c r="B1171">
        <v>115</v>
      </c>
      <c r="C1171">
        <v>30</v>
      </c>
      <c r="D1171">
        <v>1.09321704722861</v>
      </c>
      <c r="E1171">
        <v>28</v>
      </c>
      <c r="F1171">
        <v>32</v>
      </c>
      <c r="G1171">
        <v>58</v>
      </c>
      <c r="H1171">
        <v>2.7256740322153301</v>
      </c>
      <c r="I1171">
        <v>50</v>
      </c>
      <c r="J1171">
        <v>58</v>
      </c>
      <c r="K1171">
        <v>30.5565217391304</v>
      </c>
      <c r="L1171">
        <v>1.0634701810159899</v>
      </c>
      <c r="M1171">
        <v>28.452173913043499</v>
      </c>
      <c r="N1171">
        <v>32.660869565217403</v>
      </c>
    </row>
    <row r="1172" spans="1:14" x14ac:dyDescent="0.25">
      <c r="A1172" t="s">
        <v>1404</v>
      </c>
      <c r="B1172">
        <v>25</v>
      </c>
      <c r="C1172">
        <v>30</v>
      </c>
      <c r="D1172">
        <v>4.3468812840575399</v>
      </c>
      <c r="E1172">
        <v>24</v>
      </c>
      <c r="F1172">
        <v>39</v>
      </c>
      <c r="G1172">
        <v>58</v>
      </c>
      <c r="H1172">
        <v>3.9268134952430098</v>
      </c>
      <c r="I1172">
        <v>48</v>
      </c>
      <c r="J1172">
        <v>58</v>
      </c>
      <c r="K1172">
        <v>32.08</v>
      </c>
      <c r="L1172">
        <v>2.4841897681570999</v>
      </c>
      <c r="M1172">
        <v>27.24</v>
      </c>
      <c r="N1172">
        <v>37.04</v>
      </c>
    </row>
    <row r="1173" spans="1:14" x14ac:dyDescent="0.25">
      <c r="A1173" t="s">
        <v>1405</v>
      </c>
      <c r="B1173">
        <v>245</v>
      </c>
      <c r="C1173">
        <v>30</v>
      </c>
      <c r="D1173">
        <v>0.81412335655229096</v>
      </c>
      <c r="E1173">
        <v>29</v>
      </c>
      <c r="F1173">
        <v>32</v>
      </c>
      <c r="G1173">
        <v>59</v>
      </c>
      <c r="H1173">
        <v>1.6847190323082899</v>
      </c>
      <c r="I1173">
        <v>54</v>
      </c>
      <c r="J1173">
        <v>59</v>
      </c>
      <c r="K1173">
        <v>30.330612244897999</v>
      </c>
      <c r="L1173">
        <v>0.66849263725602304</v>
      </c>
      <c r="M1173">
        <v>29.040816326530599</v>
      </c>
      <c r="N1173">
        <v>31.657142857142901</v>
      </c>
    </row>
    <row r="1174" spans="1:14" x14ac:dyDescent="0.25">
      <c r="A1174" t="s">
        <v>1406</v>
      </c>
      <c r="B1174">
        <v>44</v>
      </c>
      <c r="C1174">
        <v>30</v>
      </c>
      <c r="D1174">
        <v>2.19949449137791</v>
      </c>
      <c r="E1174">
        <v>25.5</v>
      </c>
      <c r="F1174">
        <v>34.5</v>
      </c>
      <c r="G1174">
        <v>60</v>
      </c>
      <c r="H1174">
        <v>4.9119243123286198</v>
      </c>
      <c r="I1174">
        <v>44</v>
      </c>
      <c r="J1174">
        <v>60</v>
      </c>
      <c r="K1174">
        <v>30.25</v>
      </c>
      <c r="L1174">
        <v>1.82434971601527</v>
      </c>
      <c r="M1174">
        <v>26.704545454545499</v>
      </c>
      <c r="N1174">
        <v>33.818181818181799</v>
      </c>
    </row>
    <row r="1175" spans="1:14" x14ac:dyDescent="0.25">
      <c r="A1175" t="s">
        <v>1407</v>
      </c>
      <c r="B1175">
        <v>255</v>
      </c>
      <c r="C1175">
        <v>30</v>
      </c>
      <c r="D1175">
        <v>1.13373191046406</v>
      </c>
      <c r="E1175">
        <v>28</v>
      </c>
      <c r="F1175">
        <v>32</v>
      </c>
      <c r="G1175">
        <v>60</v>
      </c>
      <c r="H1175">
        <v>3.9149682562754902</v>
      </c>
      <c r="I1175">
        <v>51</v>
      </c>
      <c r="J1175">
        <v>60</v>
      </c>
      <c r="K1175">
        <v>30.5490196078431</v>
      </c>
      <c r="L1175">
        <v>0.70750371582680105</v>
      </c>
      <c r="M1175">
        <v>29.160588235294099</v>
      </c>
      <c r="N1175">
        <v>31.917647058823501</v>
      </c>
    </row>
    <row r="1176" spans="1:14" x14ac:dyDescent="0.25">
      <c r="A1176" t="s">
        <v>1408</v>
      </c>
      <c r="B1176">
        <v>285</v>
      </c>
      <c r="C1176">
        <v>30</v>
      </c>
      <c r="D1176">
        <v>1.0652593476462799</v>
      </c>
      <c r="E1176">
        <v>27</v>
      </c>
      <c r="F1176">
        <v>32</v>
      </c>
      <c r="G1176">
        <v>61</v>
      </c>
      <c r="H1176">
        <v>2.0009749698791901</v>
      </c>
      <c r="I1176">
        <v>55</v>
      </c>
      <c r="J1176">
        <v>61</v>
      </c>
      <c r="K1176">
        <v>29.196491228070201</v>
      </c>
      <c r="L1176">
        <v>0.75482273061635696</v>
      </c>
      <c r="M1176">
        <v>27.7016666666667</v>
      </c>
      <c r="N1176">
        <v>30.670263157894698</v>
      </c>
    </row>
    <row r="1177" spans="1:14" x14ac:dyDescent="0.25">
      <c r="A1177" t="s">
        <v>1409</v>
      </c>
      <c r="B1177">
        <v>65</v>
      </c>
      <c r="C1177">
        <v>30</v>
      </c>
      <c r="D1177">
        <v>1.7730730071795899</v>
      </c>
      <c r="E1177">
        <v>28</v>
      </c>
      <c r="F1177">
        <v>35</v>
      </c>
      <c r="G1177">
        <v>62</v>
      </c>
      <c r="H1177">
        <v>1.6743321321675899</v>
      </c>
      <c r="I1177">
        <v>58</v>
      </c>
      <c r="J1177">
        <v>62</v>
      </c>
      <c r="K1177">
        <v>32.107692307692297</v>
      </c>
      <c r="L1177">
        <v>1.74850065194323</v>
      </c>
      <c r="M1177">
        <v>28.707692307692302</v>
      </c>
      <c r="N1177">
        <v>35.538461538461497</v>
      </c>
    </row>
    <row r="1178" spans="1:14" x14ac:dyDescent="0.25">
      <c r="A1178" t="s">
        <v>1410</v>
      </c>
      <c r="B1178">
        <v>25</v>
      </c>
      <c r="C1178">
        <v>30</v>
      </c>
      <c r="D1178">
        <v>3.1708139832118198</v>
      </c>
      <c r="E1178">
        <v>26</v>
      </c>
      <c r="F1178">
        <v>38</v>
      </c>
      <c r="G1178">
        <v>64</v>
      </c>
      <c r="H1178">
        <v>3.0706189327337601</v>
      </c>
      <c r="I1178">
        <v>54</v>
      </c>
      <c r="J1178">
        <v>64</v>
      </c>
      <c r="K1178">
        <v>33.76</v>
      </c>
      <c r="L1178">
        <v>2.7953624000030399</v>
      </c>
      <c r="M1178">
        <v>28.4</v>
      </c>
      <c r="N1178">
        <v>39.32</v>
      </c>
    </row>
    <row r="1179" spans="1:14" x14ac:dyDescent="0.25">
      <c r="A1179" t="s">
        <v>1411</v>
      </c>
      <c r="B1179">
        <v>365</v>
      </c>
      <c r="C1179">
        <v>30</v>
      </c>
      <c r="D1179">
        <v>0.97317758783366304</v>
      </c>
      <c r="E1179">
        <v>29</v>
      </c>
      <c r="F1179">
        <v>32</v>
      </c>
      <c r="G1179">
        <v>65</v>
      </c>
      <c r="H1179">
        <v>3.1725879469966101</v>
      </c>
      <c r="I1179">
        <v>56</v>
      </c>
      <c r="J1179">
        <v>65</v>
      </c>
      <c r="K1179">
        <v>31</v>
      </c>
      <c r="L1179">
        <v>0.62027905255747995</v>
      </c>
      <c r="M1179">
        <v>29.772602739726</v>
      </c>
      <c r="N1179">
        <v>32.216506849315103</v>
      </c>
    </row>
    <row r="1180" spans="1:14" x14ac:dyDescent="0.25">
      <c r="A1180" t="s">
        <v>1412</v>
      </c>
      <c r="B1180">
        <v>325</v>
      </c>
      <c r="C1180">
        <v>30</v>
      </c>
      <c r="D1180">
        <v>0.86411954049079698</v>
      </c>
      <c r="E1180">
        <v>28</v>
      </c>
      <c r="F1180">
        <v>31</v>
      </c>
      <c r="G1180">
        <v>66</v>
      </c>
      <c r="H1180">
        <v>4.7136472754188699</v>
      </c>
      <c r="I1180">
        <v>54</v>
      </c>
      <c r="J1180">
        <v>66</v>
      </c>
      <c r="K1180">
        <v>30.2061538461538</v>
      </c>
      <c r="L1180">
        <v>0.63127008260681705</v>
      </c>
      <c r="M1180">
        <v>28.9907692307692</v>
      </c>
      <c r="N1180">
        <v>31.458538461538499</v>
      </c>
    </row>
    <row r="1181" spans="1:14" x14ac:dyDescent="0.25">
      <c r="A1181" t="s">
        <v>1413</v>
      </c>
      <c r="B1181">
        <v>664</v>
      </c>
      <c r="C1181">
        <v>30</v>
      </c>
      <c r="D1181">
        <v>0.68631159094101402</v>
      </c>
      <c r="E1181">
        <v>29</v>
      </c>
      <c r="F1181">
        <v>31</v>
      </c>
      <c r="G1181">
        <v>68</v>
      </c>
      <c r="H1181">
        <v>3.9866867643615702</v>
      </c>
      <c r="I1181">
        <v>57</v>
      </c>
      <c r="J1181">
        <v>68</v>
      </c>
      <c r="K1181">
        <v>30.2590361445783</v>
      </c>
      <c r="L1181">
        <v>0.42000235917961598</v>
      </c>
      <c r="M1181">
        <v>29.438215361445799</v>
      </c>
      <c r="N1181">
        <v>31.076807228915701</v>
      </c>
    </row>
    <row r="1182" spans="1:14" x14ac:dyDescent="0.25">
      <c r="A1182" t="s">
        <v>1414</v>
      </c>
      <c r="B1182">
        <v>725</v>
      </c>
      <c r="C1182">
        <v>30</v>
      </c>
      <c r="D1182">
        <v>0.56634183520858705</v>
      </c>
      <c r="E1182">
        <v>29</v>
      </c>
      <c r="F1182">
        <v>31</v>
      </c>
      <c r="G1182">
        <v>71</v>
      </c>
      <c r="H1182">
        <v>0.28599819841556601</v>
      </c>
      <c r="I1182">
        <v>71</v>
      </c>
      <c r="J1182">
        <v>71</v>
      </c>
      <c r="K1182">
        <v>31.68</v>
      </c>
      <c r="L1182">
        <v>0.488641240801927</v>
      </c>
      <c r="M1182">
        <v>30.7185862068965</v>
      </c>
      <c r="N1182">
        <v>32.640034482758601</v>
      </c>
    </row>
    <row r="1183" spans="1:14" x14ac:dyDescent="0.25">
      <c r="A1183" t="s">
        <v>1415</v>
      </c>
      <c r="B1183">
        <v>70</v>
      </c>
      <c r="C1183">
        <v>30.5</v>
      </c>
      <c r="D1183">
        <v>2.1738820929009401</v>
      </c>
      <c r="E1183">
        <v>27</v>
      </c>
      <c r="F1183">
        <v>34</v>
      </c>
      <c r="G1183">
        <v>55</v>
      </c>
      <c r="H1183">
        <v>1.20742934723439</v>
      </c>
      <c r="I1183">
        <v>51</v>
      </c>
      <c r="J1183">
        <v>55</v>
      </c>
      <c r="K1183">
        <v>31.0571428571429</v>
      </c>
      <c r="L1183">
        <v>1.3935591274964501</v>
      </c>
      <c r="M1183">
        <v>28.371428571428599</v>
      </c>
      <c r="N1183">
        <v>33.828928571428598</v>
      </c>
    </row>
    <row r="1184" spans="1:14" x14ac:dyDescent="0.25">
      <c r="A1184" t="s">
        <v>1416</v>
      </c>
      <c r="B1184">
        <v>5</v>
      </c>
      <c r="C1184">
        <v>31</v>
      </c>
      <c r="D1184">
        <v>3.2710021683756998</v>
      </c>
      <c r="E1184">
        <v>18</v>
      </c>
      <c r="F1184">
        <v>35</v>
      </c>
      <c r="G1184">
        <v>35</v>
      </c>
      <c r="H1184">
        <v>1.931955549495</v>
      </c>
      <c r="I1184">
        <v>31</v>
      </c>
      <c r="J1184">
        <v>35</v>
      </c>
      <c r="K1184">
        <v>28.8</v>
      </c>
      <c r="L1184">
        <v>2.5560740722964801</v>
      </c>
      <c r="M1184">
        <v>23.2</v>
      </c>
      <c r="N1184">
        <v>33</v>
      </c>
    </row>
    <row r="1185" spans="1:14" x14ac:dyDescent="0.25">
      <c r="A1185" t="s">
        <v>1417</v>
      </c>
      <c r="B1185">
        <v>5</v>
      </c>
      <c r="C1185">
        <v>31</v>
      </c>
      <c r="D1185">
        <v>5.6637970319991098</v>
      </c>
      <c r="E1185">
        <v>17</v>
      </c>
      <c r="F1185">
        <v>35</v>
      </c>
      <c r="G1185">
        <v>35</v>
      </c>
      <c r="H1185">
        <v>2.2963259244443299</v>
      </c>
      <c r="I1185">
        <v>31</v>
      </c>
      <c r="J1185">
        <v>35</v>
      </c>
      <c r="K1185">
        <v>26.8</v>
      </c>
      <c r="L1185">
        <v>3.1298190601271001</v>
      </c>
      <c r="M1185">
        <v>20.399999999999999</v>
      </c>
      <c r="N1185">
        <v>32.6</v>
      </c>
    </row>
    <row r="1186" spans="1:14" x14ac:dyDescent="0.25">
      <c r="A1186" t="s">
        <v>1418</v>
      </c>
      <c r="B1186">
        <v>5</v>
      </c>
      <c r="C1186">
        <v>31</v>
      </c>
      <c r="D1186">
        <v>2.9733612373381</v>
      </c>
      <c r="E1186">
        <v>21</v>
      </c>
      <c r="F1186">
        <v>36</v>
      </c>
      <c r="G1186">
        <v>36</v>
      </c>
      <c r="H1186">
        <v>1.76346320921334</v>
      </c>
      <c r="I1186">
        <v>31</v>
      </c>
      <c r="J1186">
        <v>36</v>
      </c>
      <c r="K1186">
        <v>30.2</v>
      </c>
      <c r="L1186">
        <v>2.2704923571671398</v>
      </c>
      <c r="M1186">
        <v>25.2</v>
      </c>
      <c r="N1186">
        <v>34</v>
      </c>
    </row>
    <row r="1187" spans="1:14" x14ac:dyDescent="0.25">
      <c r="A1187" t="s">
        <v>1419</v>
      </c>
      <c r="B1187">
        <v>5</v>
      </c>
      <c r="C1187">
        <v>31</v>
      </c>
      <c r="D1187">
        <v>4.2026359079579398</v>
      </c>
      <c r="E1187">
        <v>22</v>
      </c>
      <c r="F1187">
        <v>36</v>
      </c>
      <c r="G1187">
        <v>36</v>
      </c>
      <c r="H1187">
        <v>1.9733461048394301</v>
      </c>
      <c r="I1187">
        <v>31</v>
      </c>
      <c r="J1187">
        <v>36</v>
      </c>
      <c r="K1187">
        <v>29.2</v>
      </c>
      <c r="L1187">
        <v>2.38882858535329</v>
      </c>
      <c r="M1187">
        <v>24.6</v>
      </c>
      <c r="N1187">
        <v>33.799999999999997</v>
      </c>
    </row>
    <row r="1188" spans="1:14" x14ac:dyDescent="0.25">
      <c r="A1188" t="s">
        <v>1420</v>
      </c>
      <c r="B1188">
        <v>5</v>
      </c>
      <c r="C1188">
        <v>31</v>
      </c>
      <c r="D1188">
        <v>2.7616226418469298</v>
      </c>
      <c r="E1188">
        <v>27</v>
      </c>
      <c r="F1188">
        <v>37</v>
      </c>
      <c r="G1188">
        <v>37</v>
      </c>
      <c r="H1188">
        <v>1.77815697401057</v>
      </c>
      <c r="I1188">
        <v>31</v>
      </c>
      <c r="J1188">
        <v>37</v>
      </c>
      <c r="K1188">
        <v>31.8</v>
      </c>
      <c r="L1188">
        <v>1.6493091488459199</v>
      </c>
      <c r="M1188">
        <v>28.6</v>
      </c>
      <c r="N1188">
        <v>35</v>
      </c>
    </row>
    <row r="1189" spans="1:14" x14ac:dyDescent="0.25">
      <c r="A1189" t="s">
        <v>1421</v>
      </c>
      <c r="B1189">
        <v>5</v>
      </c>
      <c r="C1189">
        <v>31</v>
      </c>
      <c r="D1189">
        <v>4.0532977329886899</v>
      </c>
      <c r="E1189">
        <v>21</v>
      </c>
      <c r="F1189">
        <v>37</v>
      </c>
      <c r="G1189">
        <v>37</v>
      </c>
      <c r="H1189">
        <v>1.69568402847713</v>
      </c>
      <c r="I1189">
        <v>31</v>
      </c>
      <c r="J1189">
        <v>37</v>
      </c>
      <c r="K1189">
        <v>30.6</v>
      </c>
      <c r="L1189">
        <v>2.6014158850250499</v>
      </c>
      <c r="M1189">
        <v>25.4</v>
      </c>
      <c r="N1189">
        <v>35.4</v>
      </c>
    </row>
    <row r="1190" spans="1:14" x14ac:dyDescent="0.25">
      <c r="A1190" t="s">
        <v>1422</v>
      </c>
      <c r="B1190">
        <v>5</v>
      </c>
      <c r="C1190">
        <v>31</v>
      </c>
      <c r="D1190">
        <v>6.68503996741505</v>
      </c>
      <c r="E1190">
        <v>19</v>
      </c>
      <c r="F1190">
        <v>37</v>
      </c>
      <c r="G1190">
        <v>37</v>
      </c>
      <c r="H1190">
        <v>2.2964424126843399</v>
      </c>
      <c r="I1190">
        <v>31</v>
      </c>
      <c r="J1190">
        <v>37</v>
      </c>
      <c r="K1190">
        <v>28.6</v>
      </c>
      <c r="L1190">
        <v>3.4703483553341901</v>
      </c>
      <c r="M1190">
        <v>21.8</v>
      </c>
      <c r="N1190">
        <v>35.4</v>
      </c>
    </row>
    <row r="1191" spans="1:14" x14ac:dyDescent="0.25">
      <c r="A1191" t="s">
        <v>1423</v>
      </c>
      <c r="B1191">
        <v>5</v>
      </c>
      <c r="C1191">
        <v>31</v>
      </c>
      <c r="D1191">
        <v>3.5798571728125901</v>
      </c>
      <c r="E1191">
        <v>20</v>
      </c>
      <c r="F1191">
        <v>37</v>
      </c>
      <c r="G1191">
        <v>37</v>
      </c>
      <c r="H1191">
        <v>2.95736418289852</v>
      </c>
      <c r="I1191">
        <v>31</v>
      </c>
      <c r="J1191">
        <v>37</v>
      </c>
      <c r="K1191">
        <v>29</v>
      </c>
      <c r="L1191">
        <v>2.5525568249569801</v>
      </c>
      <c r="M1191">
        <v>23.6</v>
      </c>
      <c r="N1191">
        <v>33.6</v>
      </c>
    </row>
    <row r="1192" spans="1:14" x14ac:dyDescent="0.25">
      <c r="A1192" t="s">
        <v>1424</v>
      </c>
      <c r="B1192">
        <v>5</v>
      </c>
      <c r="C1192">
        <v>31</v>
      </c>
      <c r="D1192">
        <v>7.6442192255819599</v>
      </c>
      <c r="E1192">
        <v>4</v>
      </c>
      <c r="F1192">
        <v>38</v>
      </c>
      <c r="G1192">
        <v>38</v>
      </c>
      <c r="H1192">
        <v>2.24761011190142</v>
      </c>
      <c r="I1192">
        <v>31</v>
      </c>
      <c r="J1192">
        <v>38</v>
      </c>
      <c r="K1192">
        <v>26.8</v>
      </c>
      <c r="L1192">
        <v>5.4973089780910103</v>
      </c>
      <c r="M1192">
        <v>14.8</v>
      </c>
      <c r="N1192">
        <v>35.799999999999997</v>
      </c>
    </row>
    <row r="1193" spans="1:14" x14ac:dyDescent="0.25">
      <c r="A1193" t="s">
        <v>1425</v>
      </c>
      <c r="B1193">
        <v>5</v>
      </c>
      <c r="C1193">
        <v>31</v>
      </c>
      <c r="D1193">
        <v>6.2061552733014702</v>
      </c>
      <c r="E1193">
        <v>21</v>
      </c>
      <c r="F1193">
        <v>38</v>
      </c>
      <c r="G1193">
        <v>38</v>
      </c>
      <c r="H1193">
        <v>2.3334133885371</v>
      </c>
      <c r="I1193">
        <v>31</v>
      </c>
      <c r="J1193">
        <v>38</v>
      </c>
      <c r="K1193">
        <v>29.8</v>
      </c>
      <c r="L1193">
        <v>3.24626659365489</v>
      </c>
      <c r="M1193">
        <v>23.4</v>
      </c>
      <c r="N1193">
        <v>36.200000000000003</v>
      </c>
    </row>
    <row r="1194" spans="1:14" x14ac:dyDescent="0.25">
      <c r="A1194" t="s">
        <v>1426</v>
      </c>
      <c r="B1194">
        <v>5</v>
      </c>
      <c r="C1194">
        <v>31</v>
      </c>
      <c r="D1194">
        <v>2.7876821603587998</v>
      </c>
      <c r="E1194">
        <v>24</v>
      </c>
      <c r="F1194">
        <v>38</v>
      </c>
      <c r="G1194">
        <v>38</v>
      </c>
      <c r="H1194">
        <v>2.99497956257769</v>
      </c>
      <c r="I1194">
        <v>31</v>
      </c>
      <c r="J1194">
        <v>38</v>
      </c>
      <c r="K1194">
        <v>30.6</v>
      </c>
      <c r="L1194">
        <v>2.0531522310360701</v>
      </c>
      <c r="M1194">
        <v>26.8</v>
      </c>
      <c r="N1194">
        <v>34.6</v>
      </c>
    </row>
    <row r="1195" spans="1:14" x14ac:dyDescent="0.25">
      <c r="A1195" t="s">
        <v>1427</v>
      </c>
      <c r="B1195">
        <v>5</v>
      </c>
      <c r="C1195">
        <v>31</v>
      </c>
      <c r="D1195">
        <v>5.2010178858282003</v>
      </c>
      <c r="E1195">
        <v>21</v>
      </c>
      <c r="F1195">
        <v>38</v>
      </c>
      <c r="G1195">
        <v>38</v>
      </c>
      <c r="H1195">
        <v>2.9773031729097301</v>
      </c>
      <c r="I1195">
        <v>31</v>
      </c>
      <c r="J1195">
        <v>38</v>
      </c>
      <c r="K1195">
        <v>29</v>
      </c>
      <c r="L1195">
        <v>2.9224123998887501</v>
      </c>
      <c r="M1195">
        <v>23.4</v>
      </c>
      <c r="N1195">
        <v>34.6</v>
      </c>
    </row>
    <row r="1196" spans="1:14" x14ac:dyDescent="0.25">
      <c r="A1196" t="s">
        <v>1428</v>
      </c>
      <c r="B1196">
        <v>5</v>
      </c>
      <c r="C1196">
        <v>31</v>
      </c>
      <c r="D1196">
        <v>6.2393988332034001</v>
      </c>
      <c r="E1196">
        <v>15</v>
      </c>
      <c r="F1196">
        <v>40</v>
      </c>
      <c r="G1196">
        <v>40</v>
      </c>
      <c r="H1196">
        <v>2.5068326990483598</v>
      </c>
      <c r="I1196">
        <v>31</v>
      </c>
      <c r="J1196">
        <v>40</v>
      </c>
      <c r="K1196">
        <v>31</v>
      </c>
      <c r="L1196">
        <v>4.0791564813524799</v>
      </c>
      <c r="M1196">
        <v>22.8</v>
      </c>
      <c r="N1196">
        <v>38.200000000000003</v>
      </c>
    </row>
    <row r="1197" spans="1:14" x14ac:dyDescent="0.25">
      <c r="A1197" t="s">
        <v>1429</v>
      </c>
      <c r="B1197">
        <v>25</v>
      </c>
      <c r="C1197">
        <v>31</v>
      </c>
      <c r="D1197">
        <v>2.2100369739763699</v>
      </c>
      <c r="E1197">
        <v>22</v>
      </c>
      <c r="F1197">
        <v>33</v>
      </c>
      <c r="G1197">
        <v>40</v>
      </c>
      <c r="H1197">
        <v>1.00931616053207</v>
      </c>
      <c r="I1197">
        <v>37</v>
      </c>
      <c r="J1197">
        <v>40</v>
      </c>
      <c r="K1197">
        <v>27.84</v>
      </c>
      <c r="L1197">
        <v>1.82991165416973</v>
      </c>
      <c r="M1197">
        <v>24.16</v>
      </c>
      <c r="N1197">
        <v>31.24</v>
      </c>
    </row>
    <row r="1198" spans="1:14" x14ac:dyDescent="0.25">
      <c r="A1198" t="s">
        <v>1430</v>
      </c>
      <c r="B1198">
        <v>10</v>
      </c>
      <c r="C1198">
        <v>31</v>
      </c>
      <c r="D1198">
        <v>5.6831331244491397</v>
      </c>
      <c r="E1198">
        <v>16</v>
      </c>
      <c r="F1198">
        <v>38</v>
      </c>
      <c r="G1198">
        <v>41</v>
      </c>
      <c r="H1198">
        <v>1.6959146831905401</v>
      </c>
      <c r="I1198">
        <v>35</v>
      </c>
      <c r="J1198">
        <v>41</v>
      </c>
      <c r="K1198">
        <v>27.5</v>
      </c>
      <c r="L1198">
        <v>3.5837211695166902</v>
      </c>
      <c r="M1198">
        <v>20.2</v>
      </c>
      <c r="N1198">
        <v>34.1</v>
      </c>
    </row>
    <row r="1199" spans="1:14" x14ac:dyDescent="0.25">
      <c r="A1199" t="s">
        <v>1431</v>
      </c>
      <c r="B1199">
        <v>5</v>
      </c>
      <c r="C1199">
        <v>31</v>
      </c>
      <c r="D1199">
        <v>3.6770007809999599</v>
      </c>
      <c r="E1199">
        <v>26</v>
      </c>
      <c r="F1199">
        <v>41</v>
      </c>
      <c r="G1199">
        <v>41</v>
      </c>
      <c r="H1199">
        <v>4.4378294855767404</v>
      </c>
      <c r="I1199">
        <v>31</v>
      </c>
      <c r="J1199">
        <v>41</v>
      </c>
      <c r="K1199">
        <v>31.2</v>
      </c>
      <c r="L1199">
        <v>2.4462623474082301</v>
      </c>
      <c r="M1199">
        <v>27</v>
      </c>
      <c r="N1199">
        <v>36.200000000000003</v>
      </c>
    </row>
    <row r="1200" spans="1:14" x14ac:dyDescent="0.25">
      <c r="A1200" t="s">
        <v>1432</v>
      </c>
      <c r="B1200">
        <v>5</v>
      </c>
      <c r="C1200">
        <v>31</v>
      </c>
      <c r="D1200">
        <v>4.4624976894742296</v>
      </c>
      <c r="E1200">
        <v>21</v>
      </c>
      <c r="F1200">
        <v>41</v>
      </c>
      <c r="G1200">
        <v>41</v>
      </c>
      <c r="H1200">
        <v>4.4743608873821401</v>
      </c>
      <c r="I1200">
        <v>31</v>
      </c>
      <c r="J1200">
        <v>41</v>
      </c>
      <c r="K1200">
        <v>30</v>
      </c>
      <c r="L1200">
        <v>3.0774776744736401</v>
      </c>
      <c r="M1200">
        <v>24</v>
      </c>
      <c r="N1200">
        <v>36</v>
      </c>
    </row>
    <row r="1201" spans="1:14" x14ac:dyDescent="0.25">
      <c r="A1201" t="s">
        <v>1433</v>
      </c>
      <c r="B1201">
        <v>5</v>
      </c>
      <c r="C1201">
        <v>31</v>
      </c>
      <c r="D1201">
        <v>6.8781333013958896</v>
      </c>
      <c r="E1201">
        <v>13</v>
      </c>
      <c r="F1201">
        <v>42</v>
      </c>
      <c r="G1201">
        <v>42</v>
      </c>
      <c r="H1201">
        <v>4.7515023347825203</v>
      </c>
      <c r="I1201">
        <v>31</v>
      </c>
      <c r="J1201">
        <v>42</v>
      </c>
      <c r="K1201">
        <v>28</v>
      </c>
      <c r="L1201">
        <v>4.5185780195911098</v>
      </c>
      <c r="M1201">
        <v>19.399999999999999</v>
      </c>
      <c r="N1201">
        <v>36.200000000000003</v>
      </c>
    </row>
    <row r="1202" spans="1:14" x14ac:dyDescent="0.25">
      <c r="A1202" t="s">
        <v>1434</v>
      </c>
      <c r="B1202">
        <v>5</v>
      </c>
      <c r="C1202">
        <v>31</v>
      </c>
      <c r="D1202">
        <v>8.60764531482255</v>
      </c>
      <c r="E1202">
        <v>14</v>
      </c>
      <c r="F1202">
        <v>42</v>
      </c>
      <c r="G1202">
        <v>42</v>
      </c>
      <c r="H1202">
        <v>3.5488794308234</v>
      </c>
      <c r="I1202">
        <v>31</v>
      </c>
      <c r="J1202">
        <v>42</v>
      </c>
      <c r="K1202">
        <v>28.6</v>
      </c>
      <c r="L1202">
        <v>4.7737958130031499</v>
      </c>
      <c r="M1202">
        <v>19.585000000000001</v>
      </c>
      <c r="N1202">
        <v>38.200000000000003</v>
      </c>
    </row>
    <row r="1203" spans="1:14" x14ac:dyDescent="0.25">
      <c r="A1203" t="s">
        <v>1435</v>
      </c>
      <c r="B1203">
        <v>5</v>
      </c>
      <c r="C1203">
        <v>31</v>
      </c>
      <c r="D1203">
        <v>4.0194137095672096</v>
      </c>
      <c r="E1203">
        <v>24</v>
      </c>
      <c r="F1203">
        <v>42</v>
      </c>
      <c r="G1203">
        <v>42</v>
      </c>
      <c r="H1203">
        <v>3.9193945546943301</v>
      </c>
      <c r="I1203">
        <v>31</v>
      </c>
      <c r="J1203">
        <v>42</v>
      </c>
      <c r="K1203">
        <v>32</v>
      </c>
      <c r="L1203">
        <v>2.7694271271620901</v>
      </c>
      <c r="M1203">
        <v>27</v>
      </c>
      <c r="N1203">
        <v>37.799999999999997</v>
      </c>
    </row>
    <row r="1204" spans="1:14" x14ac:dyDescent="0.25">
      <c r="A1204" t="s">
        <v>1436</v>
      </c>
      <c r="B1204">
        <v>5</v>
      </c>
      <c r="C1204">
        <v>31</v>
      </c>
      <c r="D1204">
        <v>9.6842174777736005</v>
      </c>
      <c r="E1204">
        <v>9</v>
      </c>
      <c r="F1204">
        <v>43</v>
      </c>
      <c r="G1204">
        <v>43</v>
      </c>
      <c r="H1204">
        <v>4.1254178875932999</v>
      </c>
      <c r="I1204">
        <v>31</v>
      </c>
      <c r="J1204">
        <v>43</v>
      </c>
      <c r="K1204">
        <v>27.6</v>
      </c>
      <c r="L1204">
        <v>5.7173673954533903</v>
      </c>
      <c r="M1204">
        <v>16.399999999999999</v>
      </c>
      <c r="N1204">
        <v>38.6</v>
      </c>
    </row>
    <row r="1205" spans="1:14" x14ac:dyDescent="0.25">
      <c r="A1205" t="s">
        <v>1437</v>
      </c>
      <c r="B1205">
        <v>5</v>
      </c>
      <c r="C1205">
        <v>31</v>
      </c>
      <c r="D1205">
        <v>5.0187333420332099</v>
      </c>
      <c r="E1205">
        <v>23</v>
      </c>
      <c r="F1205">
        <v>43</v>
      </c>
      <c r="G1205">
        <v>43</v>
      </c>
      <c r="H1205">
        <v>5.1520106445317202</v>
      </c>
      <c r="I1205">
        <v>31</v>
      </c>
      <c r="J1205">
        <v>43</v>
      </c>
      <c r="K1205">
        <v>30.8</v>
      </c>
      <c r="L1205">
        <v>3.2247665968811501</v>
      </c>
      <c r="M1205">
        <v>25</v>
      </c>
      <c r="N1205">
        <v>37.200000000000003</v>
      </c>
    </row>
    <row r="1206" spans="1:14" x14ac:dyDescent="0.25">
      <c r="A1206" t="s">
        <v>1438</v>
      </c>
      <c r="B1206">
        <v>5</v>
      </c>
      <c r="C1206">
        <v>31</v>
      </c>
      <c r="D1206">
        <v>3.97365768348741</v>
      </c>
      <c r="E1206">
        <v>25</v>
      </c>
      <c r="F1206">
        <v>45</v>
      </c>
      <c r="G1206">
        <v>45</v>
      </c>
      <c r="H1206">
        <v>5.5522237417856202</v>
      </c>
      <c r="I1206">
        <v>31</v>
      </c>
      <c r="J1206">
        <v>45</v>
      </c>
      <c r="K1206">
        <v>33</v>
      </c>
      <c r="L1206">
        <v>3.0115478615576201</v>
      </c>
      <c r="M1206">
        <v>27.8</v>
      </c>
      <c r="N1206">
        <v>39.4</v>
      </c>
    </row>
    <row r="1207" spans="1:14" x14ac:dyDescent="0.25">
      <c r="A1207" t="s">
        <v>1439</v>
      </c>
      <c r="B1207">
        <v>5</v>
      </c>
      <c r="C1207">
        <v>31</v>
      </c>
      <c r="D1207">
        <v>8.3569117045307895</v>
      </c>
      <c r="E1207">
        <v>11</v>
      </c>
      <c r="F1207">
        <v>45</v>
      </c>
      <c r="G1207">
        <v>45</v>
      </c>
      <c r="H1207">
        <v>6.90677911328949</v>
      </c>
      <c r="I1207">
        <v>31</v>
      </c>
      <c r="J1207">
        <v>45</v>
      </c>
      <c r="K1207">
        <v>27</v>
      </c>
      <c r="L1207">
        <v>5.31895437976012</v>
      </c>
      <c r="M1207">
        <v>17</v>
      </c>
      <c r="N1207">
        <v>36.6</v>
      </c>
    </row>
    <row r="1208" spans="1:14" x14ac:dyDescent="0.25">
      <c r="A1208" t="s">
        <v>1440</v>
      </c>
      <c r="B1208">
        <v>5</v>
      </c>
      <c r="C1208">
        <v>31</v>
      </c>
      <c r="D1208">
        <v>8.6499305274558704</v>
      </c>
      <c r="E1208">
        <v>10</v>
      </c>
      <c r="F1208">
        <v>47</v>
      </c>
      <c r="G1208">
        <v>47</v>
      </c>
      <c r="H1208">
        <v>5.8889200179572603</v>
      </c>
      <c r="I1208">
        <v>31</v>
      </c>
      <c r="J1208">
        <v>47</v>
      </c>
      <c r="K1208">
        <v>29.2</v>
      </c>
      <c r="L1208">
        <v>5.6915604103260096</v>
      </c>
      <c r="M1208">
        <v>17.600000000000001</v>
      </c>
      <c r="N1208">
        <v>39.799999999999997</v>
      </c>
    </row>
    <row r="1209" spans="1:14" x14ac:dyDescent="0.25">
      <c r="A1209" t="s">
        <v>1441</v>
      </c>
      <c r="B1209">
        <v>25</v>
      </c>
      <c r="C1209">
        <v>31</v>
      </c>
      <c r="D1209">
        <v>2.4469369137813901</v>
      </c>
      <c r="E1209">
        <v>28</v>
      </c>
      <c r="F1209">
        <v>36</v>
      </c>
      <c r="G1209">
        <v>48</v>
      </c>
      <c r="H1209">
        <v>2.4675544315145799</v>
      </c>
      <c r="I1209">
        <v>39</v>
      </c>
      <c r="J1209">
        <v>48</v>
      </c>
      <c r="K1209">
        <v>30.8</v>
      </c>
      <c r="L1209">
        <v>1.98144363928565</v>
      </c>
      <c r="M1209">
        <v>26.76</v>
      </c>
      <c r="N1209">
        <v>34.56</v>
      </c>
    </row>
    <row r="1210" spans="1:14" x14ac:dyDescent="0.25">
      <c r="A1210" t="s">
        <v>1442</v>
      </c>
      <c r="B1210">
        <v>25</v>
      </c>
      <c r="C1210">
        <v>31</v>
      </c>
      <c r="D1210">
        <v>2.08193021096778</v>
      </c>
      <c r="E1210">
        <v>25</v>
      </c>
      <c r="F1210">
        <v>33</v>
      </c>
      <c r="G1210">
        <v>48</v>
      </c>
      <c r="H1210">
        <v>3.1571381886376502</v>
      </c>
      <c r="I1210">
        <v>39</v>
      </c>
      <c r="J1210">
        <v>48</v>
      </c>
      <c r="K1210">
        <v>28.76</v>
      </c>
      <c r="L1210">
        <v>2.05847748098879</v>
      </c>
      <c r="M1210">
        <v>24.68</v>
      </c>
      <c r="N1210">
        <v>32.68</v>
      </c>
    </row>
    <row r="1211" spans="1:14" x14ac:dyDescent="0.25">
      <c r="A1211" t="s">
        <v>1443</v>
      </c>
      <c r="B1211">
        <v>5</v>
      </c>
      <c r="C1211">
        <v>31</v>
      </c>
      <c r="D1211">
        <v>4.5457894815093498</v>
      </c>
      <c r="E1211">
        <v>26</v>
      </c>
      <c r="F1211">
        <v>49</v>
      </c>
      <c r="G1211">
        <v>49</v>
      </c>
      <c r="H1211">
        <v>8.1223369313100093</v>
      </c>
      <c r="I1211">
        <v>31</v>
      </c>
      <c r="J1211">
        <v>49</v>
      </c>
      <c r="K1211">
        <v>33.6</v>
      </c>
      <c r="L1211">
        <v>3.5754241043200099</v>
      </c>
      <c r="M1211">
        <v>28.2</v>
      </c>
      <c r="N1211">
        <v>41.8</v>
      </c>
    </row>
    <row r="1212" spans="1:14" x14ac:dyDescent="0.25">
      <c r="A1212" t="s">
        <v>1444</v>
      </c>
      <c r="B1212">
        <v>84</v>
      </c>
      <c r="C1212">
        <v>31</v>
      </c>
      <c r="D1212">
        <v>1.7346049911860499</v>
      </c>
      <c r="E1212">
        <v>28</v>
      </c>
      <c r="F1212">
        <v>34</v>
      </c>
      <c r="G1212">
        <v>50</v>
      </c>
      <c r="H1212">
        <v>2.2054366427259899</v>
      </c>
      <c r="I1212">
        <v>44</v>
      </c>
      <c r="J1212">
        <v>50</v>
      </c>
      <c r="K1212">
        <v>30.428571428571399</v>
      </c>
      <c r="L1212">
        <v>1.0920214221265701</v>
      </c>
      <c r="M1212">
        <v>28.237797619047601</v>
      </c>
      <c r="N1212">
        <v>32.511904761904802</v>
      </c>
    </row>
    <row r="1213" spans="1:14" x14ac:dyDescent="0.25">
      <c r="A1213" t="s">
        <v>1445</v>
      </c>
      <c r="B1213">
        <v>25</v>
      </c>
      <c r="C1213">
        <v>31</v>
      </c>
      <c r="D1213">
        <v>3.8859368098939902</v>
      </c>
      <c r="E1213">
        <v>25</v>
      </c>
      <c r="F1213">
        <v>37</v>
      </c>
      <c r="G1213">
        <v>50</v>
      </c>
      <c r="H1213">
        <v>3.1748864279503</v>
      </c>
      <c r="I1213">
        <v>39</v>
      </c>
      <c r="J1213">
        <v>50</v>
      </c>
      <c r="K1213">
        <v>30.28</v>
      </c>
      <c r="L1213">
        <v>2.00795668135232</v>
      </c>
      <c r="M1213">
        <v>26.32</v>
      </c>
      <c r="N1213">
        <v>34.159999999999997</v>
      </c>
    </row>
    <row r="1214" spans="1:14" x14ac:dyDescent="0.25">
      <c r="A1214" t="s">
        <v>1446</v>
      </c>
      <c r="B1214">
        <v>5</v>
      </c>
      <c r="C1214">
        <v>31</v>
      </c>
      <c r="D1214">
        <v>8.9278976414175801</v>
      </c>
      <c r="E1214">
        <v>17</v>
      </c>
      <c r="F1214">
        <v>50</v>
      </c>
      <c r="G1214">
        <v>50</v>
      </c>
      <c r="H1214">
        <v>6.2078758430117</v>
      </c>
      <c r="I1214">
        <v>31</v>
      </c>
      <c r="J1214">
        <v>50</v>
      </c>
      <c r="K1214">
        <v>32.200000000000003</v>
      </c>
      <c r="L1214">
        <v>5.4685018103320502</v>
      </c>
      <c r="M1214">
        <v>21.8</v>
      </c>
      <c r="N1214">
        <v>42.6</v>
      </c>
    </row>
    <row r="1215" spans="1:14" x14ac:dyDescent="0.25">
      <c r="A1215" t="s">
        <v>1447</v>
      </c>
      <c r="B1215">
        <v>205</v>
      </c>
      <c r="C1215">
        <v>31</v>
      </c>
      <c r="D1215">
        <v>1.0004817521442499</v>
      </c>
      <c r="E1215">
        <v>28</v>
      </c>
      <c r="F1215">
        <v>31</v>
      </c>
      <c r="G1215">
        <v>50</v>
      </c>
      <c r="H1215">
        <v>3.0254260708685399</v>
      </c>
      <c r="I1215">
        <v>42</v>
      </c>
      <c r="J1215">
        <v>50</v>
      </c>
      <c r="K1215">
        <v>27.731707317073202</v>
      </c>
      <c r="L1215">
        <v>0.65365506567482001</v>
      </c>
      <c r="M1215">
        <v>26.434024390243898</v>
      </c>
      <c r="N1215">
        <v>29.004878048780501</v>
      </c>
    </row>
    <row r="1216" spans="1:14" x14ac:dyDescent="0.25">
      <c r="A1216" t="s">
        <v>1448</v>
      </c>
      <c r="B1216">
        <v>145</v>
      </c>
      <c r="C1216">
        <v>31</v>
      </c>
      <c r="D1216">
        <v>1.3037857092780101</v>
      </c>
      <c r="E1216">
        <v>29</v>
      </c>
      <c r="F1216">
        <v>34</v>
      </c>
      <c r="G1216">
        <v>53</v>
      </c>
      <c r="H1216">
        <v>1.4218121060697499</v>
      </c>
      <c r="I1216">
        <v>49</v>
      </c>
      <c r="J1216">
        <v>53</v>
      </c>
      <c r="K1216">
        <v>31.062068965517199</v>
      </c>
      <c r="L1216">
        <v>0.85693689211531199</v>
      </c>
      <c r="M1216">
        <v>29.379137931034499</v>
      </c>
      <c r="N1216">
        <v>32.724137931034498</v>
      </c>
    </row>
    <row r="1217" spans="1:14" x14ac:dyDescent="0.25">
      <c r="A1217" t="s">
        <v>1449</v>
      </c>
      <c r="B1217">
        <v>125</v>
      </c>
      <c r="C1217">
        <v>31</v>
      </c>
      <c r="D1217">
        <v>1.1240291518254399</v>
      </c>
      <c r="E1217">
        <v>28</v>
      </c>
      <c r="F1217">
        <v>34</v>
      </c>
      <c r="G1217">
        <v>53</v>
      </c>
      <c r="H1217">
        <v>1.70022147831026</v>
      </c>
      <c r="I1217">
        <v>48</v>
      </c>
      <c r="J1217">
        <v>53</v>
      </c>
      <c r="K1217">
        <v>30.655999999999999</v>
      </c>
      <c r="L1217">
        <v>0.97273421612882705</v>
      </c>
      <c r="M1217">
        <v>28.783999999999999</v>
      </c>
      <c r="N1217">
        <v>32.560200000000002</v>
      </c>
    </row>
    <row r="1218" spans="1:14" x14ac:dyDescent="0.25">
      <c r="A1218" t="s">
        <v>1450</v>
      </c>
      <c r="B1218">
        <v>5</v>
      </c>
      <c r="C1218">
        <v>31</v>
      </c>
      <c r="D1218">
        <v>8.2916827478069308</v>
      </c>
      <c r="E1218">
        <v>15</v>
      </c>
      <c r="F1218">
        <v>53</v>
      </c>
      <c r="G1218">
        <v>53</v>
      </c>
      <c r="H1218">
        <v>10.520559423198801</v>
      </c>
      <c r="I1218">
        <v>31</v>
      </c>
      <c r="J1218">
        <v>53</v>
      </c>
      <c r="K1218">
        <v>30</v>
      </c>
      <c r="L1218">
        <v>5.8690366949587798</v>
      </c>
      <c r="M1218">
        <v>19.2</v>
      </c>
      <c r="N1218">
        <v>42</v>
      </c>
    </row>
    <row r="1219" spans="1:14" x14ac:dyDescent="0.25">
      <c r="A1219" t="s">
        <v>1451</v>
      </c>
      <c r="B1219">
        <v>125</v>
      </c>
      <c r="C1219">
        <v>31</v>
      </c>
      <c r="D1219">
        <v>1.4612461681853599</v>
      </c>
      <c r="E1219">
        <v>28</v>
      </c>
      <c r="F1219">
        <v>33</v>
      </c>
      <c r="G1219">
        <v>53</v>
      </c>
      <c r="H1219">
        <v>0.76853615710809497</v>
      </c>
      <c r="I1219">
        <v>51</v>
      </c>
      <c r="J1219">
        <v>53</v>
      </c>
      <c r="K1219">
        <v>30.463999999999999</v>
      </c>
      <c r="L1219">
        <v>0.96898990642216398</v>
      </c>
      <c r="M1219">
        <v>28.552</v>
      </c>
      <c r="N1219">
        <v>32.352200000000003</v>
      </c>
    </row>
    <row r="1220" spans="1:14" x14ac:dyDescent="0.25">
      <c r="A1220" t="s">
        <v>1452</v>
      </c>
      <c r="B1220">
        <v>5</v>
      </c>
      <c r="C1220">
        <v>31</v>
      </c>
      <c r="D1220">
        <v>10.177969451035599</v>
      </c>
      <c r="E1220">
        <v>20</v>
      </c>
      <c r="F1220">
        <v>53</v>
      </c>
      <c r="G1220">
        <v>53</v>
      </c>
      <c r="H1220">
        <v>6.7887774053850096</v>
      </c>
      <c r="I1220">
        <v>31</v>
      </c>
      <c r="J1220">
        <v>53</v>
      </c>
      <c r="K1220">
        <v>33.799999999999997</v>
      </c>
      <c r="L1220">
        <v>5.7925253598930802</v>
      </c>
      <c r="M1220">
        <v>22.6</v>
      </c>
      <c r="N1220">
        <v>45</v>
      </c>
    </row>
    <row r="1221" spans="1:14" x14ac:dyDescent="0.25">
      <c r="A1221" t="s">
        <v>1453</v>
      </c>
      <c r="B1221">
        <v>65</v>
      </c>
      <c r="C1221">
        <v>31</v>
      </c>
      <c r="D1221">
        <v>2.5942768967983598</v>
      </c>
      <c r="E1221">
        <v>29</v>
      </c>
      <c r="F1221">
        <v>38</v>
      </c>
      <c r="G1221">
        <v>54</v>
      </c>
      <c r="H1221">
        <v>1.1651466674525</v>
      </c>
      <c r="I1221">
        <v>50</v>
      </c>
      <c r="J1221">
        <v>54</v>
      </c>
      <c r="K1221">
        <v>32.907692307692301</v>
      </c>
      <c r="L1221">
        <v>1.4570180958935799</v>
      </c>
      <c r="M1221">
        <v>30.030769230769199</v>
      </c>
      <c r="N1221">
        <v>35.769230769230802</v>
      </c>
    </row>
    <row r="1222" spans="1:14" x14ac:dyDescent="0.25">
      <c r="A1222" t="s">
        <v>1454</v>
      </c>
      <c r="B1222">
        <v>20</v>
      </c>
      <c r="C1222">
        <v>31</v>
      </c>
      <c r="D1222">
        <v>2.9109984350200002</v>
      </c>
      <c r="E1222">
        <v>25</v>
      </c>
      <c r="F1222">
        <v>35</v>
      </c>
      <c r="G1222">
        <v>54</v>
      </c>
      <c r="H1222">
        <v>4.8227215982639304</v>
      </c>
      <c r="I1222">
        <v>38</v>
      </c>
      <c r="J1222">
        <v>54</v>
      </c>
      <c r="K1222">
        <v>30.65</v>
      </c>
      <c r="L1222">
        <v>2.3090246398541798</v>
      </c>
      <c r="M1222">
        <v>26.15</v>
      </c>
      <c r="N1222">
        <v>35.200000000000003</v>
      </c>
    </row>
    <row r="1223" spans="1:14" x14ac:dyDescent="0.25">
      <c r="A1223" t="s">
        <v>1455</v>
      </c>
      <c r="B1223">
        <v>65</v>
      </c>
      <c r="C1223">
        <v>31</v>
      </c>
      <c r="D1223">
        <v>1.4066844124051501</v>
      </c>
      <c r="E1223">
        <v>29</v>
      </c>
      <c r="F1223">
        <v>35</v>
      </c>
      <c r="G1223">
        <v>54</v>
      </c>
      <c r="H1223">
        <v>1.8034470333559001</v>
      </c>
      <c r="I1223">
        <v>48</v>
      </c>
      <c r="J1223">
        <v>54</v>
      </c>
      <c r="K1223">
        <v>31.184615384615402</v>
      </c>
      <c r="L1223">
        <v>1.25262164031575</v>
      </c>
      <c r="M1223">
        <v>28.707692307692302</v>
      </c>
      <c r="N1223">
        <v>33.615384615384599</v>
      </c>
    </row>
    <row r="1224" spans="1:14" x14ac:dyDescent="0.25">
      <c r="A1224" t="s">
        <v>1456</v>
      </c>
      <c r="B1224">
        <v>165</v>
      </c>
      <c r="C1224">
        <v>31</v>
      </c>
      <c r="D1224">
        <v>1.4516201156280599</v>
      </c>
      <c r="E1224">
        <v>29</v>
      </c>
      <c r="F1224">
        <v>34</v>
      </c>
      <c r="G1224">
        <v>55</v>
      </c>
      <c r="H1224">
        <v>0.71616372363301495</v>
      </c>
      <c r="I1224">
        <v>54</v>
      </c>
      <c r="J1224">
        <v>55</v>
      </c>
      <c r="K1224">
        <v>31.484848484848499</v>
      </c>
      <c r="L1224">
        <v>0.85201300107654598</v>
      </c>
      <c r="M1224">
        <v>29.812121212121198</v>
      </c>
      <c r="N1224">
        <v>33.157575757575799</v>
      </c>
    </row>
    <row r="1225" spans="1:14" x14ac:dyDescent="0.25">
      <c r="A1225" t="s">
        <v>1457</v>
      </c>
      <c r="B1225">
        <v>85</v>
      </c>
      <c r="C1225">
        <v>31</v>
      </c>
      <c r="D1225">
        <v>1.5665416576894899</v>
      </c>
      <c r="E1225">
        <v>28</v>
      </c>
      <c r="F1225">
        <v>35</v>
      </c>
      <c r="G1225">
        <v>55</v>
      </c>
      <c r="H1225">
        <v>1.45866661058245</v>
      </c>
      <c r="I1225">
        <v>51</v>
      </c>
      <c r="J1225">
        <v>55</v>
      </c>
      <c r="K1225">
        <v>30.905882352941202</v>
      </c>
      <c r="L1225">
        <v>1.3008994679405099</v>
      </c>
      <c r="M1225">
        <v>28.341176470588199</v>
      </c>
      <c r="N1225">
        <v>33.435294117647103</v>
      </c>
    </row>
    <row r="1226" spans="1:14" x14ac:dyDescent="0.25">
      <c r="A1226" t="s">
        <v>1458</v>
      </c>
      <c r="B1226">
        <v>25</v>
      </c>
      <c r="C1226">
        <v>31</v>
      </c>
      <c r="D1226">
        <v>6.4205128563483003</v>
      </c>
      <c r="E1226">
        <v>26</v>
      </c>
      <c r="F1226">
        <v>49</v>
      </c>
      <c r="G1226">
        <v>58</v>
      </c>
      <c r="H1226">
        <v>1.4086106553614599</v>
      </c>
      <c r="I1226">
        <v>53</v>
      </c>
      <c r="J1226">
        <v>58</v>
      </c>
      <c r="K1226">
        <v>35.520000000000003</v>
      </c>
      <c r="L1226">
        <v>2.9121273377630899</v>
      </c>
      <c r="M1226">
        <v>29.84</v>
      </c>
      <c r="N1226">
        <v>41.28</v>
      </c>
    </row>
    <row r="1227" spans="1:14" x14ac:dyDescent="0.25">
      <c r="A1227" t="s">
        <v>1459</v>
      </c>
      <c r="B1227">
        <v>205</v>
      </c>
      <c r="C1227">
        <v>31</v>
      </c>
      <c r="D1227">
        <v>1.12322133287089</v>
      </c>
      <c r="E1227">
        <v>28</v>
      </c>
      <c r="F1227">
        <v>32</v>
      </c>
      <c r="G1227">
        <v>58</v>
      </c>
      <c r="H1227">
        <v>1.0195994106980599</v>
      </c>
      <c r="I1227">
        <v>55</v>
      </c>
      <c r="J1227">
        <v>58</v>
      </c>
      <c r="K1227">
        <v>30.702439024390198</v>
      </c>
      <c r="L1227">
        <v>0.804545688458432</v>
      </c>
      <c r="M1227">
        <v>29.1170731707317</v>
      </c>
      <c r="N1227">
        <v>32.282926829268298</v>
      </c>
    </row>
    <row r="1228" spans="1:14" x14ac:dyDescent="0.25">
      <c r="A1228" t="s">
        <v>1460</v>
      </c>
      <c r="B1228">
        <v>5</v>
      </c>
      <c r="C1228">
        <v>31</v>
      </c>
      <c r="D1228">
        <v>8.2846139272021802</v>
      </c>
      <c r="E1228">
        <v>15</v>
      </c>
      <c r="F1228">
        <v>59</v>
      </c>
      <c r="G1228">
        <v>59</v>
      </c>
      <c r="H1228">
        <v>11.168020192832</v>
      </c>
      <c r="I1228">
        <v>31</v>
      </c>
      <c r="J1228">
        <v>59</v>
      </c>
      <c r="K1228">
        <v>34</v>
      </c>
      <c r="L1228">
        <v>6.4063614678478498</v>
      </c>
      <c r="M1228">
        <v>22</v>
      </c>
      <c r="N1228">
        <v>47.2</v>
      </c>
    </row>
    <row r="1229" spans="1:14" x14ac:dyDescent="0.25">
      <c r="A1229" t="s">
        <v>1461</v>
      </c>
      <c r="B1229">
        <v>345</v>
      </c>
      <c r="C1229">
        <v>31</v>
      </c>
      <c r="D1229">
        <v>1.0953951565781701</v>
      </c>
      <c r="E1229">
        <v>30</v>
      </c>
      <c r="F1229">
        <v>33</v>
      </c>
      <c r="G1229">
        <v>60</v>
      </c>
      <c r="H1229">
        <v>0.68828018492565701</v>
      </c>
      <c r="I1229">
        <v>58</v>
      </c>
      <c r="J1229">
        <v>60</v>
      </c>
      <c r="K1229">
        <v>31.0289855072464</v>
      </c>
      <c r="L1229">
        <v>0.59639527968024397</v>
      </c>
      <c r="M1229">
        <v>29.869565217391301</v>
      </c>
      <c r="N1229">
        <v>32.208768115942</v>
      </c>
    </row>
    <row r="1230" spans="1:14" x14ac:dyDescent="0.25">
      <c r="A1230" t="s">
        <v>1462</v>
      </c>
      <c r="B1230">
        <v>184</v>
      </c>
      <c r="C1230">
        <v>31</v>
      </c>
      <c r="D1230">
        <v>1.5771572472325801</v>
      </c>
      <c r="E1230">
        <v>28</v>
      </c>
      <c r="F1230">
        <v>34.5</v>
      </c>
      <c r="G1230">
        <v>60</v>
      </c>
      <c r="H1230">
        <v>1.3075101790375601</v>
      </c>
      <c r="I1230">
        <v>56</v>
      </c>
      <c r="J1230">
        <v>60</v>
      </c>
      <c r="K1230">
        <v>31.0163043478261</v>
      </c>
      <c r="L1230">
        <v>0.89610752862566301</v>
      </c>
      <c r="M1230">
        <v>29.244429347826099</v>
      </c>
      <c r="N1230">
        <v>32.771739130434803</v>
      </c>
    </row>
    <row r="1231" spans="1:14" x14ac:dyDescent="0.25">
      <c r="A1231" t="s">
        <v>1463</v>
      </c>
      <c r="B1231">
        <v>85</v>
      </c>
      <c r="C1231">
        <v>31</v>
      </c>
      <c r="D1231">
        <v>1.52534554377124</v>
      </c>
      <c r="E1231">
        <v>29</v>
      </c>
      <c r="F1231">
        <v>35</v>
      </c>
      <c r="G1231">
        <v>61</v>
      </c>
      <c r="H1231">
        <v>1.27687399563155</v>
      </c>
      <c r="I1231">
        <v>56</v>
      </c>
      <c r="J1231">
        <v>61</v>
      </c>
      <c r="K1231">
        <v>33.047058823529397</v>
      </c>
      <c r="L1231">
        <v>1.36132588527345</v>
      </c>
      <c r="M1231">
        <v>30.388235294117599</v>
      </c>
      <c r="N1231">
        <v>35.682352941176497</v>
      </c>
    </row>
    <row r="1232" spans="1:14" x14ac:dyDescent="0.25">
      <c r="A1232" t="s">
        <v>1464</v>
      </c>
      <c r="B1232">
        <v>125</v>
      </c>
      <c r="C1232">
        <v>31</v>
      </c>
      <c r="D1232">
        <v>1.63455784172167</v>
      </c>
      <c r="E1232">
        <v>30</v>
      </c>
      <c r="F1232">
        <v>35</v>
      </c>
      <c r="G1232">
        <v>62</v>
      </c>
      <c r="H1232">
        <v>4.2764809854554402</v>
      </c>
      <c r="I1232">
        <v>51</v>
      </c>
      <c r="J1232">
        <v>62</v>
      </c>
      <c r="K1232">
        <v>31.288</v>
      </c>
      <c r="L1232">
        <v>1.0179029348040201</v>
      </c>
      <c r="M1232">
        <v>29.231999999999999</v>
      </c>
      <c r="N1232">
        <v>33.216200000000001</v>
      </c>
    </row>
    <row r="1233" spans="1:14" x14ac:dyDescent="0.25">
      <c r="A1233" t="s">
        <v>1465</v>
      </c>
      <c r="B1233">
        <v>5</v>
      </c>
      <c r="C1233">
        <v>31</v>
      </c>
      <c r="D1233">
        <v>9.6178876171548993</v>
      </c>
      <c r="E1233">
        <v>15</v>
      </c>
      <c r="F1233">
        <v>63</v>
      </c>
      <c r="G1233">
        <v>63</v>
      </c>
      <c r="H1233">
        <v>13.8227367013552</v>
      </c>
      <c r="I1233">
        <v>31</v>
      </c>
      <c r="J1233">
        <v>63</v>
      </c>
      <c r="K1233">
        <v>33.6</v>
      </c>
      <c r="L1233">
        <v>7.26207413705459</v>
      </c>
      <c r="M1233">
        <v>20.8</v>
      </c>
      <c r="N1233">
        <v>49.6</v>
      </c>
    </row>
    <row r="1234" spans="1:14" x14ac:dyDescent="0.25">
      <c r="A1234" t="s">
        <v>1466</v>
      </c>
      <c r="B1234">
        <v>45</v>
      </c>
      <c r="C1234">
        <v>31</v>
      </c>
      <c r="D1234">
        <v>2.4901607980369498</v>
      </c>
      <c r="E1234">
        <v>26</v>
      </c>
      <c r="F1234">
        <v>35</v>
      </c>
      <c r="G1234">
        <v>68</v>
      </c>
      <c r="H1234">
        <v>5.9138317232201496</v>
      </c>
      <c r="I1234">
        <v>49</v>
      </c>
      <c r="J1234">
        <v>68</v>
      </c>
      <c r="K1234">
        <v>32.288888888888899</v>
      </c>
      <c r="L1234">
        <v>1.8529327120115699</v>
      </c>
      <c r="M1234">
        <v>28.755555555555599</v>
      </c>
      <c r="N1234">
        <v>36.022222222222197</v>
      </c>
    </row>
    <row r="1235" spans="1:14" x14ac:dyDescent="0.25">
      <c r="A1235" t="s">
        <v>1467</v>
      </c>
      <c r="B1235">
        <v>64</v>
      </c>
      <c r="C1235">
        <v>31.5</v>
      </c>
      <c r="D1235">
        <v>2.9957318973766802</v>
      </c>
      <c r="E1235">
        <v>25.5</v>
      </c>
      <c r="F1235">
        <v>39</v>
      </c>
      <c r="G1235">
        <v>53</v>
      </c>
      <c r="H1235">
        <v>0.84250859465836203</v>
      </c>
      <c r="I1235">
        <v>50</v>
      </c>
      <c r="J1235">
        <v>53</v>
      </c>
      <c r="K1235">
        <v>32.125</v>
      </c>
      <c r="L1235">
        <v>1.52138657331093</v>
      </c>
      <c r="M1235">
        <v>29.09375</v>
      </c>
      <c r="N1235">
        <v>35.09375</v>
      </c>
    </row>
    <row r="1236" spans="1:14" x14ac:dyDescent="0.25">
      <c r="A1236" t="s">
        <v>1468</v>
      </c>
      <c r="B1236">
        <v>60</v>
      </c>
      <c r="C1236">
        <v>31.5</v>
      </c>
      <c r="D1236">
        <v>2.7612024072627102</v>
      </c>
      <c r="E1236">
        <v>24</v>
      </c>
      <c r="F1236">
        <v>37</v>
      </c>
      <c r="G1236">
        <v>54</v>
      </c>
      <c r="H1236">
        <v>2.04229642497575</v>
      </c>
      <c r="I1236">
        <v>48</v>
      </c>
      <c r="J1236">
        <v>54</v>
      </c>
      <c r="K1236">
        <v>30.4166666666667</v>
      </c>
      <c r="L1236">
        <v>1.6455936212438</v>
      </c>
      <c r="M1236">
        <v>27.183333333333302</v>
      </c>
      <c r="N1236">
        <v>33.6</v>
      </c>
    </row>
    <row r="1237" spans="1:14" x14ac:dyDescent="0.25">
      <c r="A1237" t="s">
        <v>1469</v>
      </c>
      <c r="B1237">
        <v>320</v>
      </c>
      <c r="C1237">
        <v>31.5</v>
      </c>
      <c r="D1237">
        <v>0.91005151330882805</v>
      </c>
      <c r="E1237">
        <v>30</v>
      </c>
      <c r="F1237">
        <v>33</v>
      </c>
      <c r="G1237">
        <v>59</v>
      </c>
      <c r="H1237">
        <v>1.1481959220392399</v>
      </c>
      <c r="I1237">
        <v>54</v>
      </c>
      <c r="J1237">
        <v>59</v>
      </c>
      <c r="K1237">
        <v>31.246874999999999</v>
      </c>
      <c r="L1237">
        <v>0.65253638187568097</v>
      </c>
      <c r="M1237">
        <v>29.981249999999999</v>
      </c>
      <c r="N1237">
        <v>32.515625</v>
      </c>
    </row>
    <row r="1238" spans="1:14" x14ac:dyDescent="0.25">
      <c r="A1238" t="s">
        <v>1470</v>
      </c>
      <c r="B1238">
        <v>5</v>
      </c>
      <c r="C1238">
        <v>32</v>
      </c>
      <c r="D1238">
        <v>4.2944952798868998</v>
      </c>
      <c r="E1238">
        <v>16</v>
      </c>
      <c r="F1238">
        <v>34</v>
      </c>
      <c r="G1238">
        <v>34</v>
      </c>
      <c r="H1238">
        <v>0.91777120264150802</v>
      </c>
      <c r="I1238">
        <v>32</v>
      </c>
      <c r="J1238">
        <v>34</v>
      </c>
      <c r="K1238">
        <v>28.4</v>
      </c>
      <c r="L1238">
        <v>2.9641658890726399</v>
      </c>
      <c r="M1238">
        <v>21.8</v>
      </c>
      <c r="N1238">
        <v>33.200000000000003</v>
      </c>
    </row>
    <row r="1239" spans="1:14" x14ac:dyDescent="0.25">
      <c r="A1239" t="s">
        <v>1471</v>
      </c>
      <c r="B1239">
        <v>5</v>
      </c>
      <c r="C1239">
        <v>32</v>
      </c>
      <c r="D1239">
        <v>3.5198409677205298</v>
      </c>
      <c r="E1239">
        <v>19</v>
      </c>
      <c r="F1239">
        <v>34</v>
      </c>
      <c r="G1239">
        <v>34</v>
      </c>
      <c r="H1239">
        <v>0.87028483818227997</v>
      </c>
      <c r="I1239">
        <v>32</v>
      </c>
      <c r="J1239">
        <v>34</v>
      </c>
      <c r="K1239">
        <v>29.2</v>
      </c>
      <c r="L1239">
        <v>2.4533578181868201</v>
      </c>
      <c r="M1239">
        <v>23.8</v>
      </c>
      <c r="N1239">
        <v>33.200000000000003</v>
      </c>
    </row>
    <row r="1240" spans="1:14" x14ac:dyDescent="0.25">
      <c r="A1240" t="s">
        <v>1472</v>
      </c>
      <c r="B1240">
        <v>10</v>
      </c>
      <c r="C1240">
        <v>32</v>
      </c>
      <c r="D1240">
        <v>4.9816602745880996</v>
      </c>
      <c r="E1240">
        <v>19</v>
      </c>
      <c r="F1240">
        <v>33.5</v>
      </c>
      <c r="G1240">
        <v>35</v>
      </c>
      <c r="H1240">
        <v>0.93677296841840796</v>
      </c>
      <c r="I1240">
        <v>32</v>
      </c>
      <c r="J1240">
        <v>35</v>
      </c>
      <c r="K1240">
        <v>27.4</v>
      </c>
      <c r="L1240">
        <v>2.17661442210931</v>
      </c>
      <c r="M1240">
        <v>23.2</v>
      </c>
      <c r="N1240">
        <v>31.6</v>
      </c>
    </row>
    <row r="1241" spans="1:14" x14ac:dyDescent="0.25">
      <c r="A1241" t="s">
        <v>1473</v>
      </c>
      <c r="B1241">
        <v>5</v>
      </c>
      <c r="C1241">
        <v>32</v>
      </c>
      <c r="D1241">
        <v>5.6575489866242998</v>
      </c>
      <c r="E1241">
        <v>21</v>
      </c>
      <c r="F1241">
        <v>37</v>
      </c>
      <c r="G1241">
        <v>37</v>
      </c>
      <c r="H1241">
        <v>2.0172027415929401</v>
      </c>
      <c r="I1241">
        <v>32</v>
      </c>
      <c r="J1241">
        <v>37</v>
      </c>
      <c r="K1241">
        <v>29.4</v>
      </c>
      <c r="L1241">
        <v>2.9459960860282699</v>
      </c>
      <c r="M1241">
        <v>23.6</v>
      </c>
      <c r="N1241">
        <v>35</v>
      </c>
    </row>
    <row r="1242" spans="1:14" x14ac:dyDescent="0.25">
      <c r="A1242" t="s">
        <v>1474</v>
      </c>
      <c r="B1242">
        <v>5</v>
      </c>
      <c r="C1242">
        <v>32</v>
      </c>
      <c r="D1242">
        <v>5.3345642809517999</v>
      </c>
      <c r="E1242">
        <v>21</v>
      </c>
      <c r="F1242">
        <v>37</v>
      </c>
      <c r="G1242">
        <v>37</v>
      </c>
      <c r="H1242">
        <v>1.8973062923831501</v>
      </c>
      <c r="I1242">
        <v>32</v>
      </c>
      <c r="J1242">
        <v>37</v>
      </c>
      <c r="K1242">
        <v>29.6</v>
      </c>
      <c r="L1242">
        <v>2.88744865339154</v>
      </c>
      <c r="M1242">
        <v>24</v>
      </c>
      <c r="N1242">
        <v>35.200000000000003</v>
      </c>
    </row>
    <row r="1243" spans="1:14" x14ac:dyDescent="0.25">
      <c r="A1243" t="s">
        <v>1475</v>
      </c>
      <c r="B1243">
        <v>5</v>
      </c>
      <c r="C1243">
        <v>32</v>
      </c>
      <c r="D1243">
        <v>6.9215763567215101</v>
      </c>
      <c r="E1243">
        <v>18</v>
      </c>
      <c r="F1243">
        <v>39</v>
      </c>
      <c r="G1243">
        <v>39</v>
      </c>
      <c r="H1243">
        <v>2.3965864312918601</v>
      </c>
      <c r="I1243">
        <v>32</v>
      </c>
      <c r="J1243">
        <v>39</v>
      </c>
      <c r="K1243">
        <v>30.2</v>
      </c>
      <c r="L1243">
        <v>3.8205385630681898</v>
      </c>
      <c r="M1243">
        <v>22.8</v>
      </c>
      <c r="N1243">
        <v>37.6</v>
      </c>
    </row>
    <row r="1244" spans="1:14" x14ac:dyDescent="0.25">
      <c r="A1244" t="s">
        <v>1476</v>
      </c>
      <c r="B1244">
        <v>5</v>
      </c>
      <c r="C1244">
        <v>32</v>
      </c>
      <c r="D1244">
        <v>6.9840563044871304</v>
      </c>
      <c r="E1244">
        <v>18</v>
      </c>
      <c r="F1244">
        <v>40</v>
      </c>
      <c r="G1244">
        <v>40</v>
      </c>
      <c r="H1244">
        <v>2.78464475735101</v>
      </c>
      <c r="I1244">
        <v>32</v>
      </c>
      <c r="J1244">
        <v>40</v>
      </c>
      <c r="K1244">
        <v>30</v>
      </c>
      <c r="L1244">
        <v>3.91042721166087</v>
      </c>
      <c r="M1244">
        <v>22.4</v>
      </c>
      <c r="N1244">
        <v>37.6</v>
      </c>
    </row>
    <row r="1245" spans="1:14" x14ac:dyDescent="0.25">
      <c r="A1245" t="s">
        <v>1477</v>
      </c>
      <c r="B1245">
        <v>5</v>
      </c>
      <c r="C1245">
        <v>32</v>
      </c>
      <c r="D1245">
        <v>2.9500984505752998</v>
      </c>
      <c r="E1245">
        <v>29</v>
      </c>
      <c r="F1245">
        <v>42</v>
      </c>
      <c r="G1245">
        <v>42</v>
      </c>
      <c r="H1245">
        <v>4.4285290534169102</v>
      </c>
      <c r="I1245">
        <v>32</v>
      </c>
      <c r="J1245">
        <v>42</v>
      </c>
      <c r="K1245">
        <v>33</v>
      </c>
      <c r="L1245">
        <v>2.13584895333803</v>
      </c>
      <c r="M1245">
        <v>29.6</v>
      </c>
      <c r="N1245">
        <v>37.6</v>
      </c>
    </row>
    <row r="1246" spans="1:14" x14ac:dyDescent="0.25">
      <c r="A1246" t="s">
        <v>1478</v>
      </c>
      <c r="B1246">
        <v>5</v>
      </c>
      <c r="C1246">
        <v>32</v>
      </c>
      <c r="D1246">
        <v>5.2114489693400996</v>
      </c>
      <c r="E1246">
        <v>20</v>
      </c>
      <c r="F1246">
        <v>43</v>
      </c>
      <c r="G1246">
        <v>43</v>
      </c>
      <c r="H1246">
        <v>4.6621373491636096</v>
      </c>
      <c r="I1246">
        <v>32</v>
      </c>
      <c r="J1246">
        <v>43</v>
      </c>
      <c r="K1246">
        <v>30.8</v>
      </c>
      <c r="L1246">
        <v>3.5264064544303699</v>
      </c>
      <c r="M1246">
        <v>24.4</v>
      </c>
      <c r="N1246">
        <v>37.6</v>
      </c>
    </row>
    <row r="1247" spans="1:14" x14ac:dyDescent="0.25">
      <c r="A1247" t="s">
        <v>1479</v>
      </c>
      <c r="B1247">
        <v>25</v>
      </c>
      <c r="C1247">
        <v>32</v>
      </c>
      <c r="D1247">
        <v>4.27778640252766</v>
      </c>
      <c r="E1247">
        <v>18</v>
      </c>
      <c r="F1247">
        <v>33</v>
      </c>
      <c r="G1247">
        <v>46</v>
      </c>
      <c r="H1247">
        <v>4.49498609564034</v>
      </c>
      <c r="I1247">
        <v>34</v>
      </c>
      <c r="J1247">
        <v>46</v>
      </c>
      <c r="K1247">
        <v>25.68</v>
      </c>
      <c r="L1247">
        <v>2.17979379302218</v>
      </c>
      <c r="M1247">
        <v>21.24</v>
      </c>
      <c r="N1247">
        <v>29.76</v>
      </c>
    </row>
    <row r="1248" spans="1:14" x14ac:dyDescent="0.25">
      <c r="A1248" t="s">
        <v>1480</v>
      </c>
      <c r="B1248">
        <v>5</v>
      </c>
      <c r="C1248">
        <v>32</v>
      </c>
      <c r="D1248">
        <v>8.2145595827721607</v>
      </c>
      <c r="E1248">
        <v>19</v>
      </c>
      <c r="F1248">
        <v>46</v>
      </c>
      <c r="G1248">
        <v>46</v>
      </c>
      <c r="H1248">
        <v>3.74794747442211</v>
      </c>
      <c r="I1248">
        <v>32</v>
      </c>
      <c r="J1248">
        <v>46</v>
      </c>
      <c r="K1248">
        <v>33.799999999999997</v>
      </c>
      <c r="L1248">
        <v>4.6519136428414098</v>
      </c>
      <c r="M1248">
        <v>24.8</v>
      </c>
      <c r="N1248">
        <v>42.8</v>
      </c>
    </row>
    <row r="1249" spans="1:14" x14ac:dyDescent="0.25">
      <c r="A1249" t="s">
        <v>1481</v>
      </c>
      <c r="B1249">
        <v>5</v>
      </c>
      <c r="C1249">
        <v>32</v>
      </c>
      <c r="D1249">
        <v>6.85753096698049</v>
      </c>
      <c r="E1249">
        <v>23</v>
      </c>
      <c r="F1249">
        <v>47</v>
      </c>
      <c r="G1249">
        <v>47</v>
      </c>
      <c r="H1249">
        <v>5.4110664017326897</v>
      </c>
      <c r="I1249">
        <v>32</v>
      </c>
      <c r="J1249">
        <v>47</v>
      </c>
      <c r="K1249">
        <v>32.6</v>
      </c>
      <c r="L1249">
        <v>4.1035485155462599</v>
      </c>
      <c r="M1249">
        <v>24.8</v>
      </c>
      <c r="N1249">
        <v>40.4</v>
      </c>
    </row>
    <row r="1250" spans="1:14" x14ac:dyDescent="0.25">
      <c r="A1250" t="s">
        <v>1482</v>
      </c>
      <c r="B1250">
        <v>5</v>
      </c>
      <c r="C1250">
        <v>32</v>
      </c>
      <c r="D1250">
        <v>5.6562332251622802</v>
      </c>
      <c r="E1250">
        <v>20</v>
      </c>
      <c r="F1250">
        <v>48</v>
      </c>
      <c r="G1250">
        <v>48</v>
      </c>
      <c r="H1250">
        <v>5.60034702037962</v>
      </c>
      <c r="I1250">
        <v>32</v>
      </c>
      <c r="J1250">
        <v>48</v>
      </c>
      <c r="K1250">
        <v>33.6</v>
      </c>
      <c r="L1250">
        <v>4.1162392861671799</v>
      </c>
      <c r="M1250">
        <v>26</v>
      </c>
      <c r="N1250">
        <v>42</v>
      </c>
    </row>
    <row r="1251" spans="1:14" x14ac:dyDescent="0.25">
      <c r="A1251" t="s">
        <v>1483</v>
      </c>
      <c r="B1251">
        <v>5</v>
      </c>
      <c r="C1251">
        <v>32</v>
      </c>
      <c r="D1251">
        <v>9.2652588880304005</v>
      </c>
      <c r="E1251">
        <v>13</v>
      </c>
      <c r="F1251">
        <v>50</v>
      </c>
      <c r="G1251">
        <v>50</v>
      </c>
      <c r="H1251">
        <v>5.5860105711867503</v>
      </c>
      <c r="I1251">
        <v>32</v>
      </c>
      <c r="J1251">
        <v>50</v>
      </c>
      <c r="K1251">
        <v>32.4</v>
      </c>
      <c r="L1251">
        <v>5.8909781490305404</v>
      </c>
      <c r="M1251">
        <v>21.2</v>
      </c>
      <c r="N1251">
        <v>43.6</v>
      </c>
    </row>
    <row r="1252" spans="1:14" x14ac:dyDescent="0.25">
      <c r="A1252" t="s">
        <v>1484</v>
      </c>
      <c r="B1252">
        <v>30</v>
      </c>
      <c r="C1252">
        <v>32</v>
      </c>
      <c r="D1252">
        <v>2.2032048046291801</v>
      </c>
      <c r="E1252">
        <v>28</v>
      </c>
      <c r="F1252">
        <v>38</v>
      </c>
      <c r="G1252">
        <v>52</v>
      </c>
      <c r="H1252">
        <v>2.0924108889825699</v>
      </c>
      <c r="I1252">
        <v>44</v>
      </c>
      <c r="J1252">
        <v>52</v>
      </c>
      <c r="K1252">
        <v>32.4</v>
      </c>
      <c r="L1252">
        <v>1.8753838856869001</v>
      </c>
      <c r="M1252">
        <v>28.7</v>
      </c>
      <c r="N1252">
        <v>36.066666666666698</v>
      </c>
    </row>
    <row r="1253" spans="1:14" x14ac:dyDescent="0.25">
      <c r="A1253" t="s">
        <v>1485</v>
      </c>
      <c r="B1253">
        <v>105</v>
      </c>
      <c r="C1253">
        <v>32</v>
      </c>
      <c r="D1253">
        <v>1.2152150734612699</v>
      </c>
      <c r="E1253">
        <v>29</v>
      </c>
      <c r="F1253">
        <v>34</v>
      </c>
      <c r="G1253">
        <v>53</v>
      </c>
      <c r="H1253">
        <v>0.99644886021968204</v>
      </c>
      <c r="I1253">
        <v>49</v>
      </c>
      <c r="J1253">
        <v>53</v>
      </c>
      <c r="K1253">
        <v>30.9142857142857</v>
      </c>
      <c r="L1253">
        <v>0.99254993897097599</v>
      </c>
      <c r="M1253">
        <v>28.9428571428571</v>
      </c>
      <c r="N1253">
        <v>32.847619047618998</v>
      </c>
    </row>
    <row r="1254" spans="1:14" x14ac:dyDescent="0.25">
      <c r="A1254" t="s">
        <v>1486</v>
      </c>
      <c r="B1254">
        <v>10</v>
      </c>
      <c r="C1254">
        <v>32</v>
      </c>
      <c r="D1254">
        <v>7.2426216798117897</v>
      </c>
      <c r="E1254">
        <v>20.5</v>
      </c>
      <c r="F1254">
        <v>48</v>
      </c>
      <c r="G1254">
        <v>53</v>
      </c>
      <c r="H1254">
        <v>3.40586265578091</v>
      </c>
      <c r="I1254">
        <v>43</v>
      </c>
      <c r="J1254">
        <v>53</v>
      </c>
      <c r="K1254">
        <v>33.799999999999997</v>
      </c>
      <c r="L1254">
        <v>4.0173799825996603</v>
      </c>
      <c r="M1254">
        <v>26</v>
      </c>
      <c r="N1254">
        <v>41.7</v>
      </c>
    </row>
    <row r="1255" spans="1:14" x14ac:dyDescent="0.25">
      <c r="A1255" t="s">
        <v>1487</v>
      </c>
      <c r="B1255">
        <v>60</v>
      </c>
      <c r="C1255">
        <v>32</v>
      </c>
      <c r="D1255">
        <v>2.5249641154635101</v>
      </c>
      <c r="E1255">
        <v>27</v>
      </c>
      <c r="F1255">
        <v>37</v>
      </c>
      <c r="G1255">
        <v>53</v>
      </c>
      <c r="H1255">
        <v>2.3842959540962299</v>
      </c>
      <c r="I1255">
        <v>47</v>
      </c>
      <c r="J1255">
        <v>53</v>
      </c>
      <c r="K1255">
        <v>30.8</v>
      </c>
      <c r="L1255">
        <v>1.5139312372984499</v>
      </c>
      <c r="M1255">
        <v>27.85</v>
      </c>
      <c r="N1255">
        <v>33.733750000000001</v>
      </c>
    </row>
    <row r="1256" spans="1:14" x14ac:dyDescent="0.25">
      <c r="A1256" t="s">
        <v>1488</v>
      </c>
      <c r="B1256">
        <v>25</v>
      </c>
      <c r="C1256">
        <v>32</v>
      </c>
      <c r="D1256">
        <v>3.0608524420114001</v>
      </c>
      <c r="E1256">
        <v>25</v>
      </c>
      <c r="F1256">
        <v>36</v>
      </c>
      <c r="G1256">
        <v>54</v>
      </c>
      <c r="H1256">
        <v>3.8984990482855002</v>
      </c>
      <c r="I1256">
        <v>41</v>
      </c>
      <c r="J1256">
        <v>54</v>
      </c>
      <c r="K1256">
        <v>31.12</v>
      </c>
      <c r="L1256">
        <v>2.02216478210471</v>
      </c>
      <c r="M1256">
        <v>27.28</v>
      </c>
      <c r="N1256">
        <v>35.159999999999997</v>
      </c>
    </row>
    <row r="1257" spans="1:14" x14ac:dyDescent="0.25">
      <c r="A1257" t="s">
        <v>1489</v>
      </c>
      <c r="B1257">
        <v>5</v>
      </c>
      <c r="C1257">
        <v>32</v>
      </c>
      <c r="D1257">
        <v>7.9889419499297896</v>
      </c>
      <c r="E1257">
        <v>15</v>
      </c>
      <c r="F1257">
        <v>56</v>
      </c>
      <c r="G1257">
        <v>56</v>
      </c>
      <c r="H1257">
        <v>9.3643185975424608</v>
      </c>
      <c r="I1257">
        <v>32</v>
      </c>
      <c r="J1257">
        <v>56</v>
      </c>
      <c r="K1257">
        <v>33.799999999999997</v>
      </c>
      <c r="L1257">
        <v>6.0968284643191604</v>
      </c>
      <c r="M1257">
        <v>22.2</v>
      </c>
      <c r="N1257">
        <v>46.4</v>
      </c>
    </row>
    <row r="1258" spans="1:14" x14ac:dyDescent="0.25">
      <c r="A1258" t="s">
        <v>1490</v>
      </c>
      <c r="B1258">
        <v>85</v>
      </c>
      <c r="C1258">
        <v>32</v>
      </c>
      <c r="D1258">
        <v>1.1228285641176201</v>
      </c>
      <c r="E1258">
        <v>30</v>
      </c>
      <c r="F1258">
        <v>34</v>
      </c>
      <c r="G1258">
        <v>56</v>
      </c>
      <c r="H1258">
        <v>3.06357009650075</v>
      </c>
      <c r="I1258">
        <v>47</v>
      </c>
      <c r="J1258">
        <v>56</v>
      </c>
      <c r="K1258">
        <v>31.105882352941201</v>
      </c>
      <c r="L1258">
        <v>1.10525014217788</v>
      </c>
      <c r="M1258">
        <v>28.9411764705882</v>
      </c>
      <c r="N1258">
        <v>33.223529411764702</v>
      </c>
    </row>
    <row r="1259" spans="1:14" x14ac:dyDescent="0.25">
      <c r="A1259" t="s">
        <v>1491</v>
      </c>
      <c r="B1259">
        <v>5</v>
      </c>
      <c r="C1259">
        <v>32</v>
      </c>
      <c r="D1259">
        <v>7.5034369535974399</v>
      </c>
      <c r="E1259">
        <v>15</v>
      </c>
      <c r="F1259">
        <v>56</v>
      </c>
      <c r="G1259">
        <v>56</v>
      </c>
      <c r="H1259">
        <v>9.7180350205412402</v>
      </c>
      <c r="I1259">
        <v>32</v>
      </c>
      <c r="J1259">
        <v>56</v>
      </c>
      <c r="K1259">
        <v>33.799999999999997</v>
      </c>
      <c r="L1259">
        <v>5.9680010745041399</v>
      </c>
      <c r="M1259">
        <v>22.8</v>
      </c>
      <c r="N1259">
        <v>46.4</v>
      </c>
    </row>
    <row r="1260" spans="1:14" x14ac:dyDescent="0.25">
      <c r="A1260" t="s">
        <v>1492</v>
      </c>
      <c r="B1260">
        <v>45</v>
      </c>
      <c r="C1260">
        <v>32</v>
      </c>
      <c r="D1260">
        <v>2.59106321822917</v>
      </c>
      <c r="E1260">
        <v>27</v>
      </c>
      <c r="F1260">
        <v>37</v>
      </c>
      <c r="G1260">
        <v>58</v>
      </c>
      <c r="H1260">
        <v>3.20635944087471</v>
      </c>
      <c r="I1260">
        <v>49</v>
      </c>
      <c r="J1260">
        <v>58</v>
      </c>
      <c r="K1260">
        <v>31.511111111111099</v>
      </c>
      <c r="L1260">
        <v>1.87813830026448</v>
      </c>
      <c r="M1260">
        <v>27.844444444444399</v>
      </c>
      <c r="N1260">
        <v>35.089444444444403</v>
      </c>
    </row>
    <row r="1261" spans="1:14" x14ac:dyDescent="0.25">
      <c r="A1261" t="s">
        <v>1493</v>
      </c>
      <c r="B1261">
        <v>125</v>
      </c>
      <c r="C1261">
        <v>32</v>
      </c>
      <c r="D1261">
        <v>1.4130812715013901</v>
      </c>
      <c r="E1261">
        <v>29</v>
      </c>
      <c r="F1261">
        <v>34</v>
      </c>
      <c r="G1261">
        <v>58</v>
      </c>
      <c r="H1261">
        <v>2.8213990623920799</v>
      </c>
      <c r="I1261">
        <v>51</v>
      </c>
      <c r="J1261">
        <v>58</v>
      </c>
      <c r="K1261">
        <v>31.584</v>
      </c>
      <c r="L1261">
        <v>0.99809288925155504</v>
      </c>
      <c r="M1261">
        <v>29.672000000000001</v>
      </c>
      <c r="N1261">
        <v>33.56</v>
      </c>
    </row>
    <row r="1262" spans="1:14" x14ac:dyDescent="0.25">
      <c r="A1262" t="s">
        <v>1494</v>
      </c>
      <c r="B1262">
        <v>25</v>
      </c>
      <c r="C1262">
        <v>32</v>
      </c>
      <c r="D1262">
        <v>3.33648338406431</v>
      </c>
      <c r="E1262">
        <v>26</v>
      </c>
      <c r="F1262">
        <v>39</v>
      </c>
      <c r="G1262">
        <v>58</v>
      </c>
      <c r="H1262">
        <v>3.7310396279951998</v>
      </c>
      <c r="I1262">
        <v>46</v>
      </c>
      <c r="J1262">
        <v>58</v>
      </c>
      <c r="K1262">
        <v>32.72</v>
      </c>
      <c r="L1262">
        <v>2.31128691157432</v>
      </c>
      <c r="M1262">
        <v>28.4</v>
      </c>
      <c r="N1262">
        <v>37.4</v>
      </c>
    </row>
    <row r="1263" spans="1:14" x14ac:dyDescent="0.25">
      <c r="A1263" t="s">
        <v>1495</v>
      </c>
      <c r="B1263">
        <v>402</v>
      </c>
      <c r="C1263">
        <v>32</v>
      </c>
      <c r="D1263">
        <v>0.72780829068567199</v>
      </c>
      <c r="E1263">
        <v>31</v>
      </c>
      <c r="F1263">
        <v>34</v>
      </c>
      <c r="G1263">
        <v>59</v>
      </c>
      <c r="H1263">
        <v>0.79136248676478604</v>
      </c>
      <c r="I1263">
        <v>57</v>
      </c>
      <c r="J1263">
        <v>59</v>
      </c>
      <c r="K1263">
        <v>31.579601990049799</v>
      </c>
      <c r="L1263">
        <v>0.59766224602519702</v>
      </c>
      <c r="M1263">
        <v>30.4004353233831</v>
      </c>
      <c r="N1263">
        <v>32.753731343283597</v>
      </c>
    </row>
    <row r="1264" spans="1:14" x14ac:dyDescent="0.25">
      <c r="A1264" t="s">
        <v>1496</v>
      </c>
      <c r="B1264">
        <v>25</v>
      </c>
      <c r="C1264">
        <v>32</v>
      </c>
      <c r="D1264">
        <v>2.43960775712016</v>
      </c>
      <c r="E1264">
        <v>25</v>
      </c>
      <c r="F1264">
        <v>33</v>
      </c>
      <c r="G1264">
        <v>59</v>
      </c>
      <c r="H1264">
        <v>6.1640848594268602</v>
      </c>
      <c r="I1264">
        <v>39</v>
      </c>
      <c r="J1264">
        <v>59</v>
      </c>
      <c r="K1264">
        <v>30.4</v>
      </c>
      <c r="L1264">
        <v>2.0972038190509399</v>
      </c>
      <c r="M1264">
        <v>26.44</v>
      </c>
      <c r="N1264">
        <v>34.72</v>
      </c>
    </row>
    <row r="1265" spans="1:14" x14ac:dyDescent="0.25">
      <c r="A1265" t="s">
        <v>1497</v>
      </c>
      <c r="B1265">
        <v>65</v>
      </c>
      <c r="C1265">
        <v>32</v>
      </c>
      <c r="D1265">
        <v>3.2224063027864802</v>
      </c>
      <c r="E1265">
        <v>28</v>
      </c>
      <c r="F1265">
        <v>39</v>
      </c>
      <c r="G1265">
        <v>61</v>
      </c>
      <c r="H1265">
        <v>2.1766172277770002</v>
      </c>
      <c r="I1265">
        <v>53</v>
      </c>
      <c r="J1265">
        <v>61</v>
      </c>
      <c r="K1265">
        <v>33.384615384615401</v>
      </c>
      <c r="L1265">
        <v>1.6710366403880299</v>
      </c>
      <c r="M1265">
        <v>30.076923076923102</v>
      </c>
      <c r="N1265">
        <v>36.661538461538498</v>
      </c>
    </row>
    <row r="1266" spans="1:14" x14ac:dyDescent="0.25">
      <c r="A1266" t="s">
        <v>1498</v>
      </c>
      <c r="B1266">
        <v>815</v>
      </c>
      <c r="C1266">
        <v>32</v>
      </c>
      <c r="D1266">
        <v>0.59916770623425597</v>
      </c>
      <c r="E1266">
        <v>31</v>
      </c>
      <c r="F1266">
        <v>33</v>
      </c>
      <c r="G1266">
        <v>63</v>
      </c>
      <c r="H1266">
        <v>0.891151824975697</v>
      </c>
      <c r="I1266">
        <v>59</v>
      </c>
      <c r="J1266">
        <v>63</v>
      </c>
      <c r="K1266">
        <v>31.925153374233101</v>
      </c>
      <c r="L1266">
        <v>0.39158180751632499</v>
      </c>
      <c r="M1266">
        <v>31.1742024539877</v>
      </c>
      <c r="N1266">
        <v>32.6969631901841</v>
      </c>
    </row>
    <row r="1267" spans="1:14" x14ac:dyDescent="0.25">
      <c r="A1267" t="s">
        <v>1499</v>
      </c>
      <c r="B1267">
        <v>1143</v>
      </c>
      <c r="C1267">
        <v>32</v>
      </c>
      <c r="D1267">
        <v>0.51728014448148596</v>
      </c>
      <c r="E1267">
        <v>31</v>
      </c>
      <c r="F1267">
        <v>32</v>
      </c>
      <c r="G1267">
        <v>63</v>
      </c>
      <c r="H1267">
        <v>1.81490500523245</v>
      </c>
      <c r="I1267">
        <v>57</v>
      </c>
      <c r="J1267">
        <v>63</v>
      </c>
      <c r="K1267">
        <v>31.295713035870499</v>
      </c>
      <c r="L1267">
        <v>0.33129707661919999</v>
      </c>
      <c r="M1267">
        <v>30.650918635170601</v>
      </c>
      <c r="N1267">
        <v>31.9554024496938</v>
      </c>
    </row>
    <row r="1268" spans="1:14" x14ac:dyDescent="0.25">
      <c r="A1268" t="s">
        <v>1500</v>
      </c>
      <c r="B1268">
        <v>125</v>
      </c>
      <c r="C1268">
        <v>32</v>
      </c>
      <c r="D1268">
        <v>1.7807852536485</v>
      </c>
      <c r="E1268">
        <v>29</v>
      </c>
      <c r="F1268">
        <v>35</v>
      </c>
      <c r="G1268">
        <v>63</v>
      </c>
      <c r="H1268">
        <v>2.2690238511138898</v>
      </c>
      <c r="I1268">
        <v>57</v>
      </c>
      <c r="J1268">
        <v>63</v>
      </c>
      <c r="K1268">
        <v>33.031999999999996</v>
      </c>
      <c r="L1268">
        <v>1.0578587333599001</v>
      </c>
      <c r="M1268">
        <v>30.936</v>
      </c>
      <c r="N1268">
        <v>35.032200000000003</v>
      </c>
    </row>
    <row r="1269" spans="1:14" x14ac:dyDescent="0.25">
      <c r="A1269" t="s">
        <v>1501</v>
      </c>
      <c r="B1269">
        <v>385</v>
      </c>
      <c r="C1269">
        <v>32</v>
      </c>
      <c r="D1269">
        <v>0.829902153123111</v>
      </c>
      <c r="E1269">
        <v>30</v>
      </c>
      <c r="F1269">
        <v>33</v>
      </c>
      <c r="G1269">
        <v>63</v>
      </c>
      <c r="H1269">
        <v>1.39100359420812</v>
      </c>
      <c r="I1269">
        <v>57</v>
      </c>
      <c r="J1269">
        <v>63</v>
      </c>
      <c r="K1269">
        <v>32.322077922077902</v>
      </c>
      <c r="L1269">
        <v>0.62266566445091098</v>
      </c>
      <c r="M1269">
        <v>31.122077922077899</v>
      </c>
      <c r="N1269">
        <v>33.542987012986998</v>
      </c>
    </row>
    <row r="1270" spans="1:14" x14ac:dyDescent="0.25">
      <c r="A1270" t="s">
        <v>1502</v>
      </c>
      <c r="B1270">
        <v>285</v>
      </c>
      <c r="C1270">
        <v>32</v>
      </c>
      <c r="D1270">
        <v>1.1723504597858301</v>
      </c>
      <c r="E1270">
        <v>30</v>
      </c>
      <c r="F1270">
        <v>34</v>
      </c>
      <c r="G1270">
        <v>65</v>
      </c>
      <c r="H1270">
        <v>1.3089940360974399</v>
      </c>
      <c r="I1270">
        <v>62</v>
      </c>
      <c r="J1270">
        <v>65</v>
      </c>
      <c r="K1270">
        <v>32.196491228070201</v>
      </c>
      <c r="L1270">
        <v>0.775174363568498</v>
      </c>
      <c r="M1270">
        <v>30.670175438596502</v>
      </c>
      <c r="N1270">
        <v>33.729912280701797</v>
      </c>
    </row>
    <row r="1271" spans="1:14" x14ac:dyDescent="0.25">
      <c r="A1271" t="s">
        <v>1503</v>
      </c>
      <c r="B1271">
        <v>45</v>
      </c>
      <c r="C1271">
        <v>32</v>
      </c>
      <c r="D1271">
        <v>1.7533703062225801</v>
      </c>
      <c r="E1271">
        <v>29</v>
      </c>
      <c r="F1271">
        <v>36</v>
      </c>
      <c r="G1271">
        <v>69</v>
      </c>
      <c r="H1271">
        <v>6.5812317161068004</v>
      </c>
      <c r="I1271">
        <v>53</v>
      </c>
      <c r="J1271">
        <v>69</v>
      </c>
      <c r="K1271">
        <v>33</v>
      </c>
      <c r="L1271">
        <v>1.9047716734978299</v>
      </c>
      <c r="M1271">
        <v>29.3333333333333</v>
      </c>
      <c r="N1271">
        <v>36.7777777777778</v>
      </c>
    </row>
    <row r="1272" spans="1:14" x14ac:dyDescent="0.25">
      <c r="A1272" t="s">
        <v>1504</v>
      </c>
      <c r="B1272">
        <v>3194</v>
      </c>
      <c r="C1272">
        <v>32</v>
      </c>
      <c r="D1272">
        <v>0.25211869007153798</v>
      </c>
      <c r="E1272">
        <v>31</v>
      </c>
      <c r="F1272">
        <v>32</v>
      </c>
      <c r="G1272">
        <v>75</v>
      </c>
      <c r="H1272">
        <v>6.3579093333507899</v>
      </c>
      <c r="I1272">
        <v>61</v>
      </c>
      <c r="J1272">
        <v>75</v>
      </c>
      <c r="K1272">
        <v>31.554477144646199</v>
      </c>
      <c r="L1272">
        <v>0.20553180755042399</v>
      </c>
      <c r="M1272">
        <v>31.146524733875999</v>
      </c>
      <c r="N1272">
        <v>31.952418597370102</v>
      </c>
    </row>
    <row r="1273" spans="1:14" x14ac:dyDescent="0.25">
      <c r="A1273" t="s">
        <v>1505</v>
      </c>
      <c r="B1273">
        <v>20</v>
      </c>
      <c r="C1273">
        <v>32.5</v>
      </c>
      <c r="D1273">
        <v>2.7172693633092901</v>
      </c>
      <c r="E1273">
        <v>25</v>
      </c>
      <c r="F1273">
        <v>34</v>
      </c>
      <c r="G1273">
        <v>43</v>
      </c>
      <c r="H1273">
        <v>2.53555100557851</v>
      </c>
      <c r="I1273">
        <v>37</v>
      </c>
      <c r="J1273">
        <v>43</v>
      </c>
      <c r="K1273">
        <v>29.1</v>
      </c>
      <c r="L1273">
        <v>1.8240152539835499</v>
      </c>
      <c r="M1273">
        <v>25.4</v>
      </c>
      <c r="N1273">
        <v>32.6</v>
      </c>
    </row>
    <row r="1274" spans="1:14" x14ac:dyDescent="0.25">
      <c r="A1274" t="s">
        <v>1506</v>
      </c>
      <c r="B1274">
        <v>5</v>
      </c>
      <c r="C1274">
        <v>33</v>
      </c>
      <c r="D1274">
        <v>6.0736764866599904</v>
      </c>
      <c r="E1274">
        <v>21</v>
      </c>
      <c r="F1274">
        <v>38</v>
      </c>
      <c r="G1274">
        <v>38</v>
      </c>
      <c r="H1274">
        <v>2.0517584071366999</v>
      </c>
      <c r="I1274">
        <v>33</v>
      </c>
      <c r="J1274">
        <v>38</v>
      </c>
      <c r="K1274">
        <v>30</v>
      </c>
      <c r="L1274">
        <v>3.1661335898206899</v>
      </c>
      <c r="M1274">
        <v>23.8</v>
      </c>
      <c r="N1274">
        <v>36.200000000000003</v>
      </c>
    </row>
    <row r="1275" spans="1:14" x14ac:dyDescent="0.25">
      <c r="A1275" t="s">
        <v>1507</v>
      </c>
      <c r="B1275">
        <v>5</v>
      </c>
      <c r="C1275">
        <v>33</v>
      </c>
      <c r="D1275">
        <v>3.74709693410023</v>
      </c>
      <c r="E1275">
        <v>20</v>
      </c>
      <c r="F1275">
        <v>38</v>
      </c>
      <c r="G1275">
        <v>38</v>
      </c>
      <c r="H1275">
        <v>1.8413633025237499</v>
      </c>
      <c r="I1275">
        <v>33</v>
      </c>
      <c r="J1275">
        <v>38</v>
      </c>
      <c r="K1275">
        <v>31.2</v>
      </c>
      <c r="L1275">
        <v>2.7870519058375298</v>
      </c>
      <c r="M1275">
        <v>25.6</v>
      </c>
      <c r="N1275">
        <v>35.799999999999997</v>
      </c>
    </row>
    <row r="1276" spans="1:14" x14ac:dyDescent="0.25">
      <c r="A1276" t="s">
        <v>1508</v>
      </c>
      <c r="B1276">
        <v>5</v>
      </c>
      <c r="C1276">
        <v>33</v>
      </c>
      <c r="D1276">
        <v>8.0065112459943002</v>
      </c>
      <c r="E1276">
        <v>5</v>
      </c>
      <c r="F1276">
        <v>39</v>
      </c>
      <c r="G1276">
        <v>39</v>
      </c>
      <c r="H1276">
        <v>2.9593086541912199</v>
      </c>
      <c r="I1276">
        <v>33</v>
      </c>
      <c r="J1276">
        <v>39</v>
      </c>
      <c r="K1276">
        <v>26.6</v>
      </c>
      <c r="L1276">
        <v>5.4583872928900803</v>
      </c>
      <c r="M1276">
        <v>15.2</v>
      </c>
      <c r="N1276">
        <v>35.799999999999997</v>
      </c>
    </row>
    <row r="1277" spans="1:14" x14ac:dyDescent="0.25">
      <c r="A1277" t="s">
        <v>1509</v>
      </c>
      <c r="B1277">
        <v>5</v>
      </c>
      <c r="C1277">
        <v>33</v>
      </c>
      <c r="D1277">
        <v>7.3710431838215298</v>
      </c>
      <c r="E1277">
        <v>16</v>
      </c>
      <c r="F1277">
        <v>39</v>
      </c>
      <c r="G1277">
        <v>39</v>
      </c>
      <c r="H1277">
        <v>3.0768470044428402</v>
      </c>
      <c r="I1277">
        <v>33</v>
      </c>
      <c r="J1277">
        <v>39</v>
      </c>
      <c r="K1277">
        <v>28.2</v>
      </c>
      <c r="L1277">
        <v>4.0026563724361299</v>
      </c>
      <c r="M1277">
        <v>20.2</v>
      </c>
      <c r="N1277">
        <v>35.799999999999997</v>
      </c>
    </row>
    <row r="1278" spans="1:14" x14ac:dyDescent="0.25">
      <c r="A1278" t="s">
        <v>1510</v>
      </c>
      <c r="B1278">
        <v>5</v>
      </c>
      <c r="C1278">
        <v>33</v>
      </c>
      <c r="D1278">
        <v>4.4316457279870498</v>
      </c>
      <c r="E1278">
        <v>17</v>
      </c>
      <c r="F1278">
        <v>40</v>
      </c>
      <c r="G1278">
        <v>40</v>
      </c>
      <c r="H1278">
        <v>3.0488864739234001</v>
      </c>
      <c r="I1278">
        <v>33</v>
      </c>
      <c r="J1278">
        <v>40</v>
      </c>
      <c r="K1278">
        <v>30.6</v>
      </c>
      <c r="L1278">
        <v>3.3759710718647802</v>
      </c>
      <c r="M1278">
        <v>23.6</v>
      </c>
      <c r="N1278">
        <v>36.4</v>
      </c>
    </row>
    <row r="1279" spans="1:14" x14ac:dyDescent="0.25">
      <c r="A1279" t="s">
        <v>1511</v>
      </c>
      <c r="B1279">
        <v>5</v>
      </c>
      <c r="C1279">
        <v>33</v>
      </c>
      <c r="D1279">
        <v>4.0851635825447197</v>
      </c>
      <c r="E1279">
        <v>25</v>
      </c>
      <c r="F1279">
        <v>42</v>
      </c>
      <c r="G1279">
        <v>42</v>
      </c>
      <c r="H1279">
        <v>2.5764054468391899</v>
      </c>
      <c r="I1279">
        <v>33</v>
      </c>
      <c r="J1279">
        <v>42</v>
      </c>
      <c r="K1279">
        <v>34.200000000000003</v>
      </c>
      <c r="L1279">
        <v>2.6579026401740999</v>
      </c>
      <c r="M1279">
        <v>29.2</v>
      </c>
      <c r="N1279">
        <v>39</v>
      </c>
    </row>
    <row r="1280" spans="1:14" x14ac:dyDescent="0.25">
      <c r="A1280" t="s">
        <v>1512</v>
      </c>
      <c r="B1280">
        <v>5</v>
      </c>
      <c r="C1280">
        <v>33</v>
      </c>
      <c r="D1280">
        <v>7.71723721839808</v>
      </c>
      <c r="E1280">
        <v>18</v>
      </c>
      <c r="F1280">
        <v>43</v>
      </c>
      <c r="G1280">
        <v>43</v>
      </c>
      <c r="H1280">
        <v>3.7801005378174302</v>
      </c>
      <c r="I1280">
        <v>33</v>
      </c>
      <c r="J1280">
        <v>43</v>
      </c>
      <c r="K1280">
        <v>30.2</v>
      </c>
      <c r="L1280">
        <v>4.3298085882220096</v>
      </c>
      <c r="M1280">
        <v>21.8</v>
      </c>
      <c r="N1280">
        <v>38.6</v>
      </c>
    </row>
    <row r="1281" spans="1:14" x14ac:dyDescent="0.25">
      <c r="A1281" t="s">
        <v>1513</v>
      </c>
      <c r="B1281">
        <v>10</v>
      </c>
      <c r="C1281">
        <v>33</v>
      </c>
      <c r="D1281">
        <v>5.4382492923308101</v>
      </c>
      <c r="E1281">
        <v>22.5</v>
      </c>
      <c r="F1281">
        <v>40</v>
      </c>
      <c r="G1281">
        <v>44</v>
      </c>
      <c r="H1281">
        <v>1.5295715311507601</v>
      </c>
      <c r="I1281">
        <v>40</v>
      </c>
      <c r="J1281">
        <v>44</v>
      </c>
      <c r="K1281">
        <v>32.4</v>
      </c>
      <c r="L1281">
        <v>2.8094296697740901</v>
      </c>
      <c r="M1281">
        <v>26.9</v>
      </c>
      <c r="N1281">
        <v>37.799999999999997</v>
      </c>
    </row>
    <row r="1282" spans="1:14" x14ac:dyDescent="0.25">
      <c r="A1282" t="s">
        <v>1514</v>
      </c>
      <c r="B1282">
        <v>10</v>
      </c>
      <c r="C1282">
        <v>33</v>
      </c>
      <c r="D1282">
        <v>2.4525004410481399</v>
      </c>
      <c r="E1282">
        <v>27</v>
      </c>
      <c r="F1282">
        <v>38.5</v>
      </c>
      <c r="G1282">
        <v>44</v>
      </c>
      <c r="H1282">
        <v>3.3311564674060299</v>
      </c>
      <c r="I1282">
        <v>33</v>
      </c>
      <c r="J1282">
        <v>44</v>
      </c>
      <c r="K1282">
        <v>32.799999999999997</v>
      </c>
      <c r="L1282">
        <v>1.9801119660109601</v>
      </c>
      <c r="M1282">
        <v>29.2</v>
      </c>
      <c r="N1282">
        <v>36.9</v>
      </c>
    </row>
    <row r="1283" spans="1:14" x14ac:dyDescent="0.25">
      <c r="A1283" t="s">
        <v>1515</v>
      </c>
      <c r="B1283">
        <v>20</v>
      </c>
      <c r="C1283">
        <v>33</v>
      </c>
      <c r="D1283">
        <v>1.79461175763341</v>
      </c>
      <c r="E1283">
        <v>29</v>
      </c>
      <c r="F1283">
        <v>36</v>
      </c>
      <c r="G1283">
        <v>44</v>
      </c>
      <c r="H1283">
        <v>1.3047275506396501</v>
      </c>
      <c r="I1283">
        <v>39</v>
      </c>
      <c r="J1283">
        <v>44</v>
      </c>
      <c r="K1283">
        <v>31.05</v>
      </c>
      <c r="L1283">
        <v>2.1557146090154302</v>
      </c>
      <c r="M1283">
        <v>26.5</v>
      </c>
      <c r="N1283">
        <v>34.9</v>
      </c>
    </row>
    <row r="1284" spans="1:14" x14ac:dyDescent="0.25">
      <c r="A1284" t="s">
        <v>1516</v>
      </c>
      <c r="B1284">
        <v>5</v>
      </c>
      <c r="C1284">
        <v>33</v>
      </c>
      <c r="D1284">
        <v>4.4840450383543899</v>
      </c>
      <c r="E1284">
        <v>25</v>
      </c>
      <c r="F1284">
        <v>44</v>
      </c>
      <c r="G1284">
        <v>44</v>
      </c>
      <c r="H1284">
        <v>3.4199358116923202</v>
      </c>
      <c r="I1284">
        <v>33</v>
      </c>
      <c r="J1284">
        <v>44</v>
      </c>
      <c r="K1284">
        <v>34.4</v>
      </c>
      <c r="L1284">
        <v>2.97125630769286</v>
      </c>
      <c r="M1284">
        <v>28.995000000000001</v>
      </c>
      <c r="N1284">
        <v>40.4</v>
      </c>
    </row>
    <row r="1285" spans="1:14" x14ac:dyDescent="0.25">
      <c r="A1285" t="s">
        <v>1517</v>
      </c>
      <c r="B1285">
        <v>25</v>
      </c>
      <c r="C1285">
        <v>33</v>
      </c>
      <c r="D1285">
        <v>2.5243612954557402</v>
      </c>
      <c r="E1285">
        <v>28</v>
      </c>
      <c r="F1285">
        <v>38</v>
      </c>
      <c r="G1285">
        <v>46</v>
      </c>
      <c r="H1285">
        <v>1.7065584649168699</v>
      </c>
      <c r="I1285">
        <v>42</v>
      </c>
      <c r="J1285">
        <v>46</v>
      </c>
      <c r="K1285">
        <v>31.28</v>
      </c>
      <c r="L1285">
        <v>1.90919972529411</v>
      </c>
      <c r="M1285">
        <v>27.44</v>
      </c>
      <c r="N1285">
        <v>34.96</v>
      </c>
    </row>
    <row r="1286" spans="1:14" x14ac:dyDescent="0.25">
      <c r="A1286" t="s">
        <v>1518</v>
      </c>
      <c r="B1286">
        <v>5</v>
      </c>
      <c r="C1286">
        <v>33</v>
      </c>
      <c r="D1286">
        <v>11.485589546763499</v>
      </c>
      <c r="E1286">
        <v>7</v>
      </c>
      <c r="F1286">
        <v>47</v>
      </c>
      <c r="G1286">
        <v>47</v>
      </c>
      <c r="H1286">
        <v>5.6037640222551897</v>
      </c>
      <c r="I1286">
        <v>33</v>
      </c>
      <c r="J1286">
        <v>47</v>
      </c>
      <c r="K1286">
        <v>27.8</v>
      </c>
      <c r="L1286">
        <v>6.7276027002349998</v>
      </c>
      <c r="M1286">
        <v>14.6</v>
      </c>
      <c r="N1286">
        <v>40.6</v>
      </c>
    </row>
    <row r="1287" spans="1:14" x14ac:dyDescent="0.25">
      <c r="A1287" t="s">
        <v>1519</v>
      </c>
      <c r="B1287">
        <v>5</v>
      </c>
      <c r="C1287">
        <v>33</v>
      </c>
      <c r="D1287">
        <v>6.8754789812144796</v>
      </c>
      <c r="E1287">
        <v>21</v>
      </c>
      <c r="F1287">
        <v>49</v>
      </c>
      <c r="G1287">
        <v>49</v>
      </c>
      <c r="H1287">
        <v>7.0920900145216299</v>
      </c>
      <c r="I1287">
        <v>33</v>
      </c>
      <c r="J1287">
        <v>49</v>
      </c>
      <c r="K1287">
        <v>32.200000000000003</v>
      </c>
      <c r="L1287">
        <v>4.5051281228773501</v>
      </c>
      <c r="M1287">
        <v>24.2</v>
      </c>
      <c r="N1287">
        <v>41</v>
      </c>
    </row>
    <row r="1288" spans="1:14" x14ac:dyDescent="0.25">
      <c r="A1288" t="s">
        <v>1520</v>
      </c>
      <c r="B1288">
        <v>5</v>
      </c>
      <c r="C1288">
        <v>33</v>
      </c>
      <c r="D1288">
        <v>5.1618035977396701</v>
      </c>
      <c r="E1288">
        <v>22</v>
      </c>
      <c r="F1288">
        <v>50</v>
      </c>
      <c r="G1288">
        <v>50</v>
      </c>
      <c r="H1288">
        <v>8.0317635624184192</v>
      </c>
      <c r="I1288">
        <v>33</v>
      </c>
      <c r="J1288">
        <v>50</v>
      </c>
      <c r="K1288">
        <v>33.6</v>
      </c>
      <c r="L1288">
        <v>4.1259309997940496</v>
      </c>
      <c r="M1288">
        <v>26.4</v>
      </c>
      <c r="N1288">
        <v>42.6</v>
      </c>
    </row>
    <row r="1289" spans="1:14" x14ac:dyDescent="0.25">
      <c r="A1289" t="s">
        <v>1521</v>
      </c>
      <c r="B1289">
        <v>145</v>
      </c>
      <c r="C1289">
        <v>33</v>
      </c>
      <c r="D1289">
        <v>1.2370161764916801</v>
      </c>
      <c r="E1289">
        <v>31</v>
      </c>
      <c r="F1289">
        <v>36</v>
      </c>
      <c r="G1289">
        <v>51</v>
      </c>
      <c r="H1289">
        <v>1.38073831113227</v>
      </c>
      <c r="I1289">
        <v>47</v>
      </c>
      <c r="J1289">
        <v>51</v>
      </c>
      <c r="K1289">
        <v>32.089655172413799</v>
      </c>
      <c r="L1289">
        <v>0.78957934266172203</v>
      </c>
      <c r="M1289">
        <v>30.496551724137898</v>
      </c>
      <c r="N1289">
        <v>33.6</v>
      </c>
    </row>
    <row r="1290" spans="1:14" x14ac:dyDescent="0.25">
      <c r="A1290" t="s">
        <v>1522</v>
      </c>
      <c r="B1290">
        <v>63</v>
      </c>
      <c r="C1290">
        <v>33</v>
      </c>
      <c r="D1290">
        <v>2.4813282751383201</v>
      </c>
      <c r="E1290">
        <v>26</v>
      </c>
      <c r="F1290">
        <v>37</v>
      </c>
      <c r="G1290">
        <v>53</v>
      </c>
      <c r="H1290">
        <v>3.4315167842725298</v>
      </c>
      <c r="I1290">
        <v>46</v>
      </c>
      <c r="J1290">
        <v>53</v>
      </c>
      <c r="K1290">
        <v>30.301587301587301</v>
      </c>
      <c r="L1290">
        <v>1.4552719483882799</v>
      </c>
      <c r="M1290">
        <v>27.380952380952401</v>
      </c>
      <c r="N1290">
        <v>33.1111111111111</v>
      </c>
    </row>
    <row r="1291" spans="1:14" x14ac:dyDescent="0.25">
      <c r="A1291" t="s">
        <v>1523</v>
      </c>
      <c r="B1291">
        <v>5</v>
      </c>
      <c r="C1291">
        <v>33</v>
      </c>
      <c r="D1291">
        <v>9.9888670777295694</v>
      </c>
      <c r="E1291">
        <v>4</v>
      </c>
      <c r="F1291">
        <v>54</v>
      </c>
      <c r="G1291">
        <v>54</v>
      </c>
      <c r="H1291">
        <v>8.1040733801302096</v>
      </c>
      <c r="I1291">
        <v>33</v>
      </c>
      <c r="J1291">
        <v>54</v>
      </c>
      <c r="K1291">
        <v>31</v>
      </c>
      <c r="L1291">
        <v>7.4328679870324104</v>
      </c>
      <c r="M1291">
        <v>15.6</v>
      </c>
      <c r="N1291">
        <v>45.2</v>
      </c>
    </row>
    <row r="1292" spans="1:14" x14ac:dyDescent="0.25">
      <c r="A1292" t="s">
        <v>1524</v>
      </c>
      <c r="B1292">
        <v>181</v>
      </c>
      <c r="C1292">
        <v>33</v>
      </c>
      <c r="D1292">
        <v>0.99545758502326898</v>
      </c>
      <c r="E1292">
        <v>30</v>
      </c>
      <c r="F1292">
        <v>35</v>
      </c>
      <c r="G1292">
        <v>57</v>
      </c>
      <c r="H1292">
        <v>2.4520114673515701</v>
      </c>
      <c r="I1292">
        <v>50</v>
      </c>
      <c r="J1292">
        <v>57</v>
      </c>
      <c r="K1292">
        <v>32.088397790055197</v>
      </c>
      <c r="L1292">
        <v>0.66427812009881404</v>
      </c>
      <c r="M1292">
        <v>30.779005524861901</v>
      </c>
      <c r="N1292">
        <v>33.408839779005497</v>
      </c>
    </row>
    <row r="1293" spans="1:14" x14ac:dyDescent="0.25">
      <c r="A1293" t="s">
        <v>1525</v>
      </c>
      <c r="B1293">
        <v>165</v>
      </c>
      <c r="C1293">
        <v>33</v>
      </c>
      <c r="D1293">
        <v>0.895784730294228</v>
      </c>
      <c r="E1293">
        <v>31</v>
      </c>
      <c r="F1293">
        <v>34</v>
      </c>
      <c r="G1293">
        <v>58</v>
      </c>
      <c r="H1293">
        <v>1.70899751528512</v>
      </c>
      <c r="I1293">
        <v>51</v>
      </c>
      <c r="J1293">
        <v>58</v>
      </c>
      <c r="K1293">
        <v>31.975757575757601</v>
      </c>
      <c r="L1293">
        <v>0.85697741884721301</v>
      </c>
      <c r="M1293">
        <v>30.278636363636402</v>
      </c>
      <c r="N1293">
        <v>33.636363636363598</v>
      </c>
    </row>
    <row r="1294" spans="1:14" x14ac:dyDescent="0.25">
      <c r="A1294" t="s">
        <v>1526</v>
      </c>
      <c r="B1294">
        <v>225</v>
      </c>
      <c r="C1294">
        <v>33</v>
      </c>
      <c r="D1294">
        <v>1.48242425377043</v>
      </c>
      <c r="E1294">
        <v>31</v>
      </c>
      <c r="F1294">
        <v>36</v>
      </c>
      <c r="G1294">
        <v>61</v>
      </c>
      <c r="H1294">
        <v>1.3655255054339299</v>
      </c>
      <c r="I1294">
        <v>57</v>
      </c>
      <c r="J1294">
        <v>61</v>
      </c>
      <c r="K1294">
        <v>32.955555555555598</v>
      </c>
      <c r="L1294">
        <v>0.76904137089313196</v>
      </c>
      <c r="M1294">
        <v>31.462222222222199</v>
      </c>
      <c r="N1294">
        <v>34.471111111111099</v>
      </c>
    </row>
    <row r="1295" spans="1:14" x14ac:dyDescent="0.25">
      <c r="A1295" t="s">
        <v>1527</v>
      </c>
      <c r="B1295">
        <v>45</v>
      </c>
      <c r="C1295">
        <v>33</v>
      </c>
      <c r="D1295">
        <v>1.5700122081797301</v>
      </c>
      <c r="E1295">
        <v>31</v>
      </c>
      <c r="F1295">
        <v>36</v>
      </c>
      <c r="G1295">
        <v>62</v>
      </c>
      <c r="H1295">
        <v>3.4221266553248002</v>
      </c>
      <c r="I1295">
        <v>53</v>
      </c>
      <c r="J1295">
        <v>62</v>
      </c>
      <c r="K1295">
        <v>34.2222222222222</v>
      </c>
      <c r="L1295">
        <v>1.7145940878308199</v>
      </c>
      <c r="M1295">
        <v>30.866666666666699</v>
      </c>
      <c r="N1295">
        <v>37.600555555555601</v>
      </c>
    </row>
    <row r="1296" spans="1:14" x14ac:dyDescent="0.25">
      <c r="A1296" t="s">
        <v>1528</v>
      </c>
      <c r="B1296">
        <v>45</v>
      </c>
      <c r="C1296">
        <v>33</v>
      </c>
      <c r="D1296">
        <v>2.76957359421796</v>
      </c>
      <c r="E1296">
        <v>29</v>
      </c>
      <c r="F1296">
        <v>37</v>
      </c>
      <c r="G1296">
        <v>62</v>
      </c>
      <c r="H1296">
        <v>5.3586424824693699</v>
      </c>
      <c r="I1296">
        <v>49</v>
      </c>
      <c r="J1296">
        <v>62</v>
      </c>
      <c r="K1296">
        <v>31.5555555555556</v>
      </c>
      <c r="L1296">
        <v>1.88122642556641</v>
      </c>
      <c r="M1296">
        <v>27.866666666666699</v>
      </c>
      <c r="N1296">
        <v>35.2222222222222</v>
      </c>
    </row>
    <row r="1297" spans="1:14" x14ac:dyDescent="0.25">
      <c r="A1297" t="s">
        <v>1529</v>
      </c>
      <c r="B1297">
        <v>50</v>
      </c>
      <c r="C1297">
        <v>33</v>
      </c>
      <c r="D1297">
        <v>2.4419813932158601</v>
      </c>
      <c r="E1297">
        <v>30.5</v>
      </c>
      <c r="F1297">
        <v>39</v>
      </c>
      <c r="G1297">
        <v>63</v>
      </c>
      <c r="H1297">
        <v>4.6325845749413403</v>
      </c>
      <c r="I1297">
        <v>49</v>
      </c>
      <c r="J1297">
        <v>63</v>
      </c>
      <c r="K1297">
        <v>33.700000000000003</v>
      </c>
      <c r="L1297">
        <v>1.6112435638556299</v>
      </c>
      <c r="M1297">
        <v>30.56</v>
      </c>
      <c r="N1297">
        <v>36.82</v>
      </c>
    </row>
    <row r="1298" spans="1:14" x14ac:dyDescent="0.25">
      <c r="A1298" t="s">
        <v>1530</v>
      </c>
      <c r="B1298">
        <v>210</v>
      </c>
      <c r="C1298">
        <v>33</v>
      </c>
      <c r="D1298">
        <v>0.83166090655167202</v>
      </c>
      <c r="E1298">
        <v>32</v>
      </c>
      <c r="F1298">
        <v>35</v>
      </c>
      <c r="G1298">
        <v>64</v>
      </c>
      <c r="H1298">
        <v>5.79424510420752</v>
      </c>
      <c r="I1298">
        <v>52</v>
      </c>
      <c r="J1298">
        <v>64</v>
      </c>
      <c r="K1298">
        <v>32.128571428571398</v>
      </c>
      <c r="L1298">
        <v>0.73724694781739897</v>
      </c>
      <c r="M1298">
        <v>30.671428571428599</v>
      </c>
      <c r="N1298">
        <v>33.6095238095238</v>
      </c>
    </row>
    <row r="1299" spans="1:14" x14ac:dyDescent="0.25">
      <c r="A1299" t="s">
        <v>1531</v>
      </c>
      <c r="B1299">
        <v>25</v>
      </c>
      <c r="C1299">
        <v>33</v>
      </c>
      <c r="D1299">
        <v>2.9078643929063701</v>
      </c>
      <c r="E1299">
        <v>30</v>
      </c>
      <c r="F1299">
        <v>39</v>
      </c>
      <c r="G1299">
        <v>69</v>
      </c>
      <c r="H1299">
        <v>9.46243933062763</v>
      </c>
      <c r="I1299">
        <v>42</v>
      </c>
      <c r="J1299">
        <v>69</v>
      </c>
      <c r="K1299">
        <v>34.04</v>
      </c>
      <c r="L1299">
        <v>2.3272443257808599</v>
      </c>
      <c r="M1299">
        <v>29.64</v>
      </c>
      <c r="N1299">
        <v>38.72</v>
      </c>
    </row>
    <row r="1300" spans="1:14" x14ac:dyDescent="0.25">
      <c r="A1300" t="s">
        <v>1532</v>
      </c>
      <c r="B1300">
        <v>85</v>
      </c>
      <c r="C1300">
        <v>33</v>
      </c>
      <c r="D1300">
        <v>1.56451095536367</v>
      </c>
      <c r="E1300">
        <v>28</v>
      </c>
      <c r="F1300">
        <v>35</v>
      </c>
      <c r="G1300">
        <v>72</v>
      </c>
      <c r="H1300">
        <v>1.26461326684147</v>
      </c>
      <c r="I1300">
        <v>68</v>
      </c>
      <c r="J1300">
        <v>72</v>
      </c>
      <c r="K1300">
        <v>34.047058823529397</v>
      </c>
      <c r="L1300">
        <v>1.6894788442408499</v>
      </c>
      <c r="M1300">
        <v>30.8117647058824</v>
      </c>
      <c r="N1300">
        <v>37.341176470588202</v>
      </c>
    </row>
    <row r="1301" spans="1:14" x14ac:dyDescent="0.25">
      <c r="A1301" t="s">
        <v>1533</v>
      </c>
      <c r="B1301">
        <v>5120</v>
      </c>
      <c r="C1301">
        <v>33</v>
      </c>
      <c r="D1301">
        <v>0.443574104066705</v>
      </c>
      <c r="E1301">
        <v>32</v>
      </c>
      <c r="F1301">
        <v>33</v>
      </c>
      <c r="G1301">
        <v>75</v>
      </c>
      <c r="H1301">
        <v>2.1870387453923601</v>
      </c>
      <c r="I1301">
        <v>69</v>
      </c>
      <c r="J1301">
        <v>75</v>
      </c>
      <c r="K1301">
        <v>32.219921874999997</v>
      </c>
      <c r="L1301">
        <v>0.17789403389856701</v>
      </c>
      <c r="M1301">
        <v>31.8742138671875</v>
      </c>
      <c r="N1301">
        <v>32.5654296875</v>
      </c>
    </row>
    <row r="1302" spans="1:14" x14ac:dyDescent="0.25">
      <c r="A1302" t="s">
        <v>1534</v>
      </c>
      <c r="B1302">
        <v>20</v>
      </c>
      <c r="C1302">
        <v>33.5</v>
      </c>
      <c r="D1302">
        <v>1.96018396320778</v>
      </c>
      <c r="E1302">
        <v>28</v>
      </c>
      <c r="F1302">
        <v>35.5</v>
      </c>
      <c r="G1302">
        <v>48</v>
      </c>
      <c r="H1302">
        <v>2.70258644771092</v>
      </c>
      <c r="I1302">
        <v>39</v>
      </c>
      <c r="J1302">
        <v>48</v>
      </c>
      <c r="K1302">
        <v>31.4</v>
      </c>
      <c r="L1302">
        <v>2.1306063199777401</v>
      </c>
      <c r="M1302">
        <v>27</v>
      </c>
      <c r="N1302">
        <v>35.4</v>
      </c>
    </row>
    <row r="1303" spans="1:14" x14ac:dyDescent="0.25">
      <c r="A1303" t="s">
        <v>1535</v>
      </c>
      <c r="B1303">
        <v>5</v>
      </c>
      <c r="C1303">
        <v>34</v>
      </c>
      <c r="D1303">
        <v>8.7967132843159508</v>
      </c>
      <c r="E1303">
        <v>12</v>
      </c>
      <c r="F1303">
        <v>38</v>
      </c>
      <c r="G1303">
        <v>38</v>
      </c>
      <c r="H1303">
        <v>2.2328399108325598</v>
      </c>
      <c r="I1303">
        <v>34</v>
      </c>
      <c r="J1303">
        <v>38</v>
      </c>
      <c r="K1303">
        <v>27.8</v>
      </c>
      <c r="L1303">
        <v>4.7720787889552696</v>
      </c>
      <c r="M1303">
        <v>18.2</v>
      </c>
      <c r="N1303">
        <v>36.799999999999997</v>
      </c>
    </row>
    <row r="1304" spans="1:14" x14ac:dyDescent="0.25">
      <c r="A1304" t="s">
        <v>1536</v>
      </c>
      <c r="B1304">
        <v>5</v>
      </c>
      <c r="C1304">
        <v>34</v>
      </c>
      <c r="D1304">
        <v>3.3408831976071802</v>
      </c>
      <c r="E1304">
        <v>23</v>
      </c>
      <c r="F1304">
        <v>38</v>
      </c>
      <c r="G1304">
        <v>38</v>
      </c>
      <c r="H1304">
        <v>1.20952795990361</v>
      </c>
      <c r="I1304">
        <v>34</v>
      </c>
      <c r="J1304">
        <v>38</v>
      </c>
      <c r="K1304">
        <v>32.799999999999997</v>
      </c>
      <c r="L1304">
        <v>2.3858636894329202</v>
      </c>
      <c r="M1304">
        <v>27.6</v>
      </c>
      <c r="N1304">
        <v>36.799999999999997</v>
      </c>
    </row>
    <row r="1305" spans="1:14" x14ac:dyDescent="0.25">
      <c r="A1305" t="s">
        <v>1537</v>
      </c>
      <c r="B1305">
        <v>5</v>
      </c>
      <c r="C1305">
        <v>34</v>
      </c>
      <c r="D1305">
        <v>4.7624473257405198</v>
      </c>
      <c r="E1305">
        <v>24</v>
      </c>
      <c r="F1305">
        <v>38</v>
      </c>
      <c r="G1305">
        <v>38</v>
      </c>
      <c r="H1305">
        <v>1.4901118089996901</v>
      </c>
      <c r="I1305">
        <v>34</v>
      </c>
      <c r="J1305">
        <v>38</v>
      </c>
      <c r="K1305">
        <v>31.8</v>
      </c>
      <c r="L1305">
        <v>2.5401630702067801</v>
      </c>
      <c r="M1305">
        <v>26.8</v>
      </c>
      <c r="N1305">
        <v>36.799999999999997</v>
      </c>
    </row>
    <row r="1306" spans="1:14" x14ac:dyDescent="0.25">
      <c r="A1306" t="s">
        <v>1538</v>
      </c>
      <c r="B1306">
        <v>5</v>
      </c>
      <c r="C1306">
        <v>34</v>
      </c>
      <c r="D1306">
        <v>2.5002242043679201</v>
      </c>
      <c r="E1306">
        <v>25</v>
      </c>
      <c r="F1306">
        <v>39</v>
      </c>
      <c r="G1306">
        <v>39</v>
      </c>
      <c r="H1306">
        <v>2.3694723441979599</v>
      </c>
      <c r="I1306">
        <v>34</v>
      </c>
      <c r="J1306">
        <v>39</v>
      </c>
      <c r="K1306">
        <v>33</v>
      </c>
      <c r="L1306">
        <v>2.01860109299417</v>
      </c>
      <c r="M1306">
        <v>28.6</v>
      </c>
      <c r="N1306">
        <v>36.799999999999997</v>
      </c>
    </row>
    <row r="1307" spans="1:14" x14ac:dyDescent="0.25">
      <c r="A1307" t="s">
        <v>1539</v>
      </c>
      <c r="B1307">
        <v>5</v>
      </c>
      <c r="C1307">
        <v>34</v>
      </c>
      <c r="D1307">
        <v>5.2634484417489897</v>
      </c>
      <c r="E1307">
        <v>13</v>
      </c>
      <c r="F1307">
        <v>39</v>
      </c>
      <c r="G1307">
        <v>39</v>
      </c>
      <c r="H1307">
        <v>2.1159592927022102</v>
      </c>
      <c r="I1307">
        <v>34</v>
      </c>
      <c r="J1307">
        <v>39</v>
      </c>
      <c r="K1307">
        <v>30.2</v>
      </c>
      <c r="L1307">
        <v>4.0417238569171898</v>
      </c>
      <c r="M1307">
        <v>21.6</v>
      </c>
      <c r="N1307">
        <v>36.4</v>
      </c>
    </row>
    <row r="1308" spans="1:14" x14ac:dyDescent="0.25">
      <c r="A1308" t="s">
        <v>1540</v>
      </c>
      <c r="B1308">
        <v>5</v>
      </c>
      <c r="C1308">
        <v>34</v>
      </c>
      <c r="D1308">
        <v>2.4087157472717902</v>
      </c>
      <c r="E1308">
        <v>30</v>
      </c>
      <c r="F1308">
        <v>39</v>
      </c>
      <c r="G1308">
        <v>39</v>
      </c>
      <c r="H1308">
        <v>1.80224713052121</v>
      </c>
      <c r="I1308">
        <v>34</v>
      </c>
      <c r="J1308">
        <v>39</v>
      </c>
      <c r="K1308">
        <v>34</v>
      </c>
      <c r="L1308">
        <v>1.47610338815452</v>
      </c>
      <c r="M1308">
        <v>31.2</v>
      </c>
      <c r="N1308">
        <v>36.799999999999997</v>
      </c>
    </row>
    <row r="1309" spans="1:14" x14ac:dyDescent="0.25">
      <c r="A1309" t="s">
        <v>1541</v>
      </c>
      <c r="B1309">
        <v>5</v>
      </c>
      <c r="C1309">
        <v>34</v>
      </c>
      <c r="D1309">
        <v>6.4610938372196198</v>
      </c>
      <c r="E1309">
        <v>10</v>
      </c>
      <c r="F1309">
        <v>40</v>
      </c>
      <c r="G1309">
        <v>40</v>
      </c>
      <c r="H1309">
        <v>3.0855843989604801</v>
      </c>
      <c r="I1309">
        <v>34</v>
      </c>
      <c r="J1309">
        <v>40</v>
      </c>
      <c r="K1309">
        <v>28.8</v>
      </c>
      <c r="L1309">
        <v>4.6303855503223996</v>
      </c>
      <c r="M1309">
        <v>19.2</v>
      </c>
      <c r="N1309">
        <v>36.4</v>
      </c>
    </row>
    <row r="1310" spans="1:14" x14ac:dyDescent="0.25">
      <c r="A1310" t="s">
        <v>1542</v>
      </c>
      <c r="B1310">
        <v>5</v>
      </c>
      <c r="C1310">
        <v>34</v>
      </c>
      <c r="D1310">
        <v>4.2725700972042002</v>
      </c>
      <c r="E1310">
        <v>26</v>
      </c>
      <c r="F1310">
        <v>42</v>
      </c>
      <c r="G1310">
        <v>42</v>
      </c>
      <c r="H1310">
        <v>2.11080044245087</v>
      </c>
      <c r="I1310">
        <v>34</v>
      </c>
      <c r="J1310">
        <v>42</v>
      </c>
      <c r="K1310">
        <v>35.200000000000003</v>
      </c>
      <c r="L1310">
        <v>2.6250234496497602</v>
      </c>
      <c r="M1310">
        <v>30.4</v>
      </c>
      <c r="N1310">
        <v>40</v>
      </c>
    </row>
    <row r="1311" spans="1:14" x14ac:dyDescent="0.25">
      <c r="A1311" t="s">
        <v>1543</v>
      </c>
      <c r="B1311">
        <v>5</v>
      </c>
      <c r="C1311">
        <v>34</v>
      </c>
      <c r="D1311">
        <v>8.1120726674689205</v>
      </c>
      <c r="E1311">
        <v>21</v>
      </c>
      <c r="F1311">
        <v>45</v>
      </c>
      <c r="G1311">
        <v>45</v>
      </c>
      <c r="H1311">
        <v>3.78515924275972</v>
      </c>
      <c r="I1311">
        <v>34</v>
      </c>
      <c r="J1311">
        <v>45</v>
      </c>
      <c r="K1311">
        <v>32.6</v>
      </c>
      <c r="L1311">
        <v>4.3920597569353301</v>
      </c>
      <c r="M1311">
        <v>24</v>
      </c>
      <c r="N1311">
        <v>41.2</v>
      </c>
    </row>
    <row r="1312" spans="1:14" x14ac:dyDescent="0.25">
      <c r="A1312" t="s">
        <v>1544</v>
      </c>
      <c r="B1312">
        <v>5</v>
      </c>
      <c r="C1312">
        <v>34</v>
      </c>
      <c r="D1312">
        <v>6.5077235195220702</v>
      </c>
      <c r="E1312">
        <v>24</v>
      </c>
      <c r="F1312">
        <v>45</v>
      </c>
      <c r="G1312">
        <v>45</v>
      </c>
      <c r="H1312">
        <v>3.4973927168079899</v>
      </c>
      <c r="I1312">
        <v>34</v>
      </c>
      <c r="J1312">
        <v>45</v>
      </c>
      <c r="K1312">
        <v>34</v>
      </c>
      <c r="L1312">
        <v>3.6992878864298602</v>
      </c>
      <c r="M1312">
        <v>26.8</v>
      </c>
      <c r="N1312">
        <v>41.2</v>
      </c>
    </row>
    <row r="1313" spans="1:14" x14ac:dyDescent="0.25">
      <c r="A1313" t="s">
        <v>1545</v>
      </c>
      <c r="B1313">
        <v>5</v>
      </c>
      <c r="C1313">
        <v>34</v>
      </c>
      <c r="D1313">
        <v>8.19976325034669</v>
      </c>
      <c r="E1313">
        <v>12</v>
      </c>
      <c r="F1313">
        <v>45</v>
      </c>
      <c r="G1313">
        <v>45</v>
      </c>
      <c r="H1313">
        <v>3.44437894759468</v>
      </c>
      <c r="I1313">
        <v>34</v>
      </c>
      <c r="J1313">
        <v>45</v>
      </c>
      <c r="K1313">
        <v>31.4</v>
      </c>
      <c r="L1313">
        <v>5.3147903115744501</v>
      </c>
      <c r="M1313">
        <v>20.8</v>
      </c>
      <c r="N1313">
        <v>41.2</v>
      </c>
    </row>
    <row r="1314" spans="1:14" x14ac:dyDescent="0.25">
      <c r="A1314" t="s">
        <v>1546</v>
      </c>
      <c r="B1314">
        <v>5</v>
      </c>
      <c r="C1314">
        <v>34</v>
      </c>
      <c r="D1314">
        <v>9.4905578186306201</v>
      </c>
      <c r="E1314">
        <v>14</v>
      </c>
      <c r="F1314">
        <v>47</v>
      </c>
      <c r="G1314">
        <v>47</v>
      </c>
      <c r="H1314">
        <v>4.2276800361248696</v>
      </c>
      <c r="I1314">
        <v>34</v>
      </c>
      <c r="J1314">
        <v>47</v>
      </c>
      <c r="K1314">
        <v>32</v>
      </c>
      <c r="L1314">
        <v>5.6232554717183199</v>
      </c>
      <c r="M1314">
        <v>21.2</v>
      </c>
      <c r="N1314">
        <v>42.8</v>
      </c>
    </row>
    <row r="1315" spans="1:14" x14ac:dyDescent="0.25">
      <c r="A1315" t="s">
        <v>1547</v>
      </c>
      <c r="B1315">
        <v>45</v>
      </c>
      <c r="C1315">
        <v>34</v>
      </c>
      <c r="D1315">
        <v>1.3912016152209601</v>
      </c>
      <c r="E1315">
        <v>32</v>
      </c>
      <c r="F1315">
        <v>36</v>
      </c>
      <c r="G1315">
        <v>49</v>
      </c>
      <c r="H1315">
        <v>1.47046979504572</v>
      </c>
      <c r="I1315">
        <v>45</v>
      </c>
      <c r="J1315">
        <v>49</v>
      </c>
      <c r="K1315">
        <v>33.5555555555556</v>
      </c>
      <c r="L1315">
        <v>1.1886234218057099</v>
      </c>
      <c r="M1315">
        <v>31.155555555555601</v>
      </c>
      <c r="N1315">
        <v>35.844444444444399</v>
      </c>
    </row>
    <row r="1316" spans="1:14" x14ac:dyDescent="0.25">
      <c r="A1316" t="s">
        <v>1548</v>
      </c>
      <c r="B1316">
        <v>103</v>
      </c>
      <c r="C1316">
        <v>34</v>
      </c>
      <c r="D1316">
        <v>1.2240683781306601</v>
      </c>
      <c r="E1316">
        <v>32</v>
      </c>
      <c r="F1316">
        <v>36</v>
      </c>
      <c r="G1316">
        <v>50</v>
      </c>
      <c r="H1316">
        <v>0.48366388440249197</v>
      </c>
      <c r="I1316">
        <v>49</v>
      </c>
      <c r="J1316">
        <v>50</v>
      </c>
      <c r="K1316">
        <v>32.165048543689302</v>
      </c>
      <c r="L1316">
        <v>1.0350035418636701</v>
      </c>
      <c r="M1316">
        <v>30.087378640776699</v>
      </c>
      <c r="N1316">
        <v>34.1553398058252</v>
      </c>
    </row>
    <row r="1317" spans="1:14" x14ac:dyDescent="0.25">
      <c r="A1317" t="s">
        <v>1549</v>
      </c>
      <c r="B1317">
        <v>25</v>
      </c>
      <c r="C1317">
        <v>34</v>
      </c>
      <c r="D1317">
        <v>2.5219942278856502</v>
      </c>
      <c r="E1317">
        <v>25</v>
      </c>
      <c r="F1317">
        <v>37</v>
      </c>
      <c r="G1317">
        <v>51</v>
      </c>
      <c r="H1317">
        <v>2.8401724063742702</v>
      </c>
      <c r="I1317">
        <v>41</v>
      </c>
      <c r="J1317">
        <v>51</v>
      </c>
      <c r="K1317">
        <v>32.08</v>
      </c>
      <c r="L1317">
        <v>2.09389375142108</v>
      </c>
      <c r="M1317">
        <v>27.88</v>
      </c>
      <c r="N1317">
        <v>36.119999999999997</v>
      </c>
    </row>
    <row r="1318" spans="1:14" x14ac:dyDescent="0.25">
      <c r="A1318" t="s">
        <v>1550</v>
      </c>
      <c r="B1318">
        <v>25</v>
      </c>
      <c r="C1318">
        <v>34</v>
      </c>
      <c r="D1318">
        <v>3.4680009649752601</v>
      </c>
      <c r="E1318">
        <v>25</v>
      </c>
      <c r="F1318">
        <v>37</v>
      </c>
      <c r="G1318">
        <v>53</v>
      </c>
      <c r="H1318">
        <v>4.79156198922957</v>
      </c>
      <c r="I1318">
        <v>41</v>
      </c>
      <c r="J1318">
        <v>53</v>
      </c>
      <c r="K1318">
        <v>30.16</v>
      </c>
      <c r="L1318">
        <v>2.2614035862344402</v>
      </c>
      <c r="M1318">
        <v>25.678999999999998</v>
      </c>
      <c r="N1318">
        <v>34.44</v>
      </c>
    </row>
    <row r="1319" spans="1:14" x14ac:dyDescent="0.25">
      <c r="A1319" t="s">
        <v>1551</v>
      </c>
      <c r="B1319">
        <v>85</v>
      </c>
      <c r="C1319">
        <v>34</v>
      </c>
      <c r="D1319">
        <v>1.57526802066623</v>
      </c>
      <c r="E1319">
        <v>30</v>
      </c>
      <c r="F1319">
        <v>37</v>
      </c>
      <c r="G1319">
        <v>54</v>
      </c>
      <c r="H1319">
        <v>0.88377208900854698</v>
      </c>
      <c r="I1319">
        <v>51</v>
      </c>
      <c r="J1319">
        <v>54</v>
      </c>
      <c r="K1319">
        <v>33.352941176470601</v>
      </c>
      <c r="L1319">
        <v>1.2594843055904701</v>
      </c>
      <c r="M1319">
        <v>30.8467647058824</v>
      </c>
      <c r="N1319">
        <v>35.799999999999997</v>
      </c>
    </row>
    <row r="1320" spans="1:14" x14ac:dyDescent="0.25">
      <c r="A1320" t="s">
        <v>1552</v>
      </c>
      <c r="B1320">
        <v>45</v>
      </c>
      <c r="C1320">
        <v>34</v>
      </c>
      <c r="D1320">
        <v>2.0838092681689</v>
      </c>
      <c r="E1320">
        <v>29</v>
      </c>
      <c r="F1320">
        <v>37</v>
      </c>
      <c r="G1320">
        <v>54</v>
      </c>
      <c r="H1320">
        <v>1.3422393492395699</v>
      </c>
      <c r="I1320">
        <v>50</v>
      </c>
      <c r="J1320">
        <v>54</v>
      </c>
      <c r="K1320">
        <v>32.244444444444397</v>
      </c>
      <c r="L1320">
        <v>1.7390460583485401</v>
      </c>
      <c r="M1320">
        <v>28.844444444444399</v>
      </c>
      <c r="N1320">
        <v>35.688888888888897</v>
      </c>
    </row>
    <row r="1321" spans="1:14" x14ac:dyDescent="0.25">
      <c r="A1321" t="s">
        <v>1553</v>
      </c>
      <c r="B1321">
        <v>5</v>
      </c>
      <c r="C1321">
        <v>34</v>
      </c>
      <c r="D1321">
        <v>7.3312528476947003</v>
      </c>
      <c r="E1321">
        <v>13</v>
      </c>
      <c r="F1321">
        <v>55</v>
      </c>
      <c r="G1321">
        <v>55</v>
      </c>
      <c r="H1321">
        <v>9.9109074962255495</v>
      </c>
      <c r="I1321">
        <v>34</v>
      </c>
      <c r="J1321">
        <v>55</v>
      </c>
      <c r="K1321">
        <v>33.4</v>
      </c>
      <c r="L1321">
        <v>5.9702328335173496</v>
      </c>
      <c r="M1321">
        <v>21.4</v>
      </c>
      <c r="N1321">
        <v>46</v>
      </c>
    </row>
    <row r="1322" spans="1:14" x14ac:dyDescent="0.25">
      <c r="A1322" t="s">
        <v>1554</v>
      </c>
      <c r="B1322">
        <v>25</v>
      </c>
      <c r="C1322">
        <v>34</v>
      </c>
      <c r="D1322">
        <v>4.5675657746452396</v>
      </c>
      <c r="E1322">
        <v>22</v>
      </c>
      <c r="F1322">
        <v>39</v>
      </c>
      <c r="G1322">
        <v>57</v>
      </c>
      <c r="H1322">
        <v>4.6689153855138201</v>
      </c>
      <c r="I1322">
        <v>45</v>
      </c>
      <c r="J1322">
        <v>57</v>
      </c>
      <c r="K1322">
        <v>31.56</v>
      </c>
      <c r="L1322">
        <v>2.3747215373794899</v>
      </c>
      <c r="M1322">
        <v>26.92</v>
      </c>
      <c r="N1322">
        <v>36.159999999999997</v>
      </c>
    </row>
    <row r="1323" spans="1:14" x14ac:dyDescent="0.25">
      <c r="A1323" t="s">
        <v>1555</v>
      </c>
      <c r="B1323">
        <v>25</v>
      </c>
      <c r="C1323">
        <v>34</v>
      </c>
      <c r="D1323">
        <v>3.4784354329649601</v>
      </c>
      <c r="E1323">
        <v>28</v>
      </c>
      <c r="F1323">
        <v>39</v>
      </c>
      <c r="G1323">
        <v>57</v>
      </c>
      <c r="H1323">
        <v>4.5338188253738299</v>
      </c>
      <c r="I1323">
        <v>43</v>
      </c>
      <c r="J1323">
        <v>57</v>
      </c>
      <c r="K1323">
        <v>32.479999999999997</v>
      </c>
      <c r="L1323">
        <v>2.2781478441435699</v>
      </c>
      <c r="M1323">
        <v>27.96</v>
      </c>
      <c r="N1323">
        <v>36.881</v>
      </c>
    </row>
    <row r="1324" spans="1:14" x14ac:dyDescent="0.25">
      <c r="A1324" t="s">
        <v>1556</v>
      </c>
      <c r="B1324">
        <v>79</v>
      </c>
      <c r="C1324">
        <v>34</v>
      </c>
      <c r="D1324">
        <v>2.8323047214244998</v>
      </c>
      <c r="E1324">
        <v>28</v>
      </c>
      <c r="F1324">
        <v>37</v>
      </c>
      <c r="G1324">
        <v>58</v>
      </c>
      <c r="H1324">
        <v>1.8462504879041799</v>
      </c>
      <c r="I1324">
        <v>52</v>
      </c>
      <c r="J1324">
        <v>58</v>
      </c>
      <c r="K1324">
        <v>31.544303797468402</v>
      </c>
      <c r="L1324">
        <v>1.45372435798681</v>
      </c>
      <c r="M1324">
        <v>28.721518987341799</v>
      </c>
      <c r="N1324">
        <v>34.405379746835401</v>
      </c>
    </row>
    <row r="1325" spans="1:14" x14ac:dyDescent="0.25">
      <c r="A1325" t="s">
        <v>1557</v>
      </c>
      <c r="B1325">
        <v>185</v>
      </c>
      <c r="C1325">
        <v>34</v>
      </c>
      <c r="D1325">
        <v>1.17555710344089</v>
      </c>
      <c r="E1325">
        <v>32</v>
      </c>
      <c r="F1325">
        <v>36</v>
      </c>
      <c r="G1325">
        <v>59</v>
      </c>
      <c r="H1325">
        <v>1.5689088110804099</v>
      </c>
      <c r="I1325">
        <v>55</v>
      </c>
      <c r="J1325">
        <v>59</v>
      </c>
      <c r="K1325">
        <v>33.416216216216199</v>
      </c>
      <c r="L1325">
        <v>0.79858593110218301</v>
      </c>
      <c r="M1325">
        <v>31.843108108108101</v>
      </c>
      <c r="N1325">
        <v>34.956756756756803</v>
      </c>
    </row>
    <row r="1326" spans="1:14" x14ac:dyDescent="0.25">
      <c r="A1326" t="s">
        <v>1558</v>
      </c>
      <c r="B1326">
        <v>105</v>
      </c>
      <c r="C1326">
        <v>34</v>
      </c>
      <c r="D1326">
        <v>1.26471717824741</v>
      </c>
      <c r="E1326">
        <v>32</v>
      </c>
      <c r="F1326">
        <v>37</v>
      </c>
      <c r="G1326">
        <v>62</v>
      </c>
      <c r="H1326">
        <v>3.3761889794859701</v>
      </c>
      <c r="I1326">
        <v>52</v>
      </c>
      <c r="J1326">
        <v>62</v>
      </c>
      <c r="K1326">
        <v>33.904761904761898</v>
      </c>
      <c r="L1326">
        <v>1.0429095186239199</v>
      </c>
      <c r="M1326">
        <v>31.895238095238099</v>
      </c>
      <c r="N1326">
        <v>35.923809523809503</v>
      </c>
    </row>
    <row r="1327" spans="1:14" x14ac:dyDescent="0.25">
      <c r="A1327" t="s">
        <v>1559</v>
      </c>
      <c r="B1327">
        <v>5</v>
      </c>
      <c r="C1327">
        <v>35</v>
      </c>
      <c r="D1327">
        <v>6.8644431535253299</v>
      </c>
      <c r="E1327">
        <v>15</v>
      </c>
      <c r="F1327">
        <v>36</v>
      </c>
      <c r="G1327">
        <v>36</v>
      </c>
      <c r="H1327">
        <v>1.5122354960850399</v>
      </c>
      <c r="I1327">
        <v>35</v>
      </c>
      <c r="J1327">
        <v>36</v>
      </c>
      <c r="K1327">
        <v>28.6</v>
      </c>
      <c r="L1327">
        <v>3.8342106422997899</v>
      </c>
      <c r="M1327">
        <v>20.399999999999999</v>
      </c>
      <c r="N1327">
        <v>35.4</v>
      </c>
    </row>
    <row r="1328" spans="1:14" x14ac:dyDescent="0.25">
      <c r="A1328" t="s">
        <v>1560</v>
      </c>
      <c r="B1328">
        <v>5</v>
      </c>
      <c r="C1328">
        <v>35</v>
      </c>
      <c r="D1328">
        <v>7.1809250607754498</v>
      </c>
      <c r="E1328">
        <v>8</v>
      </c>
      <c r="F1328">
        <v>40</v>
      </c>
      <c r="G1328">
        <v>40</v>
      </c>
      <c r="H1328">
        <v>1.4971408427634001</v>
      </c>
      <c r="I1328">
        <v>35</v>
      </c>
      <c r="J1328">
        <v>40</v>
      </c>
      <c r="K1328">
        <v>31.2</v>
      </c>
      <c r="L1328">
        <v>5.3460447317458302</v>
      </c>
      <c r="M1328">
        <v>19.399999999999999</v>
      </c>
      <c r="N1328">
        <v>39</v>
      </c>
    </row>
    <row r="1329" spans="1:14" x14ac:dyDescent="0.25">
      <c r="A1329" t="s">
        <v>1561</v>
      </c>
      <c r="B1329">
        <v>5</v>
      </c>
      <c r="C1329">
        <v>35</v>
      </c>
      <c r="D1329">
        <v>4.5072889418541298</v>
      </c>
      <c r="E1329">
        <v>22</v>
      </c>
      <c r="F1329">
        <v>43</v>
      </c>
      <c r="G1329">
        <v>43</v>
      </c>
      <c r="H1329">
        <v>3.2828840937196202</v>
      </c>
      <c r="I1329">
        <v>35</v>
      </c>
      <c r="J1329">
        <v>43</v>
      </c>
      <c r="K1329">
        <v>33.4</v>
      </c>
      <c r="L1329">
        <v>3.1733981855425002</v>
      </c>
      <c r="M1329">
        <v>26.795000000000002</v>
      </c>
      <c r="N1329">
        <v>39.200000000000003</v>
      </c>
    </row>
    <row r="1330" spans="1:14" x14ac:dyDescent="0.25">
      <c r="A1330" t="s">
        <v>1562</v>
      </c>
      <c r="B1330">
        <v>5</v>
      </c>
      <c r="C1330">
        <v>35</v>
      </c>
      <c r="D1330">
        <v>4.1159073203009502</v>
      </c>
      <c r="E1330">
        <v>26</v>
      </c>
      <c r="F1330">
        <v>43</v>
      </c>
      <c r="G1330">
        <v>43</v>
      </c>
      <c r="H1330">
        <v>2.4440357139487801</v>
      </c>
      <c r="I1330">
        <v>35</v>
      </c>
      <c r="J1330">
        <v>43</v>
      </c>
      <c r="K1330">
        <v>35.200000000000003</v>
      </c>
      <c r="L1330">
        <v>2.6898088996788698</v>
      </c>
      <c r="M1330">
        <v>30</v>
      </c>
      <c r="N1330">
        <v>40.200000000000003</v>
      </c>
    </row>
    <row r="1331" spans="1:14" x14ac:dyDescent="0.25">
      <c r="A1331" t="s">
        <v>1563</v>
      </c>
      <c r="B1331">
        <v>10</v>
      </c>
      <c r="C1331">
        <v>35</v>
      </c>
      <c r="D1331">
        <v>4.2855495296376098</v>
      </c>
      <c r="E1331">
        <v>22.5</v>
      </c>
      <c r="F1331">
        <v>41.5</v>
      </c>
      <c r="G1331">
        <v>44</v>
      </c>
      <c r="H1331">
        <v>1.67134787832247</v>
      </c>
      <c r="I1331">
        <v>39</v>
      </c>
      <c r="J1331">
        <v>44</v>
      </c>
      <c r="K1331">
        <v>32.6</v>
      </c>
      <c r="L1331">
        <v>2.9913582576352402</v>
      </c>
      <c r="M1331">
        <v>26.5</v>
      </c>
      <c r="N1331">
        <v>38.200000000000003</v>
      </c>
    </row>
    <row r="1332" spans="1:14" x14ac:dyDescent="0.25">
      <c r="A1332" t="s">
        <v>1564</v>
      </c>
      <c r="B1332">
        <v>5</v>
      </c>
      <c r="C1332">
        <v>35</v>
      </c>
      <c r="D1332">
        <v>5.9582565471879603</v>
      </c>
      <c r="E1332">
        <v>21</v>
      </c>
      <c r="F1332">
        <v>45</v>
      </c>
      <c r="G1332">
        <v>45</v>
      </c>
      <c r="H1332">
        <v>4.26523860247391</v>
      </c>
      <c r="I1332">
        <v>35</v>
      </c>
      <c r="J1332">
        <v>45</v>
      </c>
      <c r="K1332">
        <v>32.799999999999997</v>
      </c>
      <c r="L1332">
        <v>3.8146255948969499</v>
      </c>
      <c r="M1332">
        <v>25.2</v>
      </c>
      <c r="N1332">
        <v>39.799999999999997</v>
      </c>
    </row>
    <row r="1333" spans="1:14" x14ac:dyDescent="0.25">
      <c r="A1333" t="s">
        <v>1565</v>
      </c>
      <c r="B1333">
        <v>5</v>
      </c>
      <c r="C1333">
        <v>35</v>
      </c>
      <c r="D1333">
        <v>10.9591470489452</v>
      </c>
      <c r="E1333">
        <v>16</v>
      </c>
      <c r="F1333">
        <v>47</v>
      </c>
      <c r="G1333">
        <v>47</v>
      </c>
      <c r="H1333">
        <v>4.0127790220180302</v>
      </c>
      <c r="I1333">
        <v>35</v>
      </c>
      <c r="J1333">
        <v>47</v>
      </c>
      <c r="K1333">
        <v>32</v>
      </c>
      <c r="L1333">
        <v>5.75121052320711</v>
      </c>
      <c r="M1333">
        <v>20.6</v>
      </c>
      <c r="N1333">
        <v>43.4</v>
      </c>
    </row>
    <row r="1334" spans="1:14" x14ac:dyDescent="0.25">
      <c r="A1334" t="s">
        <v>1566</v>
      </c>
      <c r="B1334">
        <v>65</v>
      </c>
      <c r="C1334">
        <v>35</v>
      </c>
      <c r="D1334">
        <v>1.31251185851324</v>
      </c>
      <c r="E1334">
        <v>33</v>
      </c>
      <c r="F1334">
        <v>37</v>
      </c>
      <c r="G1334">
        <v>47</v>
      </c>
      <c r="H1334">
        <v>0.69445796646501101</v>
      </c>
      <c r="I1334">
        <v>45</v>
      </c>
      <c r="J1334">
        <v>47</v>
      </c>
      <c r="K1334">
        <v>33.369230769230803</v>
      </c>
      <c r="L1334">
        <v>1.0441604692747799</v>
      </c>
      <c r="M1334">
        <v>31.2615384615385</v>
      </c>
      <c r="N1334">
        <v>35.384615384615401</v>
      </c>
    </row>
    <row r="1335" spans="1:14" x14ac:dyDescent="0.25">
      <c r="A1335" t="s">
        <v>1567</v>
      </c>
      <c r="B1335">
        <v>5</v>
      </c>
      <c r="C1335">
        <v>35</v>
      </c>
      <c r="D1335">
        <v>6.7900505240102502</v>
      </c>
      <c r="E1335">
        <v>20</v>
      </c>
      <c r="F1335">
        <v>48</v>
      </c>
      <c r="G1335">
        <v>48</v>
      </c>
      <c r="H1335">
        <v>6.4066746091833604</v>
      </c>
      <c r="I1335">
        <v>35</v>
      </c>
      <c r="J1335">
        <v>48</v>
      </c>
      <c r="K1335">
        <v>32.4</v>
      </c>
      <c r="L1335">
        <v>4.41664406816788</v>
      </c>
      <c r="M1335">
        <v>23.8</v>
      </c>
      <c r="N1335">
        <v>40.6</v>
      </c>
    </row>
    <row r="1336" spans="1:14" x14ac:dyDescent="0.25">
      <c r="A1336" t="s">
        <v>1568</v>
      </c>
      <c r="B1336">
        <v>5</v>
      </c>
      <c r="C1336">
        <v>35</v>
      </c>
      <c r="D1336">
        <v>6.7797139498746004</v>
      </c>
      <c r="E1336">
        <v>14</v>
      </c>
      <c r="F1336">
        <v>49</v>
      </c>
      <c r="G1336">
        <v>49</v>
      </c>
      <c r="H1336">
        <v>6.0425825927693397</v>
      </c>
      <c r="I1336">
        <v>35</v>
      </c>
      <c r="J1336">
        <v>49</v>
      </c>
      <c r="K1336">
        <v>32.6</v>
      </c>
      <c r="L1336">
        <v>5.1154139488008896</v>
      </c>
      <c r="M1336">
        <v>22.4</v>
      </c>
      <c r="N1336">
        <v>42</v>
      </c>
    </row>
    <row r="1337" spans="1:14" x14ac:dyDescent="0.25">
      <c r="A1337" t="s">
        <v>1569</v>
      </c>
      <c r="B1337">
        <v>45</v>
      </c>
      <c r="C1337">
        <v>35</v>
      </c>
      <c r="D1337">
        <v>1.56765984695009</v>
      </c>
      <c r="E1337">
        <v>32</v>
      </c>
      <c r="F1337">
        <v>38</v>
      </c>
      <c r="G1337">
        <v>52</v>
      </c>
      <c r="H1337">
        <v>2.3875181641818801</v>
      </c>
      <c r="I1337">
        <v>46</v>
      </c>
      <c r="J1337">
        <v>52</v>
      </c>
      <c r="K1337">
        <v>33.466666666666697</v>
      </c>
      <c r="L1337">
        <v>1.5330730392079199</v>
      </c>
      <c r="M1337">
        <v>30.355</v>
      </c>
      <c r="N1337">
        <v>36.377777777777801</v>
      </c>
    </row>
    <row r="1338" spans="1:14" x14ac:dyDescent="0.25">
      <c r="A1338" t="s">
        <v>1570</v>
      </c>
      <c r="B1338">
        <v>5</v>
      </c>
      <c r="C1338">
        <v>35</v>
      </c>
      <c r="D1338">
        <v>10.8727315790099</v>
      </c>
      <c r="E1338">
        <v>4</v>
      </c>
      <c r="F1338">
        <v>55</v>
      </c>
      <c r="G1338">
        <v>55</v>
      </c>
      <c r="H1338">
        <v>7.6649685070599904</v>
      </c>
      <c r="I1338">
        <v>35</v>
      </c>
      <c r="J1338">
        <v>55</v>
      </c>
      <c r="K1338">
        <v>31.6</v>
      </c>
      <c r="L1338">
        <v>7.6540939529002401</v>
      </c>
      <c r="M1338">
        <v>16.399999999999999</v>
      </c>
      <c r="N1338">
        <v>45.8</v>
      </c>
    </row>
    <row r="1339" spans="1:14" x14ac:dyDescent="0.25">
      <c r="A1339" t="s">
        <v>1571</v>
      </c>
      <c r="B1339">
        <v>45</v>
      </c>
      <c r="C1339">
        <v>35</v>
      </c>
      <c r="D1339">
        <v>1.84997871396517</v>
      </c>
      <c r="E1339">
        <v>30</v>
      </c>
      <c r="F1339">
        <v>37</v>
      </c>
      <c r="G1339">
        <v>58</v>
      </c>
      <c r="H1339">
        <v>5.3443919993376499</v>
      </c>
      <c r="I1339">
        <v>44</v>
      </c>
      <c r="J1339">
        <v>58</v>
      </c>
      <c r="K1339">
        <v>32.466666666666697</v>
      </c>
      <c r="L1339">
        <v>1.5668849216692</v>
      </c>
      <c r="M1339">
        <v>29.355</v>
      </c>
      <c r="N1339">
        <v>35.5555555555556</v>
      </c>
    </row>
    <row r="1340" spans="1:14" x14ac:dyDescent="0.25">
      <c r="A1340" t="s">
        <v>1572</v>
      </c>
      <c r="B1340">
        <v>65</v>
      </c>
      <c r="C1340">
        <v>35</v>
      </c>
      <c r="D1340">
        <v>3.6152591013421098</v>
      </c>
      <c r="E1340">
        <v>28</v>
      </c>
      <c r="F1340">
        <v>41</v>
      </c>
      <c r="G1340">
        <v>59</v>
      </c>
      <c r="H1340">
        <v>3.9151848765111601</v>
      </c>
      <c r="I1340">
        <v>51</v>
      </c>
      <c r="J1340">
        <v>59</v>
      </c>
      <c r="K1340">
        <v>33.338461538461502</v>
      </c>
      <c r="L1340">
        <v>1.6279165252991501</v>
      </c>
      <c r="M1340">
        <v>30.169230769230801</v>
      </c>
      <c r="N1340">
        <v>36.538461538461497</v>
      </c>
    </row>
    <row r="1341" spans="1:14" x14ac:dyDescent="0.25">
      <c r="A1341" t="s">
        <v>1573</v>
      </c>
      <c r="B1341">
        <v>125</v>
      </c>
      <c r="C1341">
        <v>35</v>
      </c>
      <c r="D1341">
        <v>1.0546824097796199</v>
      </c>
      <c r="E1341">
        <v>33</v>
      </c>
      <c r="F1341">
        <v>37</v>
      </c>
      <c r="G1341">
        <v>60</v>
      </c>
      <c r="H1341">
        <v>2.5065112846109399</v>
      </c>
      <c r="I1341">
        <v>51</v>
      </c>
      <c r="J1341">
        <v>60</v>
      </c>
      <c r="K1341">
        <v>33.456000000000003</v>
      </c>
      <c r="L1341">
        <v>1.02841676356043</v>
      </c>
      <c r="M1341">
        <v>31.416</v>
      </c>
      <c r="N1341">
        <v>35.456000000000003</v>
      </c>
    </row>
    <row r="1342" spans="1:14" x14ac:dyDescent="0.25">
      <c r="A1342" t="s">
        <v>1574</v>
      </c>
      <c r="B1342">
        <v>95</v>
      </c>
      <c r="C1342">
        <v>35</v>
      </c>
      <c r="D1342">
        <v>1.84414552768287</v>
      </c>
      <c r="E1342">
        <v>32</v>
      </c>
      <c r="F1342">
        <v>38</v>
      </c>
      <c r="G1342">
        <v>63</v>
      </c>
      <c r="H1342">
        <v>1.7860158384677101</v>
      </c>
      <c r="I1342">
        <v>56</v>
      </c>
      <c r="J1342">
        <v>63</v>
      </c>
      <c r="K1342">
        <v>33.726315789473702</v>
      </c>
      <c r="L1342">
        <v>1.46358022906249</v>
      </c>
      <c r="M1342">
        <v>30.821052631578901</v>
      </c>
      <c r="N1342">
        <v>36.547368421052603</v>
      </c>
    </row>
    <row r="1343" spans="1:14" x14ac:dyDescent="0.25">
      <c r="A1343" t="s">
        <v>1575</v>
      </c>
      <c r="B1343">
        <v>125</v>
      </c>
      <c r="C1343">
        <v>35</v>
      </c>
      <c r="D1343">
        <v>2.2019895812222998</v>
      </c>
      <c r="E1343">
        <v>29</v>
      </c>
      <c r="F1343">
        <v>38</v>
      </c>
      <c r="G1343">
        <v>69</v>
      </c>
      <c r="H1343">
        <v>5.4517382452745702</v>
      </c>
      <c r="I1343">
        <v>53</v>
      </c>
      <c r="J1343">
        <v>69</v>
      </c>
      <c r="K1343">
        <v>33.527999999999999</v>
      </c>
      <c r="L1343">
        <v>1.0527796700090299</v>
      </c>
      <c r="M1343">
        <v>31.463999999999999</v>
      </c>
      <c r="N1343">
        <v>35.616</v>
      </c>
    </row>
    <row r="1344" spans="1:14" x14ac:dyDescent="0.25">
      <c r="A1344" t="s">
        <v>1576</v>
      </c>
      <c r="B1344">
        <v>85</v>
      </c>
      <c r="C1344">
        <v>35</v>
      </c>
      <c r="D1344">
        <v>2.3202793710318499</v>
      </c>
      <c r="E1344">
        <v>32</v>
      </c>
      <c r="F1344">
        <v>40</v>
      </c>
      <c r="G1344">
        <v>77</v>
      </c>
      <c r="H1344">
        <v>5.2745750259305604</v>
      </c>
      <c r="I1344">
        <v>62</v>
      </c>
      <c r="J1344">
        <v>77</v>
      </c>
      <c r="K1344">
        <v>36.541176470588198</v>
      </c>
      <c r="L1344">
        <v>1.5409890929529799</v>
      </c>
      <c r="M1344">
        <v>33.6235294117647</v>
      </c>
      <c r="N1344">
        <v>39.611764705882401</v>
      </c>
    </row>
    <row r="1345" spans="1:14" x14ac:dyDescent="0.25">
      <c r="A1345" t="s">
        <v>1577</v>
      </c>
      <c r="B1345">
        <v>5</v>
      </c>
      <c r="C1345">
        <v>36</v>
      </c>
      <c r="D1345">
        <v>4.2009571104766597</v>
      </c>
      <c r="E1345">
        <v>20</v>
      </c>
      <c r="F1345">
        <v>39</v>
      </c>
      <c r="G1345">
        <v>39</v>
      </c>
      <c r="H1345">
        <v>1.58560758548309</v>
      </c>
      <c r="I1345">
        <v>36</v>
      </c>
      <c r="J1345">
        <v>39</v>
      </c>
      <c r="K1345">
        <v>32.4</v>
      </c>
      <c r="L1345">
        <v>3.0069511595514098</v>
      </c>
      <c r="M1345">
        <v>26</v>
      </c>
      <c r="N1345">
        <v>37.200000000000003</v>
      </c>
    </row>
    <row r="1346" spans="1:14" x14ac:dyDescent="0.25">
      <c r="A1346" t="s">
        <v>1578</v>
      </c>
      <c r="B1346">
        <v>5</v>
      </c>
      <c r="C1346">
        <v>36</v>
      </c>
      <c r="D1346">
        <v>6.30964235663693</v>
      </c>
      <c r="E1346">
        <v>19</v>
      </c>
      <c r="F1346">
        <v>41</v>
      </c>
      <c r="G1346">
        <v>41</v>
      </c>
      <c r="H1346">
        <v>2.4876620743701601</v>
      </c>
      <c r="I1346">
        <v>36</v>
      </c>
      <c r="J1346">
        <v>41</v>
      </c>
      <c r="K1346">
        <v>31.6</v>
      </c>
      <c r="L1346">
        <v>3.7123109006146402</v>
      </c>
      <c r="M1346">
        <v>23.8</v>
      </c>
      <c r="N1346">
        <v>38.4</v>
      </c>
    </row>
    <row r="1347" spans="1:14" x14ac:dyDescent="0.25">
      <c r="A1347" t="s">
        <v>1579</v>
      </c>
      <c r="B1347">
        <v>5</v>
      </c>
      <c r="C1347">
        <v>36</v>
      </c>
      <c r="D1347">
        <v>4.6265143275993799</v>
      </c>
      <c r="E1347">
        <v>22</v>
      </c>
      <c r="F1347">
        <v>41</v>
      </c>
      <c r="G1347">
        <v>41</v>
      </c>
      <c r="H1347">
        <v>1.71525080339053</v>
      </c>
      <c r="I1347">
        <v>36</v>
      </c>
      <c r="J1347">
        <v>41</v>
      </c>
      <c r="K1347">
        <v>33.799999999999997</v>
      </c>
      <c r="L1347">
        <v>3.06625017267217</v>
      </c>
      <c r="M1347">
        <v>27.2</v>
      </c>
      <c r="N1347">
        <v>39.200000000000003</v>
      </c>
    </row>
    <row r="1348" spans="1:14" x14ac:dyDescent="0.25">
      <c r="A1348" t="s">
        <v>1580</v>
      </c>
      <c r="B1348">
        <v>5</v>
      </c>
      <c r="C1348">
        <v>36</v>
      </c>
      <c r="D1348">
        <v>6.30949922640845</v>
      </c>
      <c r="E1348">
        <v>24</v>
      </c>
      <c r="F1348">
        <v>46</v>
      </c>
      <c r="G1348">
        <v>46</v>
      </c>
      <c r="H1348">
        <v>4.29334756609948</v>
      </c>
      <c r="I1348">
        <v>36</v>
      </c>
      <c r="J1348">
        <v>46</v>
      </c>
      <c r="K1348">
        <v>33.799999999999997</v>
      </c>
      <c r="L1348">
        <v>3.6680241785650001</v>
      </c>
      <c r="M1348">
        <v>26.8</v>
      </c>
      <c r="N1348">
        <v>40.799999999999997</v>
      </c>
    </row>
    <row r="1349" spans="1:14" x14ac:dyDescent="0.25">
      <c r="A1349" t="s">
        <v>1581</v>
      </c>
      <c r="B1349">
        <v>5</v>
      </c>
      <c r="C1349">
        <v>36</v>
      </c>
      <c r="D1349">
        <v>10.0338901097766</v>
      </c>
      <c r="E1349">
        <v>12</v>
      </c>
      <c r="F1349">
        <v>47</v>
      </c>
      <c r="G1349">
        <v>47</v>
      </c>
      <c r="H1349">
        <v>5.1261128443772401</v>
      </c>
      <c r="I1349">
        <v>36</v>
      </c>
      <c r="J1349">
        <v>47</v>
      </c>
      <c r="K1349">
        <v>30.2</v>
      </c>
      <c r="L1349">
        <v>5.8011136458401804</v>
      </c>
      <c r="M1349">
        <v>18.399999999999999</v>
      </c>
      <c r="N1349">
        <v>41.2</v>
      </c>
    </row>
    <row r="1350" spans="1:14" x14ac:dyDescent="0.25">
      <c r="A1350" t="s">
        <v>1582</v>
      </c>
      <c r="B1350">
        <v>45</v>
      </c>
      <c r="C1350">
        <v>36</v>
      </c>
      <c r="D1350">
        <v>2.2347114788131699</v>
      </c>
      <c r="E1350">
        <v>34</v>
      </c>
      <c r="F1350">
        <v>41</v>
      </c>
      <c r="G1350">
        <v>55</v>
      </c>
      <c r="H1350">
        <v>1.3449872300750301</v>
      </c>
      <c r="I1350">
        <v>50</v>
      </c>
      <c r="J1350">
        <v>55</v>
      </c>
      <c r="K1350">
        <v>35.311111111111103</v>
      </c>
      <c r="L1350">
        <v>1.77269444079896</v>
      </c>
      <c r="M1350">
        <v>31.822222222222202</v>
      </c>
      <c r="N1350">
        <v>38.800555555555498</v>
      </c>
    </row>
    <row r="1351" spans="1:14" x14ac:dyDescent="0.25">
      <c r="A1351" t="s">
        <v>1583</v>
      </c>
      <c r="B1351">
        <v>5</v>
      </c>
      <c r="C1351">
        <v>36</v>
      </c>
      <c r="D1351">
        <v>7.7816376058245504</v>
      </c>
      <c r="E1351">
        <v>24</v>
      </c>
      <c r="F1351">
        <v>55</v>
      </c>
      <c r="G1351">
        <v>55</v>
      </c>
      <c r="H1351">
        <v>7.2094914603397404</v>
      </c>
      <c r="I1351">
        <v>36</v>
      </c>
      <c r="J1351">
        <v>55</v>
      </c>
      <c r="K1351">
        <v>36.799999999999997</v>
      </c>
      <c r="L1351">
        <v>5.0194851643103302</v>
      </c>
      <c r="M1351">
        <v>27.6</v>
      </c>
      <c r="N1351">
        <v>46.8</v>
      </c>
    </row>
    <row r="1352" spans="1:14" x14ac:dyDescent="0.25">
      <c r="A1352" t="s">
        <v>1584</v>
      </c>
      <c r="B1352">
        <v>85</v>
      </c>
      <c r="C1352">
        <v>36</v>
      </c>
      <c r="D1352">
        <v>1.3066299124743801</v>
      </c>
      <c r="E1352">
        <v>34</v>
      </c>
      <c r="F1352">
        <v>38</v>
      </c>
      <c r="G1352">
        <v>58</v>
      </c>
      <c r="H1352">
        <v>1.4221212335382301</v>
      </c>
      <c r="I1352">
        <v>53</v>
      </c>
      <c r="J1352">
        <v>58</v>
      </c>
      <c r="K1352">
        <v>35.6235294117647</v>
      </c>
      <c r="L1352">
        <v>1.1379641064253401</v>
      </c>
      <c r="M1352">
        <v>33.329411764705902</v>
      </c>
      <c r="N1352">
        <v>37.811764705882403</v>
      </c>
    </row>
    <row r="1353" spans="1:14" x14ac:dyDescent="0.25">
      <c r="A1353" t="s">
        <v>1585</v>
      </c>
      <c r="B1353">
        <v>85</v>
      </c>
      <c r="C1353">
        <v>36</v>
      </c>
      <c r="D1353">
        <v>1.9348594802002601</v>
      </c>
      <c r="E1353">
        <v>33</v>
      </c>
      <c r="F1353">
        <v>41</v>
      </c>
      <c r="G1353">
        <v>63</v>
      </c>
      <c r="H1353">
        <v>3.8593536636424099</v>
      </c>
      <c r="I1353">
        <v>53</v>
      </c>
      <c r="J1353">
        <v>63</v>
      </c>
      <c r="K1353">
        <v>35.705882352941202</v>
      </c>
      <c r="L1353">
        <v>1.34074262781488</v>
      </c>
      <c r="M1353">
        <v>33.058823529411796</v>
      </c>
      <c r="N1353">
        <v>38.305882352941197</v>
      </c>
    </row>
    <row r="1354" spans="1:14" x14ac:dyDescent="0.25">
      <c r="A1354" t="s">
        <v>1586</v>
      </c>
      <c r="B1354">
        <v>5</v>
      </c>
      <c r="C1354">
        <v>37</v>
      </c>
      <c r="D1354">
        <v>3.9819439257406399</v>
      </c>
      <c r="E1354">
        <v>24</v>
      </c>
      <c r="F1354">
        <v>39</v>
      </c>
      <c r="G1354">
        <v>39</v>
      </c>
      <c r="H1354">
        <v>0.98242564910307695</v>
      </c>
      <c r="I1354">
        <v>37</v>
      </c>
      <c r="J1354">
        <v>39</v>
      </c>
      <c r="K1354">
        <v>33.799999999999997</v>
      </c>
      <c r="L1354">
        <v>2.5079198774704099</v>
      </c>
      <c r="M1354">
        <v>28.2</v>
      </c>
      <c r="N1354">
        <v>38.200000000000003</v>
      </c>
    </row>
    <row r="1355" spans="1:14" x14ac:dyDescent="0.25">
      <c r="A1355" t="s">
        <v>1587</v>
      </c>
      <c r="B1355">
        <v>5</v>
      </c>
      <c r="C1355">
        <v>37</v>
      </c>
      <c r="D1355">
        <v>6.6770416449587104</v>
      </c>
      <c r="E1355">
        <v>19</v>
      </c>
      <c r="F1355">
        <v>40</v>
      </c>
      <c r="G1355">
        <v>40</v>
      </c>
      <c r="H1355">
        <v>1.74304392664471</v>
      </c>
      <c r="I1355">
        <v>37</v>
      </c>
      <c r="J1355">
        <v>40</v>
      </c>
      <c r="K1355">
        <v>32</v>
      </c>
      <c r="L1355">
        <v>3.7699629826417498</v>
      </c>
      <c r="M1355">
        <v>24.2</v>
      </c>
      <c r="N1355">
        <v>39</v>
      </c>
    </row>
    <row r="1356" spans="1:14" x14ac:dyDescent="0.25">
      <c r="A1356" t="s">
        <v>1588</v>
      </c>
      <c r="B1356">
        <v>5</v>
      </c>
      <c r="C1356">
        <v>37</v>
      </c>
      <c r="D1356">
        <v>5.4003113175290798</v>
      </c>
      <c r="E1356">
        <v>23</v>
      </c>
      <c r="F1356">
        <v>42</v>
      </c>
      <c r="G1356">
        <v>42</v>
      </c>
      <c r="H1356">
        <v>1.86733136926585</v>
      </c>
      <c r="I1356">
        <v>37</v>
      </c>
      <c r="J1356">
        <v>42</v>
      </c>
      <c r="K1356">
        <v>34.200000000000003</v>
      </c>
      <c r="L1356">
        <v>3.1928887278204399</v>
      </c>
      <c r="M1356">
        <v>27.6</v>
      </c>
      <c r="N1356">
        <v>40</v>
      </c>
    </row>
    <row r="1357" spans="1:14" x14ac:dyDescent="0.25">
      <c r="A1357" t="s">
        <v>1589</v>
      </c>
      <c r="B1357">
        <v>5</v>
      </c>
      <c r="C1357">
        <v>37</v>
      </c>
      <c r="D1357">
        <v>7.1894566261058896</v>
      </c>
      <c r="E1357">
        <v>12</v>
      </c>
      <c r="F1357">
        <v>44</v>
      </c>
      <c r="G1357">
        <v>44</v>
      </c>
      <c r="H1357">
        <v>3.5789100100010902</v>
      </c>
      <c r="I1357">
        <v>37</v>
      </c>
      <c r="J1357">
        <v>44</v>
      </c>
      <c r="K1357">
        <v>31.4</v>
      </c>
      <c r="L1357">
        <v>4.9995578177912199</v>
      </c>
      <c r="M1357">
        <v>21</v>
      </c>
      <c r="N1357">
        <v>39.799999999999997</v>
      </c>
    </row>
    <row r="1358" spans="1:14" x14ac:dyDescent="0.25">
      <c r="A1358" t="s">
        <v>1590</v>
      </c>
      <c r="B1358">
        <v>5</v>
      </c>
      <c r="C1358">
        <v>37</v>
      </c>
      <c r="D1358">
        <v>9.7254933181833092</v>
      </c>
      <c r="E1358">
        <v>15</v>
      </c>
      <c r="F1358">
        <v>46</v>
      </c>
      <c r="G1358">
        <v>46</v>
      </c>
      <c r="H1358">
        <v>3.1666245737565899</v>
      </c>
      <c r="I1358">
        <v>37</v>
      </c>
      <c r="J1358">
        <v>46</v>
      </c>
      <c r="K1358">
        <v>33.200000000000003</v>
      </c>
      <c r="L1358">
        <v>5.5280946659281804</v>
      </c>
      <c r="M1358">
        <v>22.6</v>
      </c>
      <c r="N1358">
        <v>43.8</v>
      </c>
    </row>
    <row r="1359" spans="1:14" x14ac:dyDescent="0.25">
      <c r="A1359" t="s">
        <v>1591</v>
      </c>
      <c r="B1359">
        <v>5</v>
      </c>
      <c r="C1359">
        <v>37</v>
      </c>
      <c r="D1359">
        <v>9.5515344259961203</v>
      </c>
      <c r="E1359">
        <v>13</v>
      </c>
      <c r="F1359">
        <v>47</v>
      </c>
      <c r="G1359">
        <v>47</v>
      </c>
      <c r="H1359">
        <v>4.61783294177126</v>
      </c>
      <c r="I1359">
        <v>37</v>
      </c>
      <c r="J1359">
        <v>47</v>
      </c>
      <c r="K1359">
        <v>31.2</v>
      </c>
      <c r="L1359">
        <v>5.6023045554158504</v>
      </c>
      <c r="M1359">
        <v>20.6</v>
      </c>
      <c r="N1359">
        <v>41.8</v>
      </c>
    </row>
    <row r="1360" spans="1:14" x14ac:dyDescent="0.25">
      <c r="A1360" t="s">
        <v>1592</v>
      </c>
      <c r="B1360">
        <v>160</v>
      </c>
      <c r="C1360">
        <v>37</v>
      </c>
      <c r="D1360">
        <v>1.5019623386046199</v>
      </c>
      <c r="E1360">
        <v>34</v>
      </c>
      <c r="F1360">
        <v>40</v>
      </c>
      <c r="G1360">
        <v>65</v>
      </c>
      <c r="H1360">
        <v>1.3053169328670799</v>
      </c>
      <c r="I1360">
        <v>62</v>
      </c>
      <c r="J1360">
        <v>65</v>
      </c>
      <c r="K1360">
        <v>36.125</v>
      </c>
      <c r="L1360">
        <v>1.0756388560094701</v>
      </c>
      <c r="M1360">
        <v>34.006250000000001</v>
      </c>
      <c r="N1360">
        <v>38.225000000000001</v>
      </c>
    </row>
    <row r="1361" spans="1:14" x14ac:dyDescent="0.25">
      <c r="A1361" t="s">
        <v>1593</v>
      </c>
      <c r="B1361">
        <v>425</v>
      </c>
      <c r="C1361">
        <v>37</v>
      </c>
      <c r="D1361">
        <v>0.84684668324939005</v>
      </c>
      <c r="E1361">
        <v>36</v>
      </c>
      <c r="F1361">
        <v>39</v>
      </c>
      <c r="G1361">
        <v>65</v>
      </c>
      <c r="H1361">
        <v>1.6858888848714799</v>
      </c>
      <c r="I1361">
        <v>61</v>
      </c>
      <c r="J1361">
        <v>65</v>
      </c>
      <c r="K1361">
        <v>35.592941176470603</v>
      </c>
      <c r="L1361">
        <v>0.675686667520211</v>
      </c>
      <c r="M1361">
        <v>34.284647058823502</v>
      </c>
      <c r="N1361">
        <v>36.894176470588199</v>
      </c>
    </row>
    <row r="1362" spans="1:14" x14ac:dyDescent="0.25">
      <c r="A1362" t="s">
        <v>1594</v>
      </c>
      <c r="B1362">
        <v>170</v>
      </c>
      <c r="C1362">
        <v>37.5</v>
      </c>
      <c r="D1362">
        <v>1.8818529424611501</v>
      </c>
      <c r="E1362">
        <v>34</v>
      </c>
      <c r="F1362">
        <v>41</v>
      </c>
      <c r="G1362">
        <v>63</v>
      </c>
      <c r="H1362">
        <v>2.0187598616818998</v>
      </c>
      <c r="I1362">
        <v>58</v>
      </c>
      <c r="J1362">
        <v>63</v>
      </c>
      <c r="K1362">
        <v>36.488235294117601</v>
      </c>
      <c r="L1362">
        <v>1.00054565614271</v>
      </c>
      <c r="M1362">
        <v>34.511764705882399</v>
      </c>
      <c r="N1362">
        <v>38.411764705882398</v>
      </c>
    </row>
    <row r="1363" spans="1:14" x14ac:dyDescent="0.25">
      <c r="A1363" t="s">
        <v>1595</v>
      </c>
      <c r="B1363">
        <v>45</v>
      </c>
      <c r="C1363">
        <v>38</v>
      </c>
      <c r="D1363">
        <v>3.1747449740987199</v>
      </c>
      <c r="E1363">
        <v>32</v>
      </c>
      <c r="F1363">
        <v>44</v>
      </c>
      <c r="G1363">
        <v>59</v>
      </c>
      <c r="H1363">
        <v>0.58215538345792905</v>
      </c>
      <c r="I1363">
        <v>58</v>
      </c>
      <c r="J1363">
        <v>59</v>
      </c>
      <c r="K1363">
        <v>37.733333333333299</v>
      </c>
      <c r="L1363">
        <v>2.0953210297901999</v>
      </c>
      <c r="M1363">
        <v>33.533333333333303</v>
      </c>
      <c r="N1363">
        <v>41.7777777777778</v>
      </c>
    </row>
    <row r="1364" spans="1:14" x14ac:dyDescent="0.25">
      <c r="A1364" t="s">
        <v>1596</v>
      </c>
      <c r="B1364">
        <v>85</v>
      </c>
      <c r="C1364">
        <v>38</v>
      </c>
      <c r="D1364">
        <v>1.8762385315046499</v>
      </c>
      <c r="E1364">
        <v>33</v>
      </c>
      <c r="F1364">
        <v>41</v>
      </c>
      <c r="G1364">
        <v>59</v>
      </c>
      <c r="H1364">
        <v>1.2120276651570701</v>
      </c>
      <c r="I1364">
        <v>56</v>
      </c>
      <c r="J1364">
        <v>59</v>
      </c>
      <c r="K1364">
        <v>36.023529411764699</v>
      </c>
      <c r="L1364">
        <v>1.3399311921352</v>
      </c>
      <c r="M1364">
        <v>33.388235294117599</v>
      </c>
      <c r="N1364">
        <v>38.588235294117602</v>
      </c>
    </row>
    <row r="1365" spans="1:14" x14ac:dyDescent="0.25">
      <c r="A1365" t="s">
        <v>1597</v>
      </c>
      <c r="B1365">
        <v>1032</v>
      </c>
      <c r="C1365">
        <v>38</v>
      </c>
      <c r="D1365">
        <v>0.56144626830287103</v>
      </c>
      <c r="E1365">
        <v>37</v>
      </c>
      <c r="F1365">
        <v>39</v>
      </c>
      <c r="G1365">
        <v>66</v>
      </c>
      <c r="H1365">
        <v>1.5212529247452899</v>
      </c>
      <c r="I1365">
        <v>62</v>
      </c>
      <c r="J1365">
        <v>66</v>
      </c>
      <c r="K1365">
        <v>36.718023255814003</v>
      </c>
      <c r="L1365">
        <v>0.374578220925254</v>
      </c>
      <c r="M1365">
        <v>35.978657945736401</v>
      </c>
      <c r="N1365">
        <v>37.4515746124031</v>
      </c>
    </row>
    <row r="1366" spans="1:14" x14ac:dyDescent="0.25">
      <c r="A1366" t="s">
        <v>1598</v>
      </c>
      <c r="B1366">
        <v>5</v>
      </c>
      <c r="C1366">
        <v>39</v>
      </c>
      <c r="D1366">
        <v>8.6093911121247206</v>
      </c>
      <c r="E1366">
        <v>17</v>
      </c>
      <c r="F1366">
        <v>43</v>
      </c>
      <c r="G1366">
        <v>43</v>
      </c>
      <c r="H1366">
        <v>2.70120915389559</v>
      </c>
      <c r="I1366">
        <v>39</v>
      </c>
      <c r="J1366">
        <v>43</v>
      </c>
      <c r="K1366">
        <v>32</v>
      </c>
      <c r="L1366">
        <v>4.6643057505285199</v>
      </c>
      <c r="M1366">
        <v>22.4</v>
      </c>
      <c r="N1366">
        <v>40.6</v>
      </c>
    </row>
    <row r="1367" spans="1:14" x14ac:dyDescent="0.25">
      <c r="A1367" t="s">
        <v>1599</v>
      </c>
      <c r="B1367">
        <v>5</v>
      </c>
      <c r="C1367">
        <v>39</v>
      </c>
      <c r="D1367">
        <v>11.7224604997422</v>
      </c>
      <c r="E1367">
        <v>7</v>
      </c>
      <c r="F1367">
        <v>46</v>
      </c>
      <c r="G1367">
        <v>46</v>
      </c>
      <c r="H1367">
        <v>3.2642296594337501</v>
      </c>
      <c r="I1367">
        <v>39</v>
      </c>
      <c r="J1367">
        <v>46</v>
      </c>
      <c r="K1367">
        <v>31.2</v>
      </c>
      <c r="L1367">
        <v>6.8465516963952799</v>
      </c>
      <c r="M1367">
        <v>17</v>
      </c>
      <c r="N1367">
        <v>43.8</v>
      </c>
    </row>
    <row r="1368" spans="1:14" x14ac:dyDescent="0.25">
      <c r="A1368" t="s">
        <v>1600</v>
      </c>
      <c r="B1368">
        <v>125</v>
      </c>
      <c r="C1368">
        <v>39</v>
      </c>
      <c r="D1368">
        <v>2.2772078863326799</v>
      </c>
      <c r="E1368">
        <v>35</v>
      </c>
      <c r="F1368">
        <v>42</v>
      </c>
      <c r="G1368">
        <v>69</v>
      </c>
      <c r="H1368">
        <v>3.9620913829457098</v>
      </c>
      <c r="I1368">
        <v>57</v>
      </c>
      <c r="J1368">
        <v>69</v>
      </c>
      <c r="K1368">
        <v>36.64</v>
      </c>
      <c r="L1368">
        <v>1.2428633756246901</v>
      </c>
      <c r="M1368">
        <v>34.167999999999999</v>
      </c>
      <c r="N1368">
        <v>39.055999999999997</v>
      </c>
    </row>
    <row r="1369" spans="1:14" x14ac:dyDescent="0.25">
      <c r="A1369" t="s">
        <v>1601</v>
      </c>
      <c r="B1369">
        <v>984</v>
      </c>
      <c r="C1369">
        <v>39</v>
      </c>
      <c r="D1369">
        <v>0.53281124826961801</v>
      </c>
      <c r="E1369">
        <v>38</v>
      </c>
      <c r="F1369">
        <v>40</v>
      </c>
      <c r="G1369">
        <v>70</v>
      </c>
      <c r="H1369">
        <v>1.4912997812323801</v>
      </c>
      <c r="I1369">
        <v>65</v>
      </c>
      <c r="J1369">
        <v>70</v>
      </c>
      <c r="K1369">
        <v>37.060975609756099</v>
      </c>
      <c r="L1369">
        <v>0.40699064412817099</v>
      </c>
      <c r="M1369">
        <v>36.264227642276403</v>
      </c>
      <c r="N1369">
        <v>37.863821138211399</v>
      </c>
    </row>
    <row r="1370" spans="1:14" x14ac:dyDescent="0.25">
      <c r="A1370" t="s">
        <v>1602</v>
      </c>
      <c r="B1370">
        <v>1228</v>
      </c>
      <c r="C1370">
        <v>39</v>
      </c>
      <c r="D1370">
        <v>0.70481514345156004</v>
      </c>
      <c r="E1370">
        <v>38</v>
      </c>
      <c r="F1370">
        <v>40</v>
      </c>
      <c r="G1370">
        <v>81</v>
      </c>
      <c r="H1370">
        <v>1.52683368842556</v>
      </c>
      <c r="I1370">
        <v>76</v>
      </c>
      <c r="J1370">
        <v>81</v>
      </c>
      <c r="K1370">
        <v>37.826547231270403</v>
      </c>
      <c r="L1370">
        <v>0.452329742952428</v>
      </c>
      <c r="M1370">
        <v>36.938090390879502</v>
      </c>
      <c r="N1370">
        <v>38.710912052117301</v>
      </c>
    </row>
    <row r="1371" spans="1:14" x14ac:dyDescent="0.25">
      <c r="A1371" t="s">
        <v>1603</v>
      </c>
      <c r="B1371">
        <v>825</v>
      </c>
      <c r="C1371">
        <v>39</v>
      </c>
      <c r="D1371">
        <v>0.74288285583512403</v>
      </c>
      <c r="E1371">
        <v>38</v>
      </c>
      <c r="F1371">
        <v>40</v>
      </c>
      <c r="G1371">
        <v>86</v>
      </c>
      <c r="H1371">
        <v>5.9623558899797198</v>
      </c>
      <c r="I1371">
        <v>65</v>
      </c>
      <c r="J1371">
        <v>86</v>
      </c>
      <c r="K1371">
        <v>36.358787878787901</v>
      </c>
      <c r="L1371">
        <v>0.46383888649894101</v>
      </c>
      <c r="M1371">
        <v>35.449666666666701</v>
      </c>
      <c r="N1371">
        <v>37.28</v>
      </c>
    </row>
    <row r="1372" spans="1:14" x14ac:dyDescent="0.25">
      <c r="A1372" t="s">
        <v>1604</v>
      </c>
      <c r="B1372">
        <v>5</v>
      </c>
      <c r="C1372">
        <v>40</v>
      </c>
      <c r="D1372">
        <v>6.9542027928187702</v>
      </c>
      <c r="E1372">
        <v>20</v>
      </c>
      <c r="F1372">
        <v>44</v>
      </c>
      <c r="G1372">
        <v>44</v>
      </c>
      <c r="H1372">
        <v>1.83520422772392</v>
      </c>
      <c r="I1372">
        <v>40</v>
      </c>
      <c r="J1372">
        <v>44</v>
      </c>
      <c r="K1372">
        <v>35.200000000000003</v>
      </c>
      <c r="L1372">
        <v>4.1434775470633696</v>
      </c>
      <c r="M1372">
        <v>26.4</v>
      </c>
      <c r="N1372">
        <v>42.8</v>
      </c>
    </row>
    <row r="1373" spans="1:14" x14ac:dyDescent="0.25">
      <c r="A1373" t="s">
        <v>1605</v>
      </c>
      <c r="B1373">
        <v>5</v>
      </c>
      <c r="C1373">
        <v>40</v>
      </c>
      <c r="D1373">
        <v>10.311101467415901</v>
      </c>
      <c r="E1373">
        <v>16</v>
      </c>
      <c r="F1373">
        <v>49</v>
      </c>
      <c r="G1373">
        <v>49</v>
      </c>
      <c r="H1373">
        <v>3.9756554910678998</v>
      </c>
      <c r="I1373">
        <v>40</v>
      </c>
      <c r="J1373">
        <v>49</v>
      </c>
      <c r="K1373">
        <v>34.200000000000003</v>
      </c>
      <c r="L1373">
        <v>5.7960239467206396</v>
      </c>
      <c r="M1373">
        <v>22.8</v>
      </c>
      <c r="N1373">
        <v>45.2</v>
      </c>
    </row>
    <row r="1374" spans="1:14" x14ac:dyDescent="0.25">
      <c r="A1374" t="s">
        <v>1606</v>
      </c>
      <c r="B1374">
        <v>5</v>
      </c>
      <c r="C1374">
        <v>40</v>
      </c>
      <c r="D1374">
        <v>12.4653547184517</v>
      </c>
      <c r="E1374">
        <v>8</v>
      </c>
      <c r="F1374">
        <v>50</v>
      </c>
      <c r="G1374">
        <v>50</v>
      </c>
      <c r="H1374">
        <v>4.8341798652405297</v>
      </c>
      <c r="I1374">
        <v>40</v>
      </c>
      <c r="J1374">
        <v>50</v>
      </c>
      <c r="K1374">
        <v>31.8</v>
      </c>
      <c r="L1374">
        <v>7.2221615483276898</v>
      </c>
      <c r="M1374">
        <v>17</v>
      </c>
      <c r="N1374">
        <v>45.2</v>
      </c>
    </row>
    <row r="1375" spans="1:14" x14ac:dyDescent="0.25">
      <c r="A1375" t="s">
        <v>1607</v>
      </c>
      <c r="B1375">
        <v>40</v>
      </c>
      <c r="C1375">
        <v>40.5</v>
      </c>
      <c r="D1375">
        <v>2.3356350547786602</v>
      </c>
      <c r="E1375">
        <v>36</v>
      </c>
      <c r="F1375">
        <v>46</v>
      </c>
      <c r="G1375">
        <v>67</v>
      </c>
      <c r="H1375">
        <v>4.4132155665867598</v>
      </c>
      <c r="I1375">
        <v>53</v>
      </c>
      <c r="J1375">
        <v>67</v>
      </c>
      <c r="K1375">
        <v>38.975000000000001</v>
      </c>
      <c r="L1375">
        <v>2.09707482419127</v>
      </c>
      <c r="M1375">
        <v>34.774999999999999</v>
      </c>
      <c r="N1375">
        <v>43.05</v>
      </c>
    </row>
    <row r="1376" spans="1:14" x14ac:dyDescent="0.25">
      <c r="A1376" t="s">
        <v>1608</v>
      </c>
      <c r="B1376">
        <v>1364</v>
      </c>
      <c r="C1376">
        <v>41</v>
      </c>
      <c r="D1376">
        <v>0.49632632811729599</v>
      </c>
      <c r="E1376">
        <v>40</v>
      </c>
      <c r="F1376">
        <v>42</v>
      </c>
      <c r="G1376">
        <v>65</v>
      </c>
      <c r="H1376">
        <v>0.42434519778676499</v>
      </c>
      <c r="I1376">
        <v>64</v>
      </c>
      <c r="J1376">
        <v>65</v>
      </c>
      <c r="K1376">
        <v>38.502932551319603</v>
      </c>
      <c r="L1376">
        <v>0.34359526280956099</v>
      </c>
      <c r="M1376">
        <v>37.8291605571847</v>
      </c>
      <c r="N1376">
        <v>39.198698680351903</v>
      </c>
    </row>
    <row r="1377" spans="1:14" x14ac:dyDescent="0.25">
      <c r="A1377" t="s">
        <v>1609</v>
      </c>
      <c r="B1377">
        <v>5</v>
      </c>
      <c r="C1377">
        <v>46</v>
      </c>
      <c r="D1377">
        <v>11.6253874220721</v>
      </c>
      <c r="E1377">
        <v>24</v>
      </c>
      <c r="F1377">
        <v>58</v>
      </c>
      <c r="G1377">
        <v>58</v>
      </c>
      <c r="H1377">
        <v>4.3009255743478798</v>
      </c>
      <c r="I1377">
        <v>46</v>
      </c>
      <c r="J1377">
        <v>58</v>
      </c>
      <c r="K1377">
        <v>41.8</v>
      </c>
      <c r="L1377">
        <v>6.2002806513589004</v>
      </c>
      <c r="M1377">
        <v>29.6</v>
      </c>
      <c r="N1377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L24" sqref="L24"/>
    </sheetView>
  </sheetViews>
  <sheetFormatPr defaultRowHeight="15" x14ac:dyDescent="0.25"/>
  <cols>
    <col min="1" max="1" width="18.7109375" customWidth="1"/>
    <col min="3" max="3" width="20.5703125" customWidth="1"/>
    <col min="4" max="4" width="16.42578125" customWidth="1"/>
  </cols>
  <sheetData>
    <row r="1" spans="1:4" x14ac:dyDescent="0.25">
      <c r="B1" t="s">
        <v>4</v>
      </c>
      <c r="C1" t="s">
        <v>1629</v>
      </c>
      <c r="D1" t="s">
        <v>1630</v>
      </c>
    </row>
    <row r="2" spans="1:4" x14ac:dyDescent="0.25">
      <c r="A2" t="s">
        <v>1643</v>
      </c>
      <c r="B2">
        <v>20</v>
      </c>
      <c r="C2" t="s">
        <v>1644</v>
      </c>
    </row>
    <row r="3" spans="1:4" x14ac:dyDescent="0.25">
      <c r="A3" t="s">
        <v>1645</v>
      </c>
      <c r="B3">
        <v>20</v>
      </c>
      <c r="C3" t="s">
        <v>1646</v>
      </c>
      <c r="D3">
        <v>1.04E-2</v>
      </c>
    </row>
    <row r="4" spans="1:4" x14ac:dyDescent="0.25">
      <c r="A4" t="s">
        <v>1647</v>
      </c>
      <c r="B4">
        <v>20</v>
      </c>
      <c r="C4" t="s">
        <v>1648</v>
      </c>
      <c r="D4">
        <v>1.9779999999999999E-2</v>
      </c>
    </row>
    <row r="6" spans="1:4" x14ac:dyDescent="0.25">
      <c r="A6" t="s">
        <v>1649</v>
      </c>
      <c r="B6">
        <v>20</v>
      </c>
      <c r="C6" t="s">
        <v>1650</v>
      </c>
    </row>
    <row r="7" spans="1:4" x14ac:dyDescent="0.25">
      <c r="A7" t="s">
        <v>1645</v>
      </c>
      <c r="B7">
        <v>20</v>
      </c>
      <c r="C7" t="s">
        <v>1651</v>
      </c>
      <c r="D7">
        <v>0.93520000000000003</v>
      </c>
    </row>
    <row r="8" spans="1:4" x14ac:dyDescent="0.25">
      <c r="A8" t="s">
        <v>1647</v>
      </c>
      <c r="B8">
        <v>20</v>
      </c>
      <c r="C8" t="s">
        <v>1652</v>
      </c>
      <c r="D8">
        <v>0.16289999999999999</v>
      </c>
    </row>
    <row r="10" spans="1:4" x14ac:dyDescent="0.25">
      <c r="A10" t="s">
        <v>1631</v>
      </c>
      <c r="B10">
        <v>20</v>
      </c>
      <c r="C10" t="s">
        <v>37</v>
      </c>
    </row>
    <row r="11" spans="1:4" x14ac:dyDescent="0.25">
      <c r="A11" t="s">
        <v>1645</v>
      </c>
      <c r="B11">
        <v>20</v>
      </c>
      <c r="C11" t="s">
        <v>1653</v>
      </c>
      <c r="D11">
        <v>1.0070000000000001E-3</v>
      </c>
    </row>
    <row r="12" spans="1:4" x14ac:dyDescent="0.25">
      <c r="A12" t="s">
        <v>1647</v>
      </c>
      <c r="B12">
        <v>20</v>
      </c>
      <c r="C12" t="s">
        <v>1654</v>
      </c>
      <c r="D12">
        <v>1.677E-5</v>
      </c>
    </row>
    <row r="14" spans="1:4" x14ac:dyDescent="0.25">
      <c r="A14" t="s">
        <v>1639</v>
      </c>
      <c r="B14">
        <v>20</v>
      </c>
      <c r="C14" t="s">
        <v>1655</v>
      </c>
    </row>
    <row r="15" spans="1:4" x14ac:dyDescent="0.25">
      <c r="A15" t="s">
        <v>1645</v>
      </c>
      <c r="B15">
        <v>20</v>
      </c>
      <c r="C15" t="s">
        <v>1656</v>
      </c>
      <c r="D15">
        <v>4.6600000000000003E-2</v>
      </c>
    </row>
    <row r="16" spans="1:4" x14ac:dyDescent="0.25">
      <c r="A16" t="s">
        <v>1647</v>
      </c>
      <c r="B16">
        <v>20</v>
      </c>
      <c r="C16" t="s">
        <v>1657</v>
      </c>
      <c r="D16">
        <v>0.32300000000000001</v>
      </c>
    </row>
    <row r="18" spans="1:4" x14ac:dyDescent="0.25">
      <c r="A18" t="s">
        <v>1658</v>
      </c>
      <c r="B18">
        <v>20</v>
      </c>
      <c r="C18" t="s">
        <v>1659</v>
      </c>
    </row>
    <row r="19" spans="1:4" x14ac:dyDescent="0.25">
      <c r="A19" t="s">
        <v>1645</v>
      </c>
      <c r="B19">
        <v>20</v>
      </c>
      <c r="C19" t="s">
        <v>1660</v>
      </c>
      <c r="D19">
        <v>4.0089999999999997E-5</v>
      </c>
    </row>
    <row r="20" spans="1:4" x14ac:dyDescent="0.25">
      <c r="A20" t="s">
        <v>1647</v>
      </c>
      <c r="B20">
        <v>20</v>
      </c>
      <c r="C20" t="s">
        <v>1661</v>
      </c>
      <c r="D20">
        <v>4.7829999999999999E-3</v>
      </c>
    </row>
    <row r="22" spans="1:4" x14ac:dyDescent="0.25">
      <c r="A22" t="s">
        <v>1635</v>
      </c>
      <c r="B22">
        <v>20</v>
      </c>
      <c r="C22" t="s">
        <v>1662</v>
      </c>
    </row>
    <row r="23" spans="1:4" x14ac:dyDescent="0.25">
      <c r="A23" t="s">
        <v>1645</v>
      </c>
      <c r="B23">
        <v>20</v>
      </c>
      <c r="C23" t="s">
        <v>1663</v>
      </c>
      <c r="D23">
        <v>2.3009999999999999E-2</v>
      </c>
    </row>
    <row r="24" spans="1:4" x14ac:dyDescent="0.25">
      <c r="A24" t="s">
        <v>1647</v>
      </c>
      <c r="B24">
        <v>20</v>
      </c>
      <c r="C24" t="s">
        <v>1664</v>
      </c>
      <c r="D24">
        <v>4.2839999999999996E-3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M14" sqref="M14"/>
    </sheetView>
  </sheetViews>
  <sheetFormatPr defaultRowHeight="15" x14ac:dyDescent="0.25"/>
  <cols>
    <col min="1" max="1" width="17.28515625" customWidth="1"/>
    <col min="3" max="3" width="20" customWidth="1"/>
    <col min="4" max="4" width="15.28515625" customWidth="1"/>
  </cols>
  <sheetData>
    <row r="1" spans="1:4" x14ac:dyDescent="0.25">
      <c r="A1" s="10"/>
      <c r="B1" s="11" t="s">
        <v>4</v>
      </c>
      <c r="C1" s="11" t="s">
        <v>1629</v>
      </c>
      <c r="D1" s="11" t="s">
        <v>1630</v>
      </c>
    </row>
    <row r="2" spans="1:4" ht="17.25" x14ac:dyDescent="0.25">
      <c r="A2" s="10" t="s">
        <v>1631</v>
      </c>
      <c r="B2" s="11">
        <v>20</v>
      </c>
      <c r="C2" s="11" t="s">
        <v>1632</v>
      </c>
      <c r="D2" s="11" t="s">
        <v>1633</v>
      </c>
    </row>
    <row r="3" spans="1:4" x14ac:dyDescent="0.25">
      <c r="A3" s="10" t="s">
        <v>1634</v>
      </c>
      <c r="B3" s="11">
        <v>20</v>
      </c>
      <c r="C3" s="11" t="s">
        <v>149</v>
      </c>
      <c r="D3" s="11"/>
    </row>
    <row r="4" spans="1:4" x14ac:dyDescent="0.25">
      <c r="A4" s="10"/>
      <c r="B4" s="11"/>
      <c r="C4" s="11"/>
      <c r="D4" s="11"/>
    </row>
    <row r="5" spans="1:4" ht="17.25" x14ac:dyDescent="0.25">
      <c r="A5" s="10" t="s">
        <v>1635</v>
      </c>
      <c r="B5" s="11">
        <v>20</v>
      </c>
      <c r="C5" s="11" t="s">
        <v>1636</v>
      </c>
      <c r="D5" s="11" t="s">
        <v>1637</v>
      </c>
    </row>
    <row r="6" spans="1:4" x14ac:dyDescent="0.25">
      <c r="A6" s="10" t="s">
        <v>1634</v>
      </c>
      <c r="B6" s="11">
        <v>20</v>
      </c>
      <c r="C6" s="11" t="s">
        <v>1638</v>
      </c>
      <c r="D6" s="11"/>
    </row>
    <row r="7" spans="1:4" x14ac:dyDescent="0.25">
      <c r="A7" s="10"/>
      <c r="B7" s="11"/>
      <c r="C7" s="11"/>
      <c r="D7" s="11"/>
    </row>
    <row r="8" spans="1:4" ht="17.25" x14ac:dyDescent="0.25">
      <c r="A8" s="10" t="s">
        <v>1639</v>
      </c>
      <c r="B8" s="11">
        <v>20</v>
      </c>
      <c r="C8" s="11" t="s">
        <v>1640</v>
      </c>
      <c r="D8" s="11" t="s">
        <v>1641</v>
      </c>
    </row>
    <row r="9" spans="1:4" x14ac:dyDescent="0.25">
      <c r="A9" s="10" t="s">
        <v>1634</v>
      </c>
      <c r="B9" s="11">
        <v>20</v>
      </c>
      <c r="C9" s="11" t="s">
        <v>1642</v>
      </c>
      <c r="D9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selection activeCell="W9" sqref="W9"/>
    </sheetView>
  </sheetViews>
  <sheetFormatPr defaultRowHeight="15" x14ac:dyDescent="0.25"/>
  <sheetData>
    <row r="1" spans="1:17" x14ac:dyDescent="0.25">
      <c r="A1" t="s">
        <v>20</v>
      </c>
      <c r="B1" t="s">
        <v>1665</v>
      </c>
      <c r="C1" t="s">
        <v>1666</v>
      </c>
      <c r="D1" t="s">
        <v>1667</v>
      </c>
      <c r="E1" t="s">
        <v>1634</v>
      </c>
      <c r="G1" t="s">
        <v>120</v>
      </c>
      <c r="H1" t="s">
        <v>1665</v>
      </c>
      <c r="I1" t="s">
        <v>1666</v>
      </c>
      <c r="J1" t="s">
        <v>1667</v>
      </c>
      <c r="K1" t="s">
        <v>1634</v>
      </c>
      <c r="M1" t="s">
        <v>178</v>
      </c>
      <c r="N1" t="s">
        <v>1665</v>
      </c>
      <c r="O1" t="s">
        <v>1666</v>
      </c>
      <c r="P1" t="s">
        <v>1667</v>
      </c>
      <c r="Q1" t="s">
        <v>1634</v>
      </c>
    </row>
    <row r="2" spans="1:17" x14ac:dyDescent="0.25">
      <c r="B2">
        <v>0.1</v>
      </c>
      <c r="C2">
        <v>0.1</v>
      </c>
      <c r="D2">
        <v>9.8000000000000004E-2</v>
      </c>
      <c r="E2">
        <v>9.9000000000000005E-2</v>
      </c>
      <c r="H2">
        <v>9.4E-2</v>
      </c>
      <c r="I2">
        <v>9.5000000000000001E-2</v>
      </c>
      <c r="J2">
        <v>9.1999999999999998E-2</v>
      </c>
      <c r="K2">
        <v>9.4E-2</v>
      </c>
      <c r="N2">
        <v>9.5000000000000001E-2</v>
      </c>
      <c r="O2">
        <v>9.4E-2</v>
      </c>
      <c r="P2">
        <v>9.1999999999999998E-2</v>
      </c>
      <c r="Q2">
        <v>9.5000000000000001E-2</v>
      </c>
    </row>
    <row r="3" spans="1:17" x14ac:dyDescent="0.25">
      <c r="B3">
        <v>0.10100000000000001</v>
      </c>
      <c r="C3">
        <v>0.1</v>
      </c>
      <c r="D3">
        <v>9.8000000000000004E-2</v>
      </c>
      <c r="E3">
        <v>0.1</v>
      </c>
      <c r="H3">
        <v>9.4E-2</v>
      </c>
      <c r="I3">
        <v>9.6000000000000002E-2</v>
      </c>
      <c r="J3">
        <v>9.2999999999999999E-2</v>
      </c>
      <c r="K3">
        <v>9.4E-2</v>
      </c>
      <c r="N3">
        <v>9.5000000000000001E-2</v>
      </c>
      <c r="O3">
        <v>9.4E-2</v>
      </c>
      <c r="P3">
        <v>9.2999999999999999E-2</v>
      </c>
      <c r="Q3">
        <v>9.7000000000000003E-2</v>
      </c>
    </row>
    <row r="4" spans="1:17" x14ac:dyDescent="0.25">
      <c r="B4">
        <v>0.10100000000000001</v>
      </c>
      <c r="C4">
        <v>0.1</v>
      </c>
      <c r="D4">
        <v>9.8000000000000004E-2</v>
      </c>
      <c r="E4">
        <v>9.9000000000000005E-2</v>
      </c>
      <c r="H4">
        <v>9.4E-2</v>
      </c>
      <c r="I4">
        <v>9.6000000000000002E-2</v>
      </c>
      <c r="J4">
        <v>9.2999999999999999E-2</v>
      </c>
      <c r="K4">
        <v>9.4E-2</v>
      </c>
      <c r="N4">
        <v>9.6000000000000002E-2</v>
      </c>
      <c r="O4">
        <v>9.4E-2</v>
      </c>
      <c r="P4">
        <v>9.2999999999999999E-2</v>
      </c>
      <c r="Q4">
        <v>9.8000000000000004E-2</v>
      </c>
    </row>
    <row r="5" spans="1:17" x14ac:dyDescent="0.25">
      <c r="B5">
        <v>0.10100000000000001</v>
      </c>
      <c r="C5">
        <v>0.10100000000000001</v>
      </c>
      <c r="D5">
        <v>9.8000000000000004E-2</v>
      </c>
      <c r="E5">
        <v>0.1</v>
      </c>
      <c r="H5">
        <v>9.4E-2</v>
      </c>
      <c r="I5">
        <v>9.6000000000000002E-2</v>
      </c>
      <c r="J5">
        <v>9.2999999999999999E-2</v>
      </c>
      <c r="K5">
        <v>9.5000000000000001E-2</v>
      </c>
      <c r="N5">
        <v>9.5000000000000001E-2</v>
      </c>
      <c r="O5">
        <v>9.5000000000000001E-2</v>
      </c>
      <c r="P5">
        <v>9.2999999999999999E-2</v>
      </c>
      <c r="Q5">
        <v>9.8000000000000004E-2</v>
      </c>
    </row>
    <row r="6" spans="1:17" x14ac:dyDescent="0.25">
      <c r="B6">
        <v>0.10100000000000001</v>
      </c>
      <c r="C6">
        <v>0.10100000000000001</v>
      </c>
      <c r="D6">
        <v>9.8000000000000004E-2</v>
      </c>
      <c r="E6">
        <v>0.1</v>
      </c>
      <c r="H6">
        <v>9.4E-2</v>
      </c>
      <c r="I6">
        <v>9.8000000000000004E-2</v>
      </c>
      <c r="J6">
        <v>9.2999999999999999E-2</v>
      </c>
      <c r="K6">
        <v>9.6000000000000002E-2</v>
      </c>
      <c r="N6">
        <v>9.6000000000000002E-2</v>
      </c>
      <c r="O6">
        <v>9.5000000000000001E-2</v>
      </c>
      <c r="P6">
        <v>9.2999999999999999E-2</v>
      </c>
      <c r="Q6">
        <v>0.1</v>
      </c>
    </row>
    <row r="7" spans="1:17" x14ac:dyDescent="0.25">
      <c r="B7">
        <v>0.10100000000000001</v>
      </c>
      <c r="C7">
        <v>0.10100000000000001</v>
      </c>
      <c r="D7">
        <v>9.8000000000000004E-2</v>
      </c>
      <c r="E7">
        <v>0.10100000000000001</v>
      </c>
      <c r="H7">
        <v>9.4E-2</v>
      </c>
      <c r="I7">
        <v>9.7000000000000003E-2</v>
      </c>
      <c r="J7">
        <v>9.2999999999999999E-2</v>
      </c>
      <c r="K7">
        <v>9.5000000000000001E-2</v>
      </c>
      <c r="N7">
        <v>9.6000000000000002E-2</v>
      </c>
      <c r="O7">
        <v>9.5000000000000001E-2</v>
      </c>
      <c r="P7">
        <v>9.2999999999999999E-2</v>
      </c>
      <c r="Q7">
        <v>0.10100000000000001</v>
      </c>
    </row>
    <row r="8" spans="1:17" x14ac:dyDescent="0.25">
      <c r="B8">
        <v>0.10100000000000001</v>
      </c>
      <c r="C8">
        <v>0.10100000000000001</v>
      </c>
      <c r="D8">
        <v>9.8000000000000004E-2</v>
      </c>
      <c r="E8">
        <v>0.10200000000000001</v>
      </c>
      <c r="H8">
        <v>9.4E-2</v>
      </c>
      <c r="I8">
        <v>9.7000000000000003E-2</v>
      </c>
      <c r="J8">
        <v>9.2999999999999999E-2</v>
      </c>
      <c r="K8">
        <v>9.7000000000000003E-2</v>
      </c>
      <c r="N8">
        <v>9.6000000000000002E-2</v>
      </c>
      <c r="O8">
        <v>9.5000000000000001E-2</v>
      </c>
      <c r="P8">
        <v>9.2999999999999999E-2</v>
      </c>
      <c r="Q8">
        <v>0.10200000000000001</v>
      </c>
    </row>
    <row r="9" spans="1:17" x14ac:dyDescent="0.25">
      <c r="B9">
        <v>0.10100000000000001</v>
      </c>
      <c r="C9">
        <v>0.10100000000000001</v>
      </c>
      <c r="D9">
        <v>9.8000000000000004E-2</v>
      </c>
      <c r="E9">
        <v>0.1</v>
      </c>
      <c r="H9">
        <v>9.4E-2</v>
      </c>
      <c r="I9">
        <v>9.7000000000000003E-2</v>
      </c>
      <c r="J9">
        <v>9.2999999999999999E-2</v>
      </c>
      <c r="K9">
        <v>9.7000000000000003E-2</v>
      </c>
      <c r="N9">
        <v>9.6000000000000002E-2</v>
      </c>
      <c r="O9">
        <v>9.6000000000000002E-2</v>
      </c>
      <c r="P9">
        <v>9.2999999999999999E-2</v>
      </c>
      <c r="Q9">
        <v>0.10200000000000001</v>
      </c>
    </row>
    <row r="10" spans="1:17" x14ac:dyDescent="0.25">
      <c r="B10">
        <v>0.10199999999999999</v>
      </c>
      <c r="C10">
        <v>0.10100000000000001</v>
      </c>
      <c r="D10">
        <v>9.8000000000000004E-2</v>
      </c>
      <c r="E10">
        <v>0.10200000000000001</v>
      </c>
      <c r="H10">
        <v>9.5000000000000001E-2</v>
      </c>
      <c r="I10">
        <v>9.7000000000000003E-2</v>
      </c>
      <c r="J10">
        <v>9.2999999999999999E-2</v>
      </c>
      <c r="K10">
        <v>9.7000000000000003E-2</v>
      </c>
      <c r="N10">
        <v>9.6000000000000002E-2</v>
      </c>
      <c r="O10">
        <v>9.6000000000000002E-2</v>
      </c>
      <c r="P10">
        <v>9.2999999999999999E-2</v>
      </c>
      <c r="Q10">
        <v>0.10300000000000001</v>
      </c>
    </row>
    <row r="11" spans="1:17" x14ac:dyDescent="0.25">
      <c r="B11">
        <v>0.10199999999999999</v>
      </c>
      <c r="C11">
        <v>0.10100000000000001</v>
      </c>
      <c r="D11">
        <v>9.8000000000000004E-2</v>
      </c>
      <c r="E11">
        <v>0.10100000000000001</v>
      </c>
      <c r="H11">
        <v>9.4E-2</v>
      </c>
      <c r="I11">
        <v>9.7000000000000003E-2</v>
      </c>
      <c r="J11">
        <v>9.2999999999999999E-2</v>
      </c>
      <c r="K11">
        <v>9.7000000000000003E-2</v>
      </c>
      <c r="N11">
        <v>9.6000000000000002E-2</v>
      </c>
      <c r="O11">
        <v>9.6000000000000002E-2</v>
      </c>
      <c r="P11">
        <v>9.2999999999999999E-2</v>
      </c>
      <c r="Q11">
        <v>0.10200000000000001</v>
      </c>
    </row>
    <row r="12" spans="1:17" x14ac:dyDescent="0.25">
      <c r="B12">
        <v>0.10199999999999999</v>
      </c>
      <c r="C12">
        <v>0.10100000000000001</v>
      </c>
      <c r="D12">
        <v>9.9000000000000005E-2</v>
      </c>
      <c r="E12">
        <v>0.10200000000000001</v>
      </c>
      <c r="H12">
        <v>9.5000000000000001E-2</v>
      </c>
      <c r="I12">
        <v>9.7000000000000003E-2</v>
      </c>
      <c r="J12">
        <v>9.2999999999999999E-2</v>
      </c>
      <c r="K12">
        <v>9.7000000000000003E-2</v>
      </c>
      <c r="N12">
        <v>9.6000000000000002E-2</v>
      </c>
      <c r="O12">
        <v>9.6000000000000002E-2</v>
      </c>
      <c r="P12">
        <v>9.4E-2</v>
      </c>
      <c r="Q12">
        <v>0.104</v>
      </c>
    </row>
    <row r="13" spans="1:17" x14ac:dyDescent="0.25">
      <c r="B13">
        <v>0.10199999999999999</v>
      </c>
      <c r="C13">
        <v>0.10100000000000001</v>
      </c>
      <c r="D13">
        <v>9.9000000000000005E-2</v>
      </c>
      <c r="E13">
        <v>0.10200000000000001</v>
      </c>
      <c r="H13">
        <v>9.5000000000000001E-2</v>
      </c>
      <c r="I13">
        <v>9.7000000000000003E-2</v>
      </c>
      <c r="J13">
        <v>9.4E-2</v>
      </c>
      <c r="K13">
        <v>9.8000000000000004E-2</v>
      </c>
      <c r="N13">
        <v>9.6000000000000002E-2</v>
      </c>
      <c r="O13">
        <v>9.7000000000000003E-2</v>
      </c>
      <c r="P13">
        <v>9.4E-2</v>
      </c>
      <c r="Q13">
        <v>0.106</v>
      </c>
    </row>
    <row r="14" spans="1:17" x14ac:dyDescent="0.25">
      <c r="B14">
        <v>0.10199999999999999</v>
      </c>
      <c r="C14">
        <v>0.10100000000000001</v>
      </c>
      <c r="D14">
        <v>9.9000000000000005E-2</v>
      </c>
      <c r="E14">
        <v>0.104</v>
      </c>
      <c r="H14">
        <v>9.5000000000000001E-2</v>
      </c>
      <c r="I14">
        <v>9.8000000000000004E-2</v>
      </c>
      <c r="J14">
        <v>9.4E-2</v>
      </c>
      <c r="K14">
        <v>9.8000000000000004E-2</v>
      </c>
      <c r="N14">
        <v>9.6000000000000002E-2</v>
      </c>
      <c r="O14">
        <v>9.7000000000000003E-2</v>
      </c>
      <c r="P14">
        <v>9.4E-2</v>
      </c>
      <c r="Q14">
        <v>0.106</v>
      </c>
    </row>
    <row r="15" spans="1:17" x14ac:dyDescent="0.25">
      <c r="B15">
        <v>0.10299999999999999</v>
      </c>
      <c r="C15">
        <v>0.10199999999999999</v>
      </c>
      <c r="D15">
        <v>0.1</v>
      </c>
      <c r="E15">
        <v>0.10300000000000001</v>
      </c>
      <c r="H15">
        <v>9.5000000000000001E-2</v>
      </c>
      <c r="I15">
        <v>9.8000000000000004E-2</v>
      </c>
      <c r="J15">
        <v>9.4E-2</v>
      </c>
      <c r="K15">
        <v>9.8000000000000004E-2</v>
      </c>
      <c r="N15">
        <v>9.6000000000000002E-2</v>
      </c>
      <c r="O15">
        <v>9.8000000000000004E-2</v>
      </c>
      <c r="P15">
        <v>9.4E-2</v>
      </c>
      <c r="Q15">
        <v>0.105</v>
      </c>
    </row>
    <row r="16" spans="1:17" x14ac:dyDescent="0.25">
      <c r="B16">
        <v>0.104</v>
      </c>
      <c r="C16">
        <v>0.10100000000000001</v>
      </c>
      <c r="D16">
        <v>0.1</v>
      </c>
      <c r="E16">
        <v>0.10300000000000001</v>
      </c>
      <c r="H16">
        <v>9.5000000000000001E-2</v>
      </c>
      <c r="I16">
        <v>9.8000000000000004E-2</v>
      </c>
      <c r="J16">
        <v>9.5000000000000001E-2</v>
      </c>
      <c r="K16">
        <v>9.7000000000000003E-2</v>
      </c>
      <c r="N16">
        <v>9.7000000000000003E-2</v>
      </c>
      <c r="O16">
        <v>9.8000000000000004E-2</v>
      </c>
      <c r="P16">
        <v>9.5000000000000001E-2</v>
      </c>
      <c r="Q16">
        <v>0.104</v>
      </c>
    </row>
    <row r="17" spans="2:17" x14ac:dyDescent="0.25">
      <c r="B17">
        <v>0.104</v>
      </c>
      <c r="C17">
        <v>0.10199999999999999</v>
      </c>
      <c r="D17">
        <v>0.10100000000000001</v>
      </c>
      <c r="E17">
        <v>0.104</v>
      </c>
      <c r="H17">
        <v>9.5000000000000001E-2</v>
      </c>
      <c r="I17">
        <v>9.8000000000000004E-2</v>
      </c>
      <c r="J17">
        <v>9.5000000000000001E-2</v>
      </c>
      <c r="K17">
        <v>9.8000000000000004E-2</v>
      </c>
      <c r="N17">
        <v>9.7000000000000003E-2</v>
      </c>
      <c r="O17">
        <v>9.9000000000000005E-2</v>
      </c>
      <c r="P17">
        <v>9.5000000000000001E-2</v>
      </c>
      <c r="Q17">
        <v>0.106</v>
      </c>
    </row>
    <row r="18" spans="2:17" x14ac:dyDescent="0.25">
      <c r="B18">
        <v>0.106</v>
      </c>
      <c r="C18">
        <v>0.10199999999999999</v>
      </c>
      <c r="D18">
        <v>0.10100000000000001</v>
      </c>
      <c r="E18">
        <v>0.10300000000000001</v>
      </c>
      <c r="H18">
        <v>9.5000000000000001E-2</v>
      </c>
      <c r="I18">
        <v>9.9000000000000005E-2</v>
      </c>
      <c r="J18">
        <v>9.5000000000000001E-2</v>
      </c>
      <c r="K18">
        <v>9.8000000000000004E-2</v>
      </c>
      <c r="N18">
        <v>9.7000000000000003E-2</v>
      </c>
      <c r="O18">
        <v>0.1</v>
      </c>
      <c r="P18">
        <v>9.6000000000000002E-2</v>
      </c>
      <c r="Q18">
        <v>0.105</v>
      </c>
    </row>
    <row r="19" spans="2:17" x14ac:dyDescent="0.25">
      <c r="B19">
        <v>0.106</v>
      </c>
      <c r="C19">
        <v>0.10199999999999999</v>
      </c>
      <c r="D19">
        <v>0.10100000000000001</v>
      </c>
      <c r="E19">
        <v>0.105</v>
      </c>
      <c r="H19">
        <v>9.5000000000000001E-2</v>
      </c>
      <c r="I19">
        <v>0.1</v>
      </c>
      <c r="J19">
        <v>9.6000000000000002E-2</v>
      </c>
      <c r="K19">
        <v>9.8000000000000004E-2</v>
      </c>
      <c r="N19">
        <v>9.7000000000000003E-2</v>
      </c>
      <c r="O19">
        <v>0.1</v>
      </c>
      <c r="P19">
        <v>9.6000000000000002E-2</v>
      </c>
      <c r="Q19">
        <v>0.107</v>
      </c>
    </row>
    <row r="20" spans="2:17" x14ac:dyDescent="0.25">
      <c r="B20">
        <v>0.107</v>
      </c>
      <c r="C20">
        <v>0.10299999999999999</v>
      </c>
      <c r="D20">
        <v>0.10199999999999999</v>
      </c>
      <c r="E20">
        <v>0.10300000000000001</v>
      </c>
      <c r="H20">
        <v>9.5000000000000001E-2</v>
      </c>
      <c r="I20">
        <v>0.1</v>
      </c>
      <c r="J20">
        <v>9.6000000000000002E-2</v>
      </c>
      <c r="K20">
        <v>9.8000000000000004E-2</v>
      </c>
      <c r="N20">
        <v>9.6000000000000002E-2</v>
      </c>
      <c r="O20">
        <v>0.10199999999999999</v>
      </c>
      <c r="P20">
        <v>9.7000000000000003E-2</v>
      </c>
      <c r="Q20">
        <v>0.105</v>
      </c>
    </row>
    <row r="21" spans="2:17" x14ac:dyDescent="0.25">
      <c r="B21">
        <v>0.108</v>
      </c>
      <c r="C21">
        <v>0.10299999999999999</v>
      </c>
      <c r="D21">
        <v>0.10299999999999999</v>
      </c>
      <c r="E21">
        <v>0.104</v>
      </c>
      <c r="H21">
        <v>9.5000000000000001E-2</v>
      </c>
      <c r="I21">
        <v>0.10100000000000001</v>
      </c>
      <c r="J21">
        <v>9.7000000000000003E-2</v>
      </c>
      <c r="K21">
        <v>9.9000000000000005E-2</v>
      </c>
      <c r="N21">
        <v>9.7000000000000003E-2</v>
      </c>
      <c r="O21">
        <v>0.10199999999999999</v>
      </c>
      <c r="P21">
        <v>9.7000000000000003E-2</v>
      </c>
      <c r="Q21">
        <v>0.105</v>
      </c>
    </row>
    <row r="22" spans="2:17" x14ac:dyDescent="0.25">
      <c r="B22">
        <v>0.11</v>
      </c>
      <c r="C22">
        <v>0.10299999999999999</v>
      </c>
      <c r="D22">
        <v>0.104</v>
      </c>
      <c r="E22">
        <v>0.104</v>
      </c>
      <c r="H22">
        <v>9.6000000000000002E-2</v>
      </c>
      <c r="I22">
        <v>0.10100000000000001</v>
      </c>
      <c r="J22">
        <v>9.8000000000000004E-2</v>
      </c>
      <c r="K22">
        <v>9.8000000000000004E-2</v>
      </c>
      <c r="N22">
        <v>9.7000000000000003E-2</v>
      </c>
      <c r="O22">
        <v>0.10299999999999999</v>
      </c>
      <c r="P22">
        <v>9.8000000000000004E-2</v>
      </c>
      <c r="Q22">
        <v>0.106</v>
      </c>
    </row>
    <row r="23" spans="2:17" x14ac:dyDescent="0.25">
      <c r="B23">
        <v>0.112</v>
      </c>
      <c r="C23">
        <v>0.104</v>
      </c>
      <c r="D23">
        <v>0.104</v>
      </c>
      <c r="E23">
        <v>0.10300000000000001</v>
      </c>
      <c r="H23">
        <v>9.6000000000000002E-2</v>
      </c>
      <c r="I23">
        <v>0.10299999999999999</v>
      </c>
      <c r="J23">
        <v>9.8000000000000004E-2</v>
      </c>
      <c r="K23">
        <v>9.8000000000000004E-2</v>
      </c>
      <c r="N23">
        <v>9.8000000000000004E-2</v>
      </c>
      <c r="O23">
        <v>0.105</v>
      </c>
      <c r="P23">
        <v>9.8000000000000004E-2</v>
      </c>
      <c r="Q23">
        <v>0.107</v>
      </c>
    </row>
    <row r="24" spans="2:17" x14ac:dyDescent="0.25">
      <c r="B24">
        <v>0.114</v>
      </c>
      <c r="C24">
        <v>0.104</v>
      </c>
      <c r="D24">
        <v>0.106</v>
      </c>
      <c r="E24">
        <v>0.105</v>
      </c>
      <c r="H24">
        <v>9.6000000000000002E-2</v>
      </c>
      <c r="I24">
        <v>0.10299999999999999</v>
      </c>
      <c r="J24">
        <v>9.9000000000000005E-2</v>
      </c>
      <c r="K24">
        <v>9.8000000000000004E-2</v>
      </c>
      <c r="N24">
        <v>9.8000000000000004E-2</v>
      </c>
      <c r="O24">
        <v>0.106</v>
      </c>
      <c r="P24">
        <v>9.9000000000000005E-2</v>
      </c>
      <c r="Q24">
        <v>0.107</v>
      </c>
    </row>
    <row r="25" spans="2:17" x14ac:dyDescent="0.25">
      <c r="B25">
        <v>0.11600000000000001</v>
      </c>
      <c r="C25">
        <v>0.105</v>
      </c>
      <c r="D25">
        <v>0.108</v>
      </c>
      <c r="E25">
        <v>0.104</v>
      </c>
      <c r="H25">
        <v>9.7000000000000003E-2</v>
      </c>
      <c r="I25">
        <v>0.105</v>
      </c>
      <c r="J25">
        <v>0.1</v>
      </c>
      <c r="K25">
        <v>9.9000000000000005E-2</v>
      </c>
      <c r="N25">
        <v>9.8000000000000004E-2</v>
      </c>
      <c r="O25">
        <v>0.108</v>
      </c>
      <c r="P25">
        <v>0.1</v>
      </c>
      <c r="Q25">
        <v>0.108</v>
      </c>
    </row>
    <row r="26" spans="2:17" x14ac:dyDescent="0.25">
      <c r="B26">
        <v>0.11700000000000001</v>
      </c>
      <c r="C26">
        <v>0.105</v>
      </c>
      <c r="D26">
        <v>0.109</v>
      </c>
      <c r="E26">
        <v>0.104</v>
      </c>
      <c r="H26">
        <v>9.7000000000000003E-2</v>
      </c>
      <c r="I26">
        <v>0.106</v>
      </c>
      <c r="J26">
        <v>0.10100000000000001</v>
      </c>
      <c r="K26">
        <v>9.8000000000000004E-2</v>
      </c>
      <c r="N26">
        <v>9.8000000000000004E-2</v>
      </c>
      <c r="O26">
        <v>0.109</v>
      </c>
      <c r="P26">
        <v>0.10100000000000001</v>
      </c>
      <c r="Q26">
        <v>0.107</v>
      </c>
    </row>
    <row r="27" spans="2:17" x14ac:dyDescent="0.25">
      <c r="B27">
        <v>0.11899999999999999</v>
      </c>
      <c r="C27">
        <v>0.106</v>
      </c>
      <c r="D27">
        <v>0.11</v>
      </c>
      <c r="E27">
        <v>0.10300000000000001</v>
      </c>
      <c r="H27">
        <v>9.7000000000000003E-2</v>
      </c>
      <c r="I27">
        <v>0.107</v>
      </c>
      <c r="J27">
        <v>0.10199999999999999</v>
      </c>
      <c r="K27">
        <v>9.8000000000000004E-2</v>
      </c>
      <c r="N27">
        <v>0.1</v>
      </c>
      <c r="O27">
        <v>0.11</v>
      </c>
      <c r="P27">
        <v>0.10299999999999999</v>
      </c>
      <c r="Q27">
        <v>0.107</v>
      </c>
    </row>
    <row r="28" spans="2:17" x14ac:dyDescent="0.25">
      <c r="B28">
        <v>0.121</v>
      </c>
      <c r="C28">
        <v>0.106</v>
      </c>
      <c r="D28">
        <v>0.112</v>
      </c>
      <c r="E28">
        <v>0.104</v>
      </c>
      <c r="H28">
        <v>9.8000000000000004E-2</v>
      </c>
      <c r="I28">
        <v>0.108</v>
      </c>
      <c r="J28">
        <v>0.104</v>
      </c>
      <c r="K28">
        <v>9.9000000000000005E-2</v>
      </c>
      <c r="N28">
        <v>9.9000000000000005E-2</v>
      </c>
      <c r="O28">
        <v>0.112</v>
      </c>
      <c r="P28">
        <v>0.104</v>
      </c>
      <c r="Q28">
        <v>0.108</v>
      </c>
    </row>
    <row r="29" spans="2:17" x14ac:dyDescent="0.25">
      <c r="B29">
        <v>0.123</v>
      </c>
      <c r="C29">
        <v>0.107</v>
      </c>
      <c r="D29">
        <v>0.114</v>
      </c>
      <c r="E29">
        <v>0.104</v>
      </c>
      <c r="H29">
        <v>9.9000000000000005E-2</v>
      </c>
      <c r="I29">
        <v>0.11</v>
      </c>
      <c r="J29">
        <v>0.106</v>
      </c>
      <c r="K29">
        <v>9.7000000000000003E-2</v>
      </c>
      <c r="N29">
        <v>0.1</v>
      </c>
      <c r="O29">
        <v>0.11700000000000001</v>
      </c>
      <c r="P29">
        <v>0.105</v>
      </c>
      <c r="Q29">
        <v>0.109</v>
      </c>
    </row>
    <row r="30" spans="2:17" x14ac:dyDescent="0.25">
      <c r="B30">
        <v>0.125</v>
      </c>
      <c r="C30">
        <v>0.108</v>
      </c>
      <c r="D30">
        <v>0.11700000000000001</v>
      </c>
      <c r="E30">
        <v>0.105</v>
      </c>
      <c r="H30">
        <v>9.9000000000000005E-2</v>
      </c>
      <c r="I30">
        <v>0.111</v>
      </c>
      <c r="J30">
        <v>0.107</v>
      </c>
      <c r="K30">
        <v>0.1</v>
      </c>
      <c r="N30">
        <v>0.10100000000000001</v>
      </c>
      <c r="O30">
        <v>0.11600000000000001</v>
      </c>
      <c r="P30">
        <v>0.108</v>
      </c>
      <c r="Q30">
        <v>0.108</v>
      </c>
    </row>
    <row r="31" spans="2:17" x14ac:dyDescent="0.25">
      <c r="B31">
        <v>0.126</v>
      </c>
      <c r="C31">
        <v>0.109</v>
      </c>
      <c r="D31">
        <v>0.11899999999999999</v>
      </c>
      <c r="E31">
        <v>0.104</v>
      </c>
      <c r="H31">
        <v>0.1</v>
      </c>
      <c r="I31">
        <v>0.113</v>
      </c>
      <c r="J31">
        <v>0.11</v>
      </c>
      <c r="K31">
        <v>9.9000000000000005E-2</v>
      </c>
      <c r="N31">
        <v>0.10100000000000001</v>
      </c>
      <c r="O31">
        <v>0.11899999999999999</v>
      </c>
      <c r="P31">
        <v>0.109</v>
      </c>
      <c r="Q31">
        <v>0.108</v>
      </c>
    </row>
    <row r="32" spans="2:17" x14ac:dyDescent="0.25">
      <c r="B32">
        <v>0.128</v>
      </c>
      <c r="C32">
        <v>0.11</v>
      </c>
      <c r="D32">
        <v>0.121</v>
      </c>
      <c r="E32">
        <v>0.105</v>
      </c>
      <c r="H32">
        <v>0.10100000000000001</v>
      </c>
      <c r="I32">
        <v>0.115</v>
      </c>
      <c r="J32">
        <v>0.112</v>
      </c>
      <c r="K32">
        <v>9.9000000000000005E-2</v>
      </c>
      <c r="N32">
        <v>0.10199999999999999</v>
      </c>
      <c r="O32">
        <v>0.12</v>
      </c>
      <c r="P32">
        <v>0.111</v>
      </c>
      <c r="Q32">
        <v>0.108</v>
      </c>
    </row>
    <row r="33" spans="2:17" x14ac:dyDescent="0.25">
      <c r="B33">
        <v>0.129</v>
      </c>
      <c r="C33">
        <v>0.111</v>
      </c>
      <c r="D33">
        <v>0.124</v>
      </c>
      <c r="E33">
        <v>0.104</v>
      </c>
      <c r="H33">
        <v>0.10100000000000001</v>
      </c>
      <c r="I33">
        <v>0.11700000000000001</v>
      </c>
      <c r="J33">
        <v>0.115</v>
      </c>
      <c r="K33">
        <v>9.9000000000000005E-2</v>
      </c>
      <c r="N33">
        <v>0.10199999999999999</v>
      </c>
      <c r="O33">
        <v>0.123</v>
      </c>
      <c r="P33">
        <v>0.114</v>
      </c>
      <c r="Q33">
        <v>0.109</v>
      </c>
    </row>
    <row r="34" spans="2:17" x14ac:dyDescent="0.25">
      <c r="B34">
        <v>0.13</v>
      </c>
      <c r="C34">
        <v>0.111</v>
      </c>
      <c r="D34">
        <v>0.127</v>
      </c>
      <c r="E34">
        <v>0.106</v>
      </c>
      <c r="H34">
        <v>0.10199999999999999</v>
      </c>
      <c r="I34">
        <v>0.12</v>
      </c>
      <c r="J34">
        <v>0.11799999999999999</v>
      </c>
      <c r="K34">
        <v>9.9000000000000005E-2</v>
      </c>
      <c r="N34">
        <v>0.10299999999999999</v>
      </c>
      <c r="O34">
        <v>0.126</v>
      </c>
      <c r="P34">
        <v>0.11700000000000001</v>
      </c>
      <c r="Q34">
        <v>0.106</v>
      </c>
    </row>
    <row r="35" spans="2:17" x14ac:dyDescent="0.25">
      <c r="B35">
        <v>0.13300000000000001</v>
      </c>
      <c r="C35">
        <v>0.113</v>
      </c>
      <c r="D35">
        <v>0.129</v>
      </c>
      <c r="E35">
        <v>0.104</v>
      </c>
      <c r="H35">
        <v>0.104</v>
      </c>
      <c r="I35">
        <v>0.123</v>
      </c>
      <c r="J35">
        <v>0.122</v>
      </c>
      <c r="K35">
        <v>9.9000000000000005E-2</v>
      </c>
      <c r="N35">
        <v>0.105</v>
      </c>
      <c r="O35">
        <v>0.129</v>
      </c>
      <c r="P35">
        <v>0.121</v>
      </c>
      <c r="Q35">
        <v>0.108</v>
      </c>
    </row>
    <row r="36" spans="2:17" x14ac:dyDescent="0.25">
      <c r="B36">
        <v>0.13300000000000001</v>
      </c>
      <c r="C36">
        <v>0.114</v>
      </c>
      <c r="D36">
        <v>0.13300000000000001</v>
      </c>
      <c r="E36">
        <v>0.104</v>
      </c>
      <c r="H36">
        <v>0.105</v>
      </c>
      <c r="I36">
        <v>0.125</v>
      </c>
      <c r="J36">
        <v>0.125</v>
      </c>
      <c r="K36">
        <v>9.9000000000000005E-2</v>
      </c>
      <c r="N36">
        <v>0.107</v>
      </c>
      <c r="O36">
        <v>0.13200000000000001</v>
      </c>
      <c r="P36">
        <v>0.123</v>
      </c>
      <c r="Q36">
        <v>0.108</v>
      </c>
    </row>
    <row r="37" spans="2:17" x14ac:dyDescent="0.25">
      <c r="B37">
        <v>0.13400000000000001</v>
      </c>
      <c r="C37">
        <v>0.115</v>
      </c>
      <c r="D37">
        <v>0.13400000000000001</v>
      </c>
      <c r="E37">
        <v>0.104</v>
      </c>
      <c r="H37">
        <v>0.106</v>
      </c>
      <c r="I37">
        <v>0.128</v>
      </c>
      <c r="J37">
        <v>0.129</v>
      </c>
      <c r="K37">
        <v>0.1</v>
      </c>
      <c r="N37">
        <v>0.11</v>
      </c>
      <c r="O37">
        <v>0.13300000000000001</v>
      </c>
      <c r="P37">
        <v>0.126</v>
      </c>
      <c r="Q37">
        <v>0.108</v>
      </c>
    </row>
    <row r="38" spans="2:17" x14ac:dyDescent="0.25">
      <c r="B38">
        <v>0.13500000000000001</v>
      </c>
      <c r="C38">
        <v>0.11600000000000001</v>
      </c>
      <c r="D38">
        <v>0.13700000000000001</v>
      </c>
      <c r="E38">
        <v>0.105</v>
      </c>
      <c r="H38">
        <v>0.107</v>
      </c>
      <c r="I38">
        <v>0.13300000000000001</v>
      </c>
      <c r="J38">
        <v>0.13300000000000001</v>
      </c>
      <c r="K38">
        <v>9.9000000000000005E-2</v>
      </c>
      <c r="N38">
        <v>0.109</v>
      </c>
      <c r="O38">
        <v>0.13800000000000001</v>
      </c>
      <c r="P38">
        <v>0.13</v>
      </c>
      <c r="Q38">
        <v>0.109</v>
      </c>
    </row>
    <row r="39" spans="2:17" x14ac:dyDescent="0.25">
      <c r="B39">
        <v>0.13700000000000001</v>
      </c>
      <c r="C39">
        <v>0.11799999999999999</v>
      </c>
      <c r="D39">
        <v>0.14000000000000001</v>
      </c>
      <c r="E39">
        <v>0.105</v>
      </c>
      <c r="H39">
        <v>0.11</v>
      </c>
      <c r="I39">
        <v>0.13800000000000001</v>
      </c>
      <c r="J39">
        <v>0.13800000000000001</v>
      </c>
      <c r="K39">
        <v>9.9000000000000005E-2</v>
      </c>
      <c r="N39">
        <v>0.111</v>
      </c>
      <c r="O39">
        <v>0.14000000000000001</v>
      </c>
      <c r="P39">
        <v>0.13300000000000001</v>
      </c>
      <c r="Q39">
        <v>0.108</v>
      </c>
    </row>
    <row r="40" spans="2:17" x14ac:dyDescent="0.25">
      <c r="B40">
        <v>0.13600000000000001</v>
      </c>
      <c r="C40">
        <v>0.11899999999999999</v>
      </c>
      <c r="D40">
        <v>0.14199999999999999</v>
      </c>
      <c r="E40">
        <v>0.104</v>
      </c>
      <c r="H40">
        <v>0.111</v>
      </c>
      <c r="I40">
        <v>0.13900000000000001</v>
      </c>
      <c r="J40">
        <v>0.14399999999999999</v>
      </c>
      <c r="K40">
        <v>9.9000000000000005E-2</v>
      </c>
      <c r="N40">
        <v>0.113</v>
      </c>
      <c r="O40">
        <v>0.14399999999999999</v>
      </c>
      <c r="P40">
        <v>0.13700000000000001</v>
      </c>
      <c r="Q40">
        <v>0.107</v>
      </c>
    </row>
    <row r="41" spans="2:17" x14ac:dyDescent="0.25">
      <c r="B41">
        <v>0.13700000000000001</v>
      </c>
      <c r="C41">
        <v>0.121</v>
      </c>
      <c r="D41">
        <v>0.14499999999999999</v>
      </c>
      <c r="E41">
        <v>0.104</v>
      </c>
      <c r="H41">
        <v>0.114</v>
      </c>
      <c r="I41">
        <v>0.14299999999999999</v>
      </c>
      <c r="J41">
        <v>0.14899999999999999</v>
      </c>
      <c r="K41">
        <v>0.1</v>
      </c>
      <c r="N41">
        <v>0.114</v>
      </c>
      <c r="O41">
        <v>0.14799999999999999</v>
      </c>
      <c r="P41">
        <v>0.14199999999999999</v>
      </c>
      <c r="Q41">
        <v>0.108</v>
      </c>
    </row>
    <row r="42" spans="2:17" x14ac:dyDescent="0.25">
      <c r="B42">
        <v>0.14000000000000001</v>
      </c>
      <c r="C42">
        <v>0.123</v>
      </c>
      <c r="D42">
        <v>0.14899999999999999</v>
      </c>
      <c r="E42">
        <v>0.106</v>
      </c>
      <c r="H42">
        <v>0.11600000000000001</v>
      </c>
      <c r="I42">
        <v>0.14599999999999999</v>
      </c>
      <c r="J42">
        <v>0.155</v>
      </c>
      <c r="K42">
        <v>0.1</v>
      </c>
      <c r="N42">
        <v>0.11799999999999999</v>
      </c>
      <c r="O42">
        <v>0.153</v>
      </c>
      <c r="P42">
        <v>0.14599999999999999</v>
      </c>
      <c r="Q42">
        <v>0.107</v>
      </c>
    </row>
    <row r="43" spans="2:17" x14ac:dyDescent="0.25">
      <c r="B43">
        <v>0.13900000000000001</v>
      </c>
      <c r="C43">
        <v>0.125</v>
      </c>
      <c r="D43">
        <v>0.152</v>
      </c>
      <c r="E43">
        <v>0.10300000000000001</v>
      </c>
      <c r="H43">
        <v>0.12</v>
      </c>
      <c r="I43">
        <v>0.153</v>
      </c>
      <c r="J43">
        <v>0.161</v>
      </c>
      <c r="K43">
        <v>9.9000000000000005E-2</v>
      </c>
      <c r="N43">
        <v>0.121</v>
      </c>
      <c r="O43">
        <v>0.155</v>
      </c>
      <c r="P43">
        <v>0.14899999999999999</v>
      </c>
      <c r="Q43">
        <v>0.108</v>
      </c>
    </row>
    <row r="44" spans="2:17" x14ac:dyDescent="0.25">
      <c r="B44">
        <v>0.14000000000000001</v>
      </c>
      <c r="C44">
        <v>0.127</v>
      </c>
      <c r="D44">
        <v>0.154</v>
      </c>
      <c r="E44">
        <v>0.104</v>
      </c>
      <c r="H44">
        <v>0.123</v>
      </c>
      <c r="I44">
        <v>0.155</v>
      </c>
      <c r="J44">
        <v>0.16700000000000001</v>
      </c>
      <c r="K44">
        <v>0.1</v>
      </c>
      <c r="N44">
        <v>0.123</v>
      </c>
      <c r="O44">
        <v>0.16300000000000001</v>
      </c>
      <c r="P44">
        <v>0.153</v>
      </c>
      <c r="Q44">
        <v>0.109</v>
      </c>
    </row>
    <row r="45" spans="2:17" x14ac:dyDescent="0.25">
      <c r="B45">
        <v>0.14000000000000001</v>
      </c>
      <c r="C45">
        <v>0.13</v>
      </c>
      <c r="D45">
        <v>0.159</v>
      </c>
      <c r="E45">
        <v>0.105</v>
      </c>
      <c r="H45">
        <v>0.127</v>
      </c>
      <c r="I45">
        <v>0.16600000000000001</v>
      </c>
      <c r="J45">
        <v>0.17399999999999999</v>
      </c>
      <c r="K45">
        <v>9.9000000000000005E-2</v>
      </c>
      <c r="N45">
        <v>0.126</v>
      </c>
      <c r="O45">
        <v>0.16500000000000001</v>
      </c>
      <c r="P45">
        <v>0.159</v>
      </c>
      <c r="Q45">
        <v>0.11</v>
      </c>
    </row>
    <row r="46" spans="2:17" x14ac:dyDescent="0.25">
      <c r="B46">
        <v>0.14099999999999999</v>
      </c>
      <c r="C46">
        <v>0.13100000000000001</v>
      </c>
      <c r="D46">
        <v>0.16300000000000001</v>
      </c>
      <c r="E46">
        <v>0.105</v>
      </c>
      <c r="H46">
        <v>0.13100000000000001</v>
      </c>
      <c r="I46">
        <v>0.16900000000000001</v>
      </c>
      <c r="J46">
        <v>0.18099999999999999</v>
      </c>
      <c r="K46">
        <v>9.9000000000000005E-2</v>
      </c>
      <c r="N46">
        <v>0.13</v>
      </c>
      <c r="O46">
        <v>0.17</v>
      </c>
      <c r="P46">
        <v>0.16400000000000001</v>
      </c>
      <c r="Q46">
        <v>0.109</v>
      </c>
    </row>
    <row r="47" spans="2:17" x14ac:dyDescent="0.25">
      <c r="B47">
        <v>0.14299999999999999</v>
      </c>
      <c r="C47">
        <v>0.13300000000000001</v>
      </c>
      <c r="D47">
        <v>0.16400000000000001</v>
      </c>
      <c r="E47">
        <v>0.104</v>
      </c>
      <c r="H47">
        <v>0.13500000000000001</v>
      </c>
      <c r="I47">
        <v>0.17299999999999999</v>
      </c>
      <c r="J47">
        <v>0.189</v>
      </c>
      <c r="K47">
        <v>0.1</v>
      </c>
      <c r="N47">
        <v>0.13500000000000001</v>
      </c>
      <c r="O47">
        <v>0.17699999999999999</v>
      </c>
      <c r="P47">
        <v>0.17</v>
      </c>
      <c r="Q47">
        <v>0.109</v>
      </c>
    </row>
    <row r="48" spans="2:17" x14ac:dyDescent="0.25">
      <c r="B48">
        <v>0.14299999999999999</v>
      </c>
      <c r="C48">
        <v>0.13700000000000001</v>
      </c>
      <c r="D48">
        <v>0.16900000000000001</v>
      </c>
      <c r="E48">
        <v>0.104</v>
      </c>
      <c r="H48">
        <v>0.14000000000000001</v>
      </c>
      <c r="I48">
        <v>0.185</v>
      </c>
      <c r="J48">
        <v>0.19800000000000001</v>
      </c>
      <c r="K48">
        <v>9.9000000000000005E-2</v>
      </c>
      <c r="N48">
        <v>0.13700000000000001</v>
      </c>
      <c r="O48">
        <v>0.183</v>
      </c>
      <c r="P48">
        <v>0.17399999999999999</v>
      </c>
      <c r="Q48">
        <v>0.109</v>
      </c>
    </row>
    <row r="49" spans="2:17" x14ac:dyDescent="0.25">
      <c r="B49">
        <v>0.14299999999999999</v>
      </c>
      <c r="C49">
        <v>0.13900000000000001</v>
      </c>
      <c r="D49">
        <v>0.17499999999999999</v>
      </c>
      <c r="E49">
        <v>0.104</v>
      </c>
      <c r="H49">
        <v>0.14599999999999999</v>
      </c>
      <c r="I49">
        <v>0.185</v>
      </c>
      <c r="J49">
        <v>0.20699999999999999</v>
      </c>
      <c r="K49">
        <v>9.9000000000000005E-2</v>
      </c>
      <c r="N49">
        <v>0.14099999999999999</v>
      </c>
      <c r="O49">
        <v>0.188</v>
      </c>
      <c r="P49">
        <v>0.182</v>
      </c>
      <c r="Q49">
        <v>0.109</v>
      </c>
    </row>
    <row r="50" spans="2:17" x14ac:dyDescent="0.25">
      <c r="B50">
        <v>0.14399999999999999</v>
      </c>
      <c r="C50">
        <v>0.14000000000000001</v>
      </c>
      <c r="D50">
        <v>0.17799999999999999</v>
      </c>
      <c r="E50">
        <v>0.105</v>
      </c>
      <c r="H50">
        <v>0.152</v>
      </c>
      <c r="I50">
        <v>0.19</v>
      </c>
      <c r="J50">
        <v>0.22</v>
      </c>
      <c r="K50">
        <v>9.9000000000000005E-2</v>
      </c>
      <c r="N50">
        <v>0.14399999999999999</v>
      </c>
      <c r="O50">
        <v>0.191</v>
      </c>
      <c r="P50">
        <v>0.188</v>
      </c>
      <c r="Q50">
        <v>0.108</v>
      </c>
    </row>
    <row r="51" spans="2:17" x14ac:dyDescent="0.25">
      <c r="B51">
        <v>0.14499999999999999</v>
      </c>
      <c r="C51">
        <v>0.14599999999999999</v>
      </c>
      <c r="D51">
        <v>0.184</v>
      </c>
      <c r="E51">
        <v>0.10300000000000001</v>
      </c>
      <c r="H51">
        <v>0.16</v>
      </c>
      <c r="I51">
        <v>0.20300000000000001</v>
      </c>
      <c r="J51">
        <v>0.23</v>
      </c>
      <c r="K51">
        <v>0.1</v>
      </c>
      <c r="N51">
        <v>0.14799999999999999</v>
      </c>
      <c r="O51">
        <v>0.19800000000000001</v>
      </c>
      <c r="P51">
        <v>0.19600000000000001</v>
      </c>
      <c r="Q51">
        <v>0.108</v>
      </c>
    </row>
    <row r="52" spans="2:17" x14ac:dyDescent="0.25">
      <c r="B52">
        <v>0.14499999999999999</v>
      </c>
      <c r="C52">
        <v>0.15</v>
      </c>
      <c r="D52">
        <v>0.189</v>
      </c>
      <c r="E52">
        <v>0.104</v>
      </c>
      <c r="H52">
        <v>0.16500000000000001</v>
      </c>
      <c r="I52">
        <v>0.20799999999999999</v>
      </c>
      <c r="J52">
        <v>0.24</v>
      </c>
      <c r="K52">
        <v>0.1</v>
      </c>
      <c r="N52">
        <v>0.152</v>
      </c>
      <c r="O52">
        <v>0.20300000000000001</v>
      </c>
      <c r="P52">
        <v>0.20399999999999999</v>
      </c>
      <c r="Q52">
        <v>0.108</v>
      </c>
    </row>
    <row r="53" spans="2:17" x14ac:dyDescent="0.25">
      <c r="B53">
        <v>0.14699999999999999</v>
      </c>
      <c r="C53">
        <v>0.153</v>
      </c>
      <c r="D53">
        <v>0.19600000000000001</v>
      </c>
      <c r="E53">
        <v>0.106</v>
      </c>
      <c r="H53">
        <v>0.17100000000000001</v>
      </c>
      <c r="I53">
        <v>0.214</v>
      </c>
      <c r="J53">
        <v>0.25600000000000001</v>
      </c>
      <c r="K53">
        <v>0.1</v>
      </c>
      <c r="N53">
        <v>0.157</v>
      </c>
      <c r="O53">
        <v>0.21</v>
      </c>
      <c r="P53">
        <v>0.21299999999999999</v>
      </c>
      <c r="Q53">
        <v>0.109</v>
      </c>
    </row>
    <row r="54" spans="2:17" x14ac:dyDescent="0.25">
      <c r="B54">
        <v>0.14599999999999999</v>
      </c>
      <c r="C54">
        <v>0.158</v>
      </c>
      <c r="D54">
        <v>0.20300000000000001</v>
      </c>
      <c r="E54">
        <v>0.105</v>
      </c>
      <c r="H54">
        <v>0.17699999999999999</v>
      </c>
      <c r="I54">
        <v>0.23200000000000001</v>
      </c>
      <c r="J54">
        <v>0.26600000000000001</v>
      </c>
      <c r="K54">
        <v>9.9000000000000005E-2</v>
      </c>
      <c r="N54">
        <v>0.16</v>
      </c>
      <c r="O54">
        <v>0.216</v>
      </c>
      <c r="P54">
        <v>0.224</v>
      </c>
      <c r="Q54">
        <v>0.108</v>
      </c>
    </row>
    <row r="55" spans="2:17" x14ac:dyDescent="0.25">
      <c r="B55">
        <v>0.14899999999999999</v>
      </c>
      <c r="C55">
        <v>0.16200000000000001</v>
      </c>
      <c r="D55">
        <v>0.20799999999999999</v>
      </c>
      <c r="E55">
        <v>0.105</v>
      </c>
      <c r="H55">
        <v>0.183</v>
      </c>
      <c r="I55">
        <v>0.22900000000000001</v>
      </c>
      <c r="J55">
        <v>0.28000000000000003</v>
      </c>
      <c r="K55">
        <v>9.9000000000000005E-2</v>
      </c>
      <c r="N55">
        <v>0.16800000000000001</v>
      </c>
      <c r="O55">
        <v>0.223</v>
      </c>
      <c r="P55">
        <v>0.23499999999999999</v>
      </c>
      <c r="Q55">
        <v>0.108</v>
      </c>
    </row>
    <row r="56" spans="2:17" x14ac:dyDescent="0.25">
      <c r="B56">
        <v>0.14899999999999999</v>
      </c>
      <c r="C56">
        <v>0.16700000000000001</v>
      </c>
      <c r="D56">
        <v>0.215</v>
      </c>
      <c r="E56">
        <v>0.105</v>
      </c>
      <c r="H56">
        <v>0.191</v>
      </c>
      <c r="I56">
        <v>0.23699999999999999</v>
      </c>
      <c r="J56">
        <v>0.29299999999999998</v>
      </c>
      <c r="K56">
        <v>0.1</v>
      </c>
      <c r="N56">
        <v>0.17499999999999999</v>
      </c>
      <c r="O56">
        <v>0.22600000000000001</v>
      </c>
      <c r="P56">
        <v>0.245</v>
      </c>
      <c r="Q56">
        <v>0.109</v>
      </c>
    </row>
    <row r="57" spans="2:17" x14ac:dyDescent="0.25">
      <c r="B57">
        <v>0.14799999999999999</v>
      </c>
      <c r="C57">
        <v>0.17199999999999999</v>
      </c>
      <c r="D57">
        <v>0.223</v>
      </c>
      <c r="E57">
        <v>0.104</v>
      </c>
      <c r="H57">
        <v>0.20200000000000001</v>
      </c>
      <c r="I57">
        <v>0.248</v>
      </c>
      <c r="J57">
        <v>0.30499999999999999</v>
      </c>
      <c r="K57">
        <v>0.10100000000000001</v>
      </c>
      <c r="N57">
        <v>0.17799999999999999</v>
      </c>
      <c r="O57">
        <v>0.23200000000000001</v>
      </c>
      <c r="P57">
        <v>0.25600000000000001</v>
      </c>
      <c r="Q57">
        <v>0.11</v>
      </c>
    </row>
    <row r="58" spans="2:17" x14ac:dyDescent="0.25">
      <c r="B58">
        <v>0.15</v>
      </c>
      <c r="C58">
        <v>0.17599999999999999</v>
      </c>
      <c r="D58">
        <v>0.23499999999999999</v>
      </c>
      <c r="E58">
        <v>0.104</v>
      </c>
      <c r="H58">
        <v>0.21</v>
      </c>
      <c r="I58">
        <v>0.251</v>
      </c>
      <c r="J58">
        <v>0.316</v>
      </c>
      <c r="K58">
        <v>9.9000000000000005E-2</v>
      </c>
      <c r="N58">
        <v>0.183</v>
      </c>
      <c r="O58">
        <v>0.23799999999999999</v>
      </c>
      <c r="P58">
        <v>0.26500000000000001</v>
      </c>
      <c r="Q58">
        <v>0.109</v>
      </c>
    </row>
    <row r="59" spans="2:17" x14ac:dyDescent="0.25">
      <c r="B59">
        <v>0.14899999999999999</v>
      </c>
      <c r="C59">
        <v>0.185</v>
      </c>
      <c r="D59">
        <v>0.24199999999999999</v>
      </c>
      <c r="E59">
        <v>0.104</v>
      </c>
      <c r="H59">
        <v>0.217</v>
      </c>
      <c r="I59">
        <v>0.26700000000000002</v>
      </c>
      <c r="J59">
        <v>0.32700000000000001</v>
      </c>
      <c r="K59">
        <v>9.8000000000000004E-2</v>
      </c>
      <c r="N59">
        <v>0.191</v>
      </c>
      <c r="O59">
        <v>0.23899999999999999</v>
      </c>
      <c r="P59">
        <v>0.27500000000000002</v>
      </c>
      <c r="Q59">
        <v>0.109</v>
      </c>
    </row>
    <row r="60" spans="2:17" x14ac:dyDescent="0.25">
      <c r="B60">
        <v>0.15</v>
      </c>
      <c r="C60">
        <v>0.191</v>
      </c>
      <c r="D60">
        <v>0.254</v>
      </c>
      <c r="E60">
        <v>0.10200000000000001</v>
      </c>
      <c r="H60">
        <v>0.22700000000000001</v>
      </c>
      <c r="I60">
        <v>0.27100000000000002</v>
      </c>
      <c r="J60">
        <v>0.33600000000000002</v>
      </c>
      <c r="K60">
        <v>0.1</v>
      </c>
      <c r="N60">
        <v>0.19800000000000001</v>
      </c>
      <c r="O60">
        <v>0.24399999999999999</v>
      </c>
      <c r="P60">
        <v>0.28599999999999998</v>
      </c>
      <c r="Q60">
        <v>0.11</v>
      </c>
    </row>
    <row r="61" spans="2:17" x14ac:dyDescent="0.25">
      <c r="B61">
        <v>0.151</v>
      </c>
      <c r="C61">
        <v>0.19900000000000001</v>
      </c>
      <c r="D61">
        <v>0.26300000000000001</v>
      </c>
      <c r="E61">
        <v>0.10300000000000001</v>
      </c>
      <c r="H61">
        <v>0.23499999999999999</v>
      </c>
      <c r="I61">
        <v>0.27500000000000002</v>
      </c>
      <c r="J61">
        <v>0.33900000000000002</v>
      </c>
      <c r="K61">
        <v>0.10100000000000001</v>
      </c>
      <c r="N61">
        <v>0.20399999999999999</v>
      </c>
      <c r="O61">
        <v>0.246</v>
      </c>
      <c r="P61">
        <v>0.29499999999999998</v>
      </c>
      <c r="Q61">
        <v>0.108</v>
      </c>
    </row>
    <row r="62" spans="2:17" x14ac:dyDescent="0.25">
      <c r="B62">
        <v>0.152</v>
      </c>
      <c r="C62">
        <v>0.20699999999999999</v>
      </c>
      <c r="D62">
        <v>0.27500000000000002</v>
      </c>
      <c r="E62">
        <v>0.104</v>
      </c>
      <c r="H62">
        <v>0.246</v>
      </c>
      <c r="I62">
        <v>0.27400000000000002</v>
      </c>
      <c r="J62">
        <v>0.34499999999999997</v>
      </c>
      <c r="K62">
        <v>9.9000000000000005E-2</v>
      </c>
      <c r="N62">
        <v>0.21199999999999999</v>
      </c>
      <c r="O62">
        <v>0.251</v>
      </c>
      <c r="P62">
        <v>0.30399999999999999</v>
      </c>
      <c r="Q62">
        <v>0.11</v>
      </c>
    </row>
    <row r="63" spans="2:17" x14ac:dyDescent="0.25">
      <c r="B63">
        <v>0.151</v>
      </c>
      <c r="C63">
        <v>0.216</v>
      </c>
      <c r="D63">
        <v>0.28999999999999998</v>
      </c>
      <c r="E63">
        <v>0.10300000000000001</v>
      </c>
      <c r="H63">
        <v>0.25600000000000001</v>
      </c>
      <c r="I63">
        <v>0.27700000000000002</v>
      </c>
      <c r="J63">
        <v>0.34799999999999998</v>
      </c>
      <c r="K63">
        <v>9.9000000000000005E-2</v>
      </c>
      <c r="N63">
        <v>0.223</v>
      </c>
      <c r="O63">
        <v>0.249</v>
      </c>
      <c r="P63">
        <v>0.311</v>
      </c>
      <c r="Q63">
        <v>0.11</v>
      </c>
    </row>
    <row r="64" spans="2:17" x14ac:dyDescent="0.25">
      <c r="B64">
        <v>0.151</v>
      </c>
      <c r="C64">
        <v>0.22600000000000001</v>
      </c>
      <c r="D64">
        <v>0.29899999999999999</v>
      </c>
      <c r="E64">
        <v>0.10300000000000001</v>
      </c>
      <c r="H64">
        <v>0.26100000000000001</v>
      </c>
      <c r="I64">
        <v>0.28299999999999997</v>
      </c>
      <c r="J64">
        <v>0.35099999999999998</v>
      </c>
      <c r="K64">
        <v>9.9000000000000005E-2</v>
      </c>
      <c r="N64">
        <v>0.224</v>
      </c>
      <c r="O64">
        <v>0.249</v>
      </c>
      <c r="P64">
        <v>0.312</v>
      </c>
      <c r="Q64">
        <v>0.108</v>
      </c>
    </row>
    <row r="65" spans="2:17" x14ac:dyDescent="0.25">
      <c r="B65">
        <v>0.153</v>
      </c>
      <c r="C65">
        <v>0.23400000000000001</v>
      </c>
      <c r="D65">
        <v>0.311</v>
      </c>
      <c r="E65">
        <v>0.106</v>
      </c>
      <c r="H65">
        <v>0.27100000000000002</v>
      </c>
      <c r="I65">
        <v>0.28699999999999998</v>
      </c>
      <c r="J65">
        <v>0.35399999999999998</v>
      </c>
      <c r="K65">
        <v>0.1</v>
      </c>
      <c r="N65">
        <v>0.23100000000000001</v>
      </c>
      <c r="O65">
        <v>0.25</v>
      </c>
      <c r="P65">
        <v>0.317</v>
      </c>
      <c r="Q65">
        <v>0.11</v>
      </c>
    </row>
    <row r="66" spans="2:17" x14ac:dyDescent="0.25">
      <c r="B66">
        <v>0.153</v>
      </c>
      <c r="C66">
        <v>0.24099999999999999</v>
      </c>
      <c r="D66">
        <v>0.315</v>
      </c>
      <c r="E66">
        <v>0.104</v>
      </c>
      <c r="H66">
        <v>0.27800000000000002</v>
      </c>
      <c r="I66">
        <v>0.28999999999999998</v>
      </c>
      <c r="J66">
        <v>0.35499999999999998</v>
      </c>
      <c r="K66">
        <v>0.10100000000000001</v>
      </c>
      <c r="N66">
        <v>0.23799999999999999</v>
      </c>
      <c r="O66">
        <v>0.248</v>
      </c>
      <c r="P66">
        <v>0.32100000000000001</v>
      </c>
      <c r="Q66">
        <v>0.11</v>
      </c>
    </row>
    <row r="67" spans="2:17" x14ac:dyDescent="0.25">
      <c r="B67">
        <v>0.154</v>
      </c>
      <c r="C67">
        <v>0.249</v>
      </c>
      <c r="D67">
        <v>0.32100000000000001</v>
      </c>
      <c r="E67">
        <v>0.104</v>
      </c>
      <c r="H67">
        <v>0.28399999999999997</v>
      </c>
      <c r="I67">
        <v>0.29199999999999998</v>
      </c>
      <c r="J67">
        <v>0.35599999999999998</v>
      </c>
      <c r="K67">
        <v>9.8000000000000004E-2</v>
      </c>
      <c r="N67">
        <v>0.24199999999999999</v>
      </c>
      <c r="O67">
        <v>0.252</v>
      </c>
      <c r="P67">
        <v>0.32200000000000001</v>
      </c>
      <c r="Q67">
        <v>0.109</v>
      </c>
    </row>
    <row r="68" spans="2:17" x14ac:dyDescent="0.25">
      <c r="B68">
        <v>0.153</v>
      </c>
      <c r="C68">
        <v>0.25600000000000001</v>
      </c>
      <c r="D68">
        <v>0.32500000000000001</v>
      </c>
      <c r="E68">
        <v>0.104</v>
      </c>
      <c r="H68">
        <v>0.28899999999999998</v>
      </c>
      <c r="I68">
        <v>0.29399999999999998</v>
      </c>
      <c r="J68">
        <v>0.35499999999999998</v>
      </c>
      <c r="K68">
        <v>0.1</v>
      </c>
      <c r="N68">
        <v>0.249</v>
      </c>
      <c r="O68">
        <v>0.252</v>
      </c>
      <c r="P68">
        <v>0.32400000000000001</v>
      </c>
      <c r="Q68">
        <v>0.109</v>
      </c>
    </row>
    <row r="69" spans="2:17" x14ac:dyDescent="0.25">
      <c r="B69">
        <v>0.153</v>
      </c>
      <c r="C69">
        <v>0.26200000000000001</v>
      </c>
      <c r="D69">
        <v>0.32800000000000001</v>
      </c>
      <c r="E69">
        <v>0.10300000000000001</v>
      </c>
      <c r="H69">
        <v>0.29599999999999999</v>
      </c>
      <c r="I69">
        <v>0.29599999999999999</v>
      </c>
      <c r="J69">
        <v>0.35699999999999998</v>
      </c>
      <c r="K69">
        <v>9.9000000000000005E-2</v>
      </c>
      <c r="N69">
        <v>0.25600000000000001</v>
      </c>
      <c r="O69">
        <v>0.25600000000000001</v>
      </c>
      <c r="P69">
        <v>0.32500000000000001</v>
      </c>
      <c r="Q69">
        <v>0.109</v>
      </c>
    </row>
    <row r="70" spans="2:17" x14ac:dyDescent="0.25">
      <c r="B70">
        <v>0.155</v>
      </c>
      <c r="C70">
        <v>0.26</v>
      </c>
      <c r="D70">
        <v>0.33100000000000002</v>
      </c>
      <c r="E70">
        <v>0.105</v>
      </c>
      <c r="H70">
        <v>0.29899999999999999</v>
      </c>
      <c r="I70">
        <v>0.29799999999999999</v>
      </c>
      <c r="J70">
        <v>0.35399999999999998</v>
      </c>
      <c r="K70">
        <v>0.10100000000000001</v>
      </c>
      <c r="N70">
        <v>0.255</v>
      </c>
      <c r="O70">
        <v>0.252</v>
      </c>
      <c r="P70">
        <v>0.32500000000000001</v>
      </c>
      <c r="Q70">
        <v>0.109</v>
      </c>
    </row>
    <row r="71" spans="2:17" x14ac:dyDescent="0.25">
      <c r="B71">
        <v>0.155</v>
      </c>
      <c r="C71">
        <v>0.26700000000000002</v>
      </c>
      <c r="D71">
        <v>0.33500000000000002</v>
      </c>
      <c r="E71">
        <v>0.104</v>
      </c>
      <c r="H71">
        <v>0.30299999999999999</v>
      </c>
      <c r="I71">
        <v>0.30199999999999999</v>
      </c>
      <c r="J71">
        <v>0.35699999999999998</v>
      </c>
      <c r="K71">
        <v>9.8000000000000004E-2</v>
      </c>
      <c r="N71">
        <v>0.26300000000000001</v>
      </c>
      <c r="O71">
        <v>0.251</v>
      </c>
      <c r="P71">
        <v>0.32500000000000001</v>
      </c>
      <c r="Q71">
        <v>0.11</v>
      </c>
    </row>
    <row r="72" spans="2:17" x14ac:dyDescent="0.25">
      <c r="B72">
        <v>0.155</v>
      </c>
      <c r="C72">
        <v>0.26600000000000001</v>
      </c>
      <c r="D72">
        <v>0.33600000000000002</v>
      </c>
      <c r="E72">
        <v>0.105</v>
      </c>
      <c r="H72">
        <v>0.30299999999999999</v>
      </c>
      <c r="I72">
        <v>0.30399999999999999</v>
      </c>
      <c r="J72">
        <v>0.35599999999999998</v>
      </c>
      <c r="K72">
        <v>9.9000000000000005E-2</v>
      </c>
      <c r="N72">
        <v>0.26800000000000002</v>
      </c>
      <c r="O72">
        <v>0.255</v>
      </c>
      <c r="P72">
        <v>0.32800000000000001</v>
      </c>
      <c r="Q72">
        <v>0.108</v>
      </c>
    </row>
    <row r="73" spans="2:17" x14ac:dyDescent="0.25">
      <c r="B73">
        <v>0.155</v>
      </c>
      <c r="C73">
        <v>0.26700000000000002</v>
      </c>
      <c r="D73">
        <v>0.33900000000000002</v>
      </c>
      <c r="E73">
        <v>0.104</v>
      </c>
      <c r="H73">
        <v>0.30299999999999999</v>
      </c>
      <c r="I73">
        <v>0.30599999999999999</v>
      </c>
      <c r="J73">
        <v>0.35699999999999998</v>
      </c>
      <c r="K73">
        <v>9.9000000000000005E-2</v>
      </c>
      <c r="N73">
        <v>0.27300000000000002</v>
      </c>
      <c r="O73">
        <v>0.251</v>
      </c>
      <c r="P73">
        <v>0.32800000000000001</v>
      </c>
      <c r="Q73">
        <v>0.112</v>
      </c>
    </row>
    <row r="74" spans="2:17" x14ac:dyDescent="0.25">
      <c r="B74">
        <v>0.156</v>
      </c>
      <c r="C74">
        <v>0.27</v>
      </c>
      <c r="D74">
        <v>0.34399999999999997</v>
      </c>
      <c r="E74">
        <v>0.104</v>
      </c>
      <c r="H74">
        <v>0.30399999999999999</v>
      </c>
      <c r="I74">
        <v>0.30399999999999999</v>
      </c>
      <c r="J74">
        <v>0.35599999999999998</v>
      </c>
      <c r="K74">
        <v>0.10200000000000001</v>
      </c>
      <c r="N74">
        <v>0.27200000000000002</v>
      </c>
      <c r="O74">
        <v>0.249</v>
      </c>
      <c r="P74">
        <v>0.32700000000000001</v>
      </c>
      <c r="Q74">
        <v>0.108</v>
      </c>
    </row>
    <row r="75" spans="2:17" x14ac:dyDescent="0.25">
      <c r="B75">
        <v>0.155</v>
      </c>
      <c r="C75">
        <v>0.27</v>
      </c>
      <c r="D75">
        <v>0.34699999999999998</v>
      </c>
      <c r="E75">
        <v>0.104</v>
      </c>
      <c r="H75">
        <v>0.30399999999999999</v>
      </c>
      <c r="I75">
        <v>0.30299999999999999</v>
      </c>
      <c r="J75">
        <v>0.35699999999999998</v>
      </c>
      <c r="K75">
        <v>0.1</v>
      </c>
      <c r="N75">
        <v>0.27400000000000002</v>
      </c>
      <c r="O75">
        <v>0.252</v>
      </c>
      <c r="P75">
        <v>0.32800000000000001</v>
      </c>
      <c r="Q75">
        <v>0.109</v>
      </c>
    </row>
    <row r="76" spans="2:17" x14ac:dyDescent="0.25">
      <c r="B76">
        <v>0.155</v>
      </c>
      <c r="C76">
        <v>0.27600000000000002</v>
      </c>
      <c r="D76">
        <v>0.35099999999999998</v>
      </c>
      <c r="E76">
        <v>0.105</v>
      </c>
      <c r="H76">
        <v>0.30599999999999999</v>
      </c>
      <c r="I76">
        <v>0.30599999999999999</v>
      </c>
      <c r="J76">
        <v>0.35699999999999998</v>
      </c>
      <c r="K76">
        <v>0.10100000000000001</v>
      </c>
      <c r="N76">
        <v>0.27700000000000002</v>
      </c>
      <c r="O76">
        <v>0.248</v>
      </c>
      <c r="P76">
        <v>0.32700000000000001</v>
      </c>
      <c r="Q76">
        <v>0.11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RLS-Wild Isolates</vt:lpstr>
      <vt:lpstr>Doubling time (YPD)_repeats</vt:lpstr>
      <vt:lpstr>Doubling time (YPG)-repeats</vt:lpstr>
      <vt:lpstr>RLS-KO-Strains</vt:lpstr>
      <vt:lpstr>GLN1-BNA2-OE</vt:lpstr>
      <vt:lpstr>rho0</vt:lpstr>
      <vt:lpstr>a-KG 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 Lee</dc:creator>
  <cp:lastModifiedBy>local_kayaa</cp:lastModifiedBy>
  <dcterms:created xsi:type="dcterms:W3CDTF">2020-07-13T03:21:31Z</dcterms:created>
  <dcterms:modified xsi:type="dcterms:W3CDTF">2021-10-28T21:01:21Z</dcterms:modified>
</cp:coreProperties>
</file>