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lysutherland/Desktop/eLife - working resubmission/"/>
    </mc:Choice>
  </mc:AlternateContent>
  <xr:revisionPtr revIDLastSave="0" documentId="13_ncr:1_{7FB78126-672D-344E-9753-1058298ED633}" xr6:coauthVersionLast="46" xr6:coauthVersionMax="46" xr10:uidLastSave="{00000000-0000-0000-0000-000000000000}"/>
  <bookViews>
    <workbookView xWindow="6900" yWindow="7780" windowWidth="28060" windowHeight="16780" xr2:uid="{14F7C73F-5146-4658-8A38-FDD41141F7F1}"/>
  </bookViews>
  <sheets>
    <sheet name="Normalized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6" i="2"/>
  <c r="I15" i="2"/>
  <c r="I14" i="2"/>
  <c r="I12" i="2"/>
  <c r="I11" i="2"/>
  <c r="I10" i="2"/>
  <c r="I9" i="2"/>
  <c r="I8" i="2"/>
  <c r="I7" i="2"/>
  <c r="H17" i="2"/>
  <c r="H16" i="2"/>
  <c r="H15" i="2"/>
  <c r="H14" i="2"/>
  <c r="H12" i="2"/>
  <c r="H11" i="2"/>
  <c r="H10" i="2"/>
  <c r="H9" i="2"/>
  <c r="H8" i="2"/>
  <c r="H7" i="2"/>
  <c r="G17" i="2"/>
  <c r="K17" i="2" s="1"/>
  <c r="G16" i="2"/>
  <c r="G15" i="2"/>
  <c r="G14" i="2"/>
  <c r="G12" i="2"/>
  <c r="G11" i="2"/>
  <c r="G10" i="2"/>
  <c r="G9" i="2"/>
  <c r="G8" i="2"/>
  <c r="G7" i="2"/>
  <c r="L12" i="2" l="1"/>
  <c r="M12" i="2" s="1"/>
  <c r="K14" i="2"/>
  <c r="K9" i="2"/>
  <c r="K11" i="2"/>
  <c r="L9" i="2"/>
  <c r="M9" i="2" s="1"/>
  <c r="K7" i="2"/>
  <c r="L16" i="2"/>
  <c r="M16" i="2" s="1"/>
  <c r="K8" i="2"/>
  <c r="L17" i="2"/>
  <c r="M17" i="2" s="1"/>
  <c r="K10" i="2"/>
  <c r="L10" i="2"/>
  <c r="M10" i="2" s="1"/>
  <c r="L11" i="2"/>
  <c r="M11" i="2" s="1"/>
  <c r="L15" i="2"/>
  <c r="M15" i="2" s="1"/>
  <c r="K12" i="2"/>
  <c r="L7" i="2"/>
  <c r="M7" i="2" s="1"/>
  <c r="L8" i="2"/>
  <c r="M8" i="2" s="1"/>
  <c r="K15" i="2"/>
  <c r="K16" i="2"/>
  <c r="L14" i="2"/>
  <c r="M14" i="2" s="1"/>
</calcChain>
</file>

<file path=xl/sharedStrings.xml><?xml version="1.0" encoding="utf-8"?>
<sst xmlns="http://schemas.openxmlformats.org/spreadsheetml/2006/main" count="26" uniqueCount="23">
  <si>
    <t>cytc</t>
  </si>
  <si>
    <t>56-mer</t>
  </si>
  <si>
    <t>20-mer</t>
  </si>
  <si>
    <t>11-mer</t>
  </si>
  <si>
    <t>9-mer</t>
  </si>
  <si>
    <t>20mer K-&gt;D</t>
  </si>
  <si>
    <t>20mer</t>
  </si>
  <si>
    <t>H19A</t>
  </si>
  <si>
    <t>H19K</t>
  </si>
  <si>
    <t>H19M</t>
  </si>
  <si>
    <t>HCCS 11-26;12-3-19</t>
  </si>
  <si>
    <t>HCCS 12-12-19</t>
  </si>
  <si>
    <t>HCCS12-20-19</t>
  </si>
  <si>
    <t>StandardDev</t>
  </si>
  <si>
    <t>1/2 Standard Dev</t>
  </si>
  <si>
    <t>Figure 3 - Figure Supplement 1C Quant</t>
  </si>
  <si>
    <t>Trial:</t>
  </si>
  <si>
    <t>Substrate</t>
  </si>
  <si>
    <r>
      <rPr>
        <b/>
        <sz val="11"/>
        <color theme="1"/>
        <rFont val="Calibri"/>
        <family val="2"/>
        <scheme val="minor"/>
      </rPr>
      <t>Normalized densities</t>
    </r>
    <r>
      <rPr>
        <sz val="11"/>
        <color theme="1"/>
        <rFont val="Calibri"/>
        <family val="2"/>
        <scheme val="minor"/>
      </rPr>
      <t xml:space="preserve"> (normalized to 20mer in each data set)</t>
    </r>
  </si>
  <si>
    <t>Presented Data</t>
  </si>
  <si>
    <t>Raw Image J Band Density</t>
  </si>
  <si>
    <t>Average Normalized Image J Density</t>
  </si>
  <si>
    <t>IMAGE J Pixel Analysis of Heme Stained Bands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</si>
</sst>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HCCS Reactivity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234197287839E-2"/>
          <c:y val="0.17171296296296296"/>
          <c:w val="0.89224787656751237"/>
          <c:h val="0.74859616506270044"/>
        </c:manualLayout>
      </c:layout>
      <c:barChart>
        <c:barDir val="col"/>
        <c:grouping val="clustered"/>
        <c:varyColors val="0"/>
        <c:ser>
          <c:idx val="1"/>
          <c:order val="0"/>
          <c:tx>
            <c:v>HCCS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NormalizedData!$M$7:$M$17</c:f>
                <c:numCache>
                  <c:formatCode>General</c:formatCode>
                  <c:ptCount val="11"/>
                  <c:pt idx="0">
                    <c:v>0.10279190065716191</c:v>
                  </c:pt>
                  <c:pt idx="1">
                    <c:v>0.11814655501598628</c:v>
                  </c:pt>
                  <c:pt idx="2">
                    <c:v>0</c:v>
                  </c:pt>
                  <c:pt idx="3">
                    <c:v>4.6285826880127875E-2</c:v>
                  </c:pt>
                  <c:pt idx="4">
                    <c:v>3.8332126829487487E-2</c:v>
                  </c:pt>
                  <c:pt idx="5">
                    <c:v>2.9389755888107764E-2</c:v>
                  </c:pt>
                  <c:pt idx="7">
                    <c:v>0</c:v>
                  </c:pt>
                  <c:pt idx="8">
                    <c:v>8.0861045930215494E-2</c:v>
                  </c:pt>
                  <c:pt idx="9">
                    <c:v>8.4474209880897183E-2</c:v>
                  </c:pt>
                  <c:pt idx="10">
                    <c:v>7.1569263825468049E-2</c:v>
                  </c:pt>
                </c:numCache>
              </c:numRef>
            </c:plus>
            <c:minus>
              <c:numRef>
                <c:f>NormalizedData!$M$7:$M$17</c:f>
                <c:numCache>
                  <c:formatCode>General</c:formatCode>
                  <c:ptCount val="11"/>
                  <c:pt idx="0">
                    <c:v>0.10279190065716191</c:v>
                  </c:pt>
                  <c:pt idx="1">
                    <c:v>0.11814655501598628</c:v>
                  </c:pt>
                  <c:pt idx="2">
                    <c:v>0</c:v>
                  </c:pt>
                  <c:pt idx="3">
                    <c:v>4.6285826880127875E-2</c:v>
                  </c:pt>
                  <c:pt idx="4">
                    <c:v>3.8332126829487487E-2</c:v>
                  </c:pt>
                  <c:pt idx="5">
                    <c:v>2.9389755888107764E-2</c:v>
                  </c:pt>
                  <c:pt idx="7">
                    <c:v>0</c:v>
                  </c:pt>
                  <c:pt idx="8">
                    <c:v>8.0861045930215494E-2</c:v>
                  </c:pt>
                  <c:pt idx="9">
                    <c:v>8.4474209880897183E-2</c:v>
                  </c:pt>
                  <c:pt idx="10">
                    <c:v>7.1569263825468049E-2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NormalizedData!$K$7:$K$17</c:f>
              <c:numCache>
                <c:formatCode>General</c:formatCode>
                <c:ptCount val="11"/>
                <c:pt idx="0">
                  <c:v>0.68390919889039237</c:v>
                </c:pt>
                <c:pt idx="1">
                  <c:v>0.93156948669799255</c:v>
                </c:pt>
                <c:pt idx="2">
                  <c:v>1</c:v>
                </c:pt>
                <c:pt idx="3">
                  <c:v>0.16273386905699838</c:v>
                </c:pt>
                <c:pt idx="4">
                  <c:v>0.15990347845733444</c:v>
                </c:pt>
                <c:pt idx="5">
                  <c:v>0.12732248385493172</c:v>
                </c:pt>
                <c:pt idx="7">
                  <c:v>1</c:v>
                </c:pt>
                <c:pt idx="8">
                  <c:v>0.17740688661862039</c:v>
                </c:pt>
                <c:pt idx="9">
                  <c:v>0.16542321586104541</c:v>
                </c:pt>
                <c:pt idx="10">
                  <c:v>0.24469106092748238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NormalizedData!#REF!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E53-4E2A-B220-49B720D3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1737424"/>
        <c:axId val="658831952"/>
        <c:extLst/>
      </c:barChart>
      <c:catAx>
        <c:axId val="57173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831952"/>
        <c:crosses val="autoZero"/>
        <c:auto val="1"/>
        <c:lblAlgn val="ctr"/>
        <c:lblOffset val="100"/>
        <c:noMultiLvlLbl val="0"/>
      </c:catAx>
      <c:valAx>
        <c:axId val="65883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73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</xdr:colOff>
      <xdr:row>17</xdr:row>
      <xdr:rowOff>87630</xdr:rowOff>
    </xdr:from>
    <xdr:to>
      <xdr:col>4</xdr:col>
      <xdr:colOff>742950</xdr:colOff>
      <xdr:row>32</xdr:row>
      <xdr:rowOff>87630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7B4B8E-5243-462B-9DEB-9B6D59276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0C39-68AF-416C-8B7C-856AB2AF9A58}">
  <sheetPr>
    <pageSetUpPr fitToPage="1"/>
  </sheetPr>
  <dimension ref="A1:M17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4.6640625" bestFit="1" customWidth="1"/>
    <col min="3" max="3" width="16.6640625" bestFit="1" customWidth="1"/>
    <col min="4" max="4" width="15.5" customWidth="1"/>
    <col min="5" max="5" width="12" bestFit="1" customWidth="1"/>
    <col min="7" max="7" width="16.6640625" bestFit="1" customWidth="1"/>
    <col min="8" max="8" width="14.6640625" customWidth="1"/>
    <col min="9" max="9" width="16.5" customWidth="1"/>
    <col min="11" max="11" width="29.33203125" bestFit="1" customWidth="1"/>
    <col min="12" max="12" width="11.6640625" bestFit="1" customWidth="1"/>
    <col min="13" max="13" width="14.5" bestFit="1" customWidth="1"/>
    <col min="18" max="18" width="24.33203125" bestFit="1" customWidth="1"/>
    <col min="20" max="20" width="11.6640625" bestFit="1" customWidth="1"/>
    <col min="21" max="21" width="24.33203125" bestFit="1" customWidth="1"/>
    <col min="22" max="23" width="11.6640625" bestFit="1" customWidth="1"/>
  </cols>
  <sheetData>
    <row r="1" spans="1:13" ht="19" x14ac:dyDescent="0.25">
      <c r="A1" s="1" t="s">
        <v>15</v>
      </c>
    </row>
    <row r="2" spans="1:13" ht="19" x14ac:dyDescent="0.25">
      <c r="A2" s="6" t="s">
        <v>22</v>
      </c>
    </row>
    <row r="3" spans="1:13" ht="19" x14ac:dyDescent="0.25">
      <c r="A3" s="1"/>
    </row>
    <row r="4" spans="1:13" x14ac:dyDescent="0.2">
      <c r="C4" s="4" t="s">
        <v>20</v>
      </c>
      <c r="D4" s="3"/>
      <c r="E4" s="3"/>
      <c r="G4" s="3" t="s">
        <v>18</v>
      </c>
      <c r="H4" s="3"/>
      <c r="I4" s="3"/>
      <c r="K4" s="4" t="s">
        <v>19</v>
      </c>
      <c r="L4" s="3"/>
      <c r="M4" s="3"/>
    </row>
    <row r="5" spans="1:13" x14ac:dyDescent="0.2">
      <c r="B5" s="2" t="s">
        <v>16</v>
      </c>
      <c r="C5" t="s">
        <v>10</v>
      </c>
      <c r="D5" t="s">
        <v>11</v>
      </c>
      <c r="E5" t="s">
        <v>12</v>
      </c>
      <c r="G5" t="s">
        <v>10</v>
      </c>
      <c r="H5" t="s">
        <v>11</v>
      </c>
      <c r="I5" t="s">
        <v>12</v>
      </c>
      <c r="K5" s="5" t="s">
        <v>21</v>
      </c>
      <c r="L5" s="2" t="s">
        <v>13</v>
      </c>
      <c r="M5" s="2" t="s">
        <v>14</v>
      </c>
    </row>
    <row r="6" spans="1:13" x14ac:dyDescent="0.2">
      <c r="A6" s="2" t="s">
        <v>17</v>
      </c>
    </row>
    <row r="7" spans="1:13" x14ac:dyDescent="0.2">
      <c r="A7" t="s">
        <v>0</v>
      </c>
      <c r="C7">
        <v>25183</v>
      </c>
      <c r="D7">
        <v>11992</v>
      </c>
      <c r="E7">
        <v>26982</v>
      </c>
      <c r="G7">
        <f t="shared" ref="G7:I12" si="0">C7/C$9</f>
        <v>0.91398395818967082</v>
      </c>
      <c r="H7">
        <f t="shared" si="0"/>
        <v>0.51823681936041488</v>
      </c>
      <c r="I7">
        <f t="shared" si="0"/>
        <v>0.61950681912109107</v>
      </c>
      <c r="K7">
        <f t="shared" ref="K7:K12" si="1">AVERAGE(G7:I7)</f>
        <v>0.68390919889039237</v>
      </c>
      <c r="L7">
        <f t="shared" ref="L7:L12" si="2">STDEV(G7:I7)</f>
        <v>0.20558380131432383</v>
      </c>
      <c r="M7">
        <f>L7/2</f>
        <v>0.10279190065716191</v>
      </c>
    </row>
    <row r="8" spans="1:13" x14ac:dyDescent="0.2">
      <c r="A8" t="s">
        <v>1</v>
      </c>
      <c r="C8">
        <v>33108</v>
      </c>
      <c r="D8">
        <v>17650</v>
      </c>
      <c r="E8">
        <v>36165</v>
      </c>
      <c r="G8">
        <f t="shared" si="0"/>
        <v>1.2016114397706239</v>
      </c>
      <c r="H8">
        <f t="shared" si="0"/>
        <v>0.76274848746758861</v>
      </c>
      <c r="I8">
        <f t="shared" si="0"/>
        <v>0.83034853285576526</v>
      </c>
      <c r="K8">
        <f t="shared" si="1"/>
        <v>0.93156948669799255</v>
      </c>
      <c r="L8">
        <f t="shared" si="2"/>
        <v>0.23629311003197256</v>
      </c>
      <c r="M8">
        <f t="shared" ref="M8:M12" si="3">L8/2</f>
        <v>0.11814655501598628</v>
      </c>
    </row>
    <row r="9" spans="1:13" x14ac:dyDescent="0.2">
      <c r="A9" t="s">
        <v>2</v>
      </c>
      <c r="C9">
        <v>27553</v>
      </c>
      <c r="D9">
        <v>23140</v>
      </c>
      <c r="E9">
        <v>43554</v>
      </c>
      <c r="G9">
        <f t="shared" si="0"/>
        <v>1</v>
      </c>
      <c r="H9">
        <f t="shared" si="0"/>
        <v>1</v>
      </c>
      <c r="I9">
        <f t="shared" si="0"/>
        <v>1</v>
      </c>
      <c r="K9">
        <f t="shared" si="1"/>
        <v>1</v>
      </c>
      <c r="L9">
        <f t="shared" si="2"/>
        <v>0</v>
      </c>
      <c r="M9">
        <f t="shared" si="3"/>
        <v>0</v>
      </c>
    </row>
    <row r="10" spans="1:13" x14ac:dyDescent="0.2">
      <c r="A10" t="s">
        <v>3</v>
      </c>
      <c r="C10">
        <v>1669</v>
      </c>
      <c r="D10">
        <v>5578</v>
      </c>
      <c r="E10">
        <v>8126</v>
      </c>
      <c r="G10">
        <f t="shared" si="0"/>
        <v>6.0574166152506076E-2</v>
      </c>
      <c r="H10">
        <f t="shared" si="0"/>
        <v>0.24105445116681071</v>
      </c>
      <c r="I10">
        <f t="shared" si="0"/>
        <v>0.18657298985167839</v>
      </c>
      <c r="K10">
        <f t="shared" si="1"/>
        <v>0.16273386905699838</v>
      </c>
      <c r="L10">
        <f t="shared" si="2"/>
        <v>9.2571653760255751E-2</v>
      </c>
      <c r="M10">
        <f t="shared" si="3"/>
        <v>4.6285826880127875E-2</v>
      </c>
    </row>
    <row r="11" spans="1:13" x14ac:dyDescent="0.2">
      <c r="A11" t="s">
        <v>4</v>
      </c>
      <c r="C11">
        <v>2130</v>
      </c>
      <c r="D11">
        <v>5294</v>
      </c>
      <c r="E11">
        <v>7562</v>
      </c>
      <c r="G11">
        <f t="shared" si="0"/>
        <v>7.7305556563713573E-2</v>
      </c>
      <c r="H11">
        <f t="shared" si="0"/>
        <v>0.22878133102852205</v>
      </c>
      <c r="I11">
        <f t="shared" si="0"/>
        <v>0.17362354777976766</v>
      </c>
      <c r="K11">
        <f t="shared" si="1"/>
        <v>0.15990347845733444</v>
      </c>
      <c r="L11">
        <f t="shared" si="2"/>
        <v>7.6664253658974973E-2</v>
      </c>
      <c r="M11">
        <f t="shared" si="3"/>
        <v>3.8332126829487487E-2</v>
      </c>
    </row>
    <row r="12" spans="1:13" x14ac:dyDescent="0.2">
      <c r="A12" t="s">
        <v>5</v>
      </c>
      <c r="C12">
        <v>1759</v>
      </c>
      <c r="D12">
        <v>4162</v>
      </c>
      <c r="E12">
        <v>6022</v>
      </c>
      <c r="G12">
        <f t="shared" si="0"/>
        <v>6.3840598119986935E-2</v>
      </c>
      <c r="H12">
        <f t="shared" si="0"/>
        <v>0.17986171132238549</v>
      </c>
      <c r="I12">
        <f t="shared" si="0"/>
        <v>0.13826514212242275</v>
      </c>
      <c r="K12">
        <f t="shared" si="1"/>
        <v>0.12732248385493172</v>
      </c>
      <c r="L12">
        <f t="shared" si="2"/>
        <v>5.8779511776215529E-2</v>
      </c>
      <c r="M12">
        <f t="shared" si="3"/>
        <v>2.9389755888107764E-2</v>
      </c>
    </row>
    <row r="14" spans="1:13" x14ac:dyDescent="0.2">
      <c r="A14" t="s">
        <v>6</v>
      </c>
      <c r="C14">
        <v>15545</v>
      </c>
      <c r="D14">
        <v>22144</v>
      </c>
      <c r="E14">
        <v>27622</v>
      </c>
      <c r="G14">
        <f>C14/C$14</f>
        <v>1</v>
      </c>
      <c r="H14">
        <f>D14/D$14</f>
        <v>1</v>
      </c>
      <c r="I14">
        <f>E14/E$14</f>
        <v>1</v>
      </c>
      <c r="K14">
        <f>AVERAGE(G14:I14)</f>
        <v>1</v>
      </c>
      <c r="L14">
        <f>STDEV(G14:I14)</f>
        <v>0</v>
      </c>
      <c r="M14">
        <f t="shared" ref="M14:M17" si="4">L14/2</f>
        <v>0</v>
      </c>
    </row>
    <row r="15" spans="1:13" x14ac:dyDescent="0.2">
      <c r="A15" t="s">
        <v>7</v>
      </c>
      <c r="C15">
        <v>667</v>
      </c>
      <c r="D15">
        <v>7902</v>
      </c>
      <c r="E15">
        <v>3659</v>
      </c>
      <c r="G15">
        <f t="shared" ref="G15:I17" si="5">C15/C$14</f>
        <v>4.2907687359279509E-2</v>
      </c>
      <c r="H15">
        <f t="shared" si="5"/>
        <v>0.35684609826589597</v>
      </c>
      <c r="I15">
        <f t="shared" si="5"/>
        <v>0.13246687423068568</v>
      </c>
      <c r="K15">
        <f>AVERAGE(G15:I15)</f>
        <v>0.17740688661862039</v>
      </c>
      <c r="L15">
        <f>STDEV(G15:I15)</f>
        <v>0.16172209186043099</v>
      </c>
      <c r="M15">
        <f t="shared" si="4"/>
        <v>8.0861045930215494E-2</v>
      </c>
    </row>
    <row r="16" spans="1:13" x14ac:dyDescent="0.2">
      <c r="A16" t="s">
        <v>8</v>
      </c>
      <c r="C16">
        <v>358</v>
      </c>
      <c r="D16">
        <v>7797</v>
      </c>
      <c r="E16">
        <v>3346</v>
      </c>
      <c r="G16">
        <f t="shared" si="5"/>
        <v>2.3029913155355419E-2</v>
      </c>
      <c r="H16">
        <f t="shared" si="5"/>
        <v>0.35210440751445088</v>
      </c>
      <c r="I16">
        <f t="shared" si="5"/>
        <v>0.12113532691332995</v>
      </c>
      <c r="K16">
        <f>AVERAGE(G16:I16)</f>
        <v>0.16542321586104541</v>
      </c>
      <c r="L16">
        <f>STDEV(G16:I16)</f>
        <v>0.16894841976179437</v>
      </c>
      <c r="M16">
        <f t="shared" si="4"/>
        <v>8.4474209880897183E-2</v>
      </c>
    </row>
    <row r="17" spans="1:13" x14ac:dyDescent="0.2">
      <c r="A17" t="s">
        <v>9</v>
      </c>
      <c r="C17">
        <v>1287</v>
      </c>
      <c r="D17">
        <v>7849</v>
      </c>
      <c r="E17">
        <v>8199</v>
      </c>
      <c r="G17">
        <f t="shared" si="5"/>
        <v>8.2791894499839175E-2</v>
      </c>
      <c r="H17">
        <f t="shared" si="5"/>
        <v>0.35445267341040465</v>
      </c>
      <c r="I17">
        <f t="shared" si="5"/>
        <v>0.2968286148722033</v>
      </c>
      <c r="K17">
        <f>AVERAGE(G17:I17)</f>
        <v>0.24469106092748238</v>
      </c>
      <c r="L17">
        <f>STDEV(G17:I17)</f>
        <v>0.1431385276509361</v>
      </c>
      <c r="M17">
        <f t="shared" si="4"/>
        <v>7.1569263825468049E-2</v>
      </c>
    </row>
  </sheetData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NormalizedData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Molly Sutherland</cp:lastModifiedBy>
  <cp:lastPrinted>2020-09-15T15:39:38Z</cp:lastPrinted>
  <dcterms:created xsi:type="dcterms:W3CDTF">2020-09-15T14:25:49Z</dcterms:created>
  <dcterms:modified xsi:type="dcterms:W3CDTF">2021-03-18T19:26:12Z</dcterms:modified>
</cp:coreProperties>
</file>