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llysutherland/Desktop/eLife - working resubmission/"/>
    </mc:Choice>
  </mc:AlternateContent>
  <xr:revisionPtr revIDLastSave="0" documentId="13_ncr:1_{183A8223-17C9-1F43-B61A-BBDB1BD2E7B5}" xr6:coauthVersionLast="46" xr6:coauthVersionMax="46" xr10:uidLastSave="{00000000-0000-0000-0000-000000000000}"/>
  <bookViews>
    <workbookView xWindow="12000" yWindow="10600" windowWidth="23240" windowHeight="12560" xr2:uid="{14F7C73F-5146-4658-8A38-FDD41141F7F1}"/>
  </bookViews>
  <sheets>
    <sheet name="NormalizedData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2" l="1"/>
  <c r="I17" i="2"/>
  <c r="I16" i="2"/>
  <c r="I15" i="2"/>
  <c r="I13" i="2"/>
  <c r="I12" i="2"/>
  <c r="I11" i="2"/>
  <c r="I10" i="2"/>
  <c r="I9" i="2"/>
  <c r="I8" i="2"/>
  <c r="H18" i="2"/>
  <c r="H17" i="2"/>
  <c r="H16" i="2"/>
  <c r="H15" i="2"/>
  <c r="H13" i="2"/>
  <c r="H12" i="2"/>
  <c r="H11" i="2"/>
  <c r="H10" i="2"/>
  <c r="H9" i="2"/>
  <c r="H8" i="2"/>
  <c r="G18" i="2"/>
  <c r="G17" i="2"/>
  <c r="G16" i="2"/>
  <c r="G15" i="2"/>
  <c r="G13" i="2"/>
  <c r="G12" i="2"/>
  <c r="G11" i="2"/>
  <c r="G9" i="2"/>
  <c r="G8" i="2"/>
  <c r="G10" i="2"/>
  <c r="K18" i="2" l="1"/>
  <c r="L8" i="2"/>
  <c r="M8" i="2" s="1"/>
  <c r="K9" i="2"/>
  <c r="K16" i="2"/>
  <c r="K10" i="2"/>
  <c r="L12" i="2"/>
  <c r="M12" i="2" s="1"/>
  <c r="L9" i="2"/>
  <c r="M9" i="2" s="1"/>
  <c r="L18" i="2"/>
  <c r="M18" i="2" s="1"/>
  <c r="L13" i="2"/>
  <c r="M13" i="2" s="1"/>
  <c r="K11" i="2"/>
  <c r="L15" i="2"/>
  <c r="M15" i="2" s="1"/>
  <c r="L17" i="2"/>
  <c r="M17" i="2" s="1"/>
  <c r="K12" i="2"/>
  <c r="L10" i="2"/>
  <c r="M10" i="2" s="1"/>
  <c r="K13" i="2"/>
  <c r="L11" i="2"/>
  <c r="M11" i="2" s="1"/>
  <c r="K15" i="2"/>
  <c r="K8" i="2"/>
  <c r="K17" i="2"/>
  <c r="L16" i="2"/>
  <c r="M16" i="2" s="1"/>
</calcChain>
</file>

<file path=xl/sharedStrings.xml><?xml version="1.0" encoding="utf-8"?>
<sst xmlns="http://schemas.openxmlformats.org/spreadsheetml/2006/main" count="26" uniqueCount="23">
  <si>
    <t>cytc</t>
  </si>
  <si>
    <t>56-mer</t>
  </si>
  <si>
    <t>20-mer</t>
  </si>
  <si>
    <t>11-mer</t>
  </si>
  <si>
    <t>9-mer</t>
  </si>
  <si>
    <t>20mer K-&gt;D</t>
  </si>
  <si>
    <t>20mer</t>
  </si>
  <si>
    <t>H19A</t>
  </si>
  <si>
    <t>H19K</t>
  </si>
  <si>
    <t>H19M</t>
  </si>
  <si>
    <t>CcsBA 12-5-19</t>
  </si>
  <si>
    <t>CcsBA 12-9-19</t>
  </si>
  <si>
    <t>CcsBA 12-23-19</t>
  </si>
  <si>
    <t>Average Normalized Image J Density</t>
  </si>
  <si>
    <t>Figure 7 - Figure Supplement 1C Quant</t>
  </si>
  <si>
    <t>Substrate</t>
  </si>
  <si>
    <t>Trial:</t>
  </si>
  <si>
    <t>Raw Image J Band Density</t>
  </si>
  <si>
    <r>
      <rPr>
        <b/>
        <sz val="11"/>
        <color theme="1"/>
        <rFont val="Calibri"/>
        <family val="2"/>
        <scheme val="minor"/>
      </rPr>
      <t>Normalized densities</t>
    </r>
    <r>
      <rPr>
        <sz val="11"/>
        <color theme="1"/>
        <rFont val="Calibri"/>
        <family val="2"/>
        <scheme val="minor"/>
      </rPr>
      <t xml:space="preserve"> (normalized to 20mer in each data set)</t>
    </r>
  </si>
  <si>
    <t>Presented Data</t>
  </si>
  <si>
    <t>StandardDev</t>
  </si>
  <si>
    <t>1/2 Standard Dev</t>
  </si>
  <si>
    <t>IMAGE J Pixel Analysis of Heme Stained Bands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</si>
</sst>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1" fillId="0" borderId="0" xfId="0" applyFont="1"/>
    <xf numFmtId="0" fontId="1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CcsBA </a:t>
            </a:r>
            <a:r>
              <a:rPr lang="en-US" baseline="0"/>
              <a:t>Reactivity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CcsBA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NormalizedData!$M$8:$M$18</c:f>
                <c:numCache>
                  <c:formatCode>General</c:formatCode>
                  <c:ptCount val="11"/>
                  <c:pt idx="0">
                    <c:v>7.0369488953220941E-2</c:v>
                  </c:pt>
                  <c:pt idx="1">
                    <c:v>0.12992340863528321</c:v>
                  </c:pt>
                  <c:pt idx="2">
                    <c:v>0</c:v>
                  </c:pt>
                  <c:pt idx="3">
                    <c:v>0.12345717843654937</c:v>
                  </c:pt>
                  <c:pt idx="4">
                    <c:v>0.12459123227782452</c:v>
                  </c:pt>
                  <c:pt idx="5">
                    <c:v>1.2150369504197241E-2</c:v>
                  </c:pt>
                  <c:pt idx="7">
                    <c:v>0</c:v>
                  </c:pt>
                  <c:pt idx="8">
                    <c:v>1.5214378959798658E-2</c:v>
                  </c:pt>
                  <c:pt idx="9">
                    <c:v>1.4891383522187454E-2</c:v>
                  </c:pt>
                  <c:pt idx="10">
                    <c:v>2.8105099893001216E-2</c:v>
                  </c:pt>
                </c:numCache>
              </c:numRef>
            </c:plus>
            <c:minus>
              <c:numRef>
                <c:f>NormalizedData!$M$8:$M$18</c:f>
                <c:numCache>
                  <c:formatCode>General</c:formatCode>
                  <c:ptCount val="11"/>
                  <c:pt idx="0">
                    <c:v>7.0369488953220941E-2</c:v>
                  </c:pt>
                  <c:pt idx="1">
                    <c:v>0.12992340863528321</c:v>
                  </c:pt>
                  <c:pt idx="2">
                    <c:v>0</c:v>
                  </c:pt>
                  <c:pt idx="3">
                    <c:v>0.12345717843654937</c:v>
                  </c:pt>
                  <c:pt idx="4">
                    <c:v>0.12459123227782452</c:v>
                  </c:pt>
                  <c:pt idx="5">
                    <c:v>1.2150369504197241E-2</c:v>
                  </c:pt>
                  <c:pt idx="7">
                    <c:v>0</c:v>
                  </c:pt>
                  <c:pt idx="8">
                    <c:v>1.5214378959798658E-2</c:v>
                  </c:pt>
                  <c:pt idx="9">
                    <c:v>1.4891383522187454E-2</c:v>
                  </c:pt>
                  <c:pt idx="10">
                    <c:v>2.8105099893001216E-2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NormalizedData!$K$8:$K$18</c:f>
              <c:numCache>
                <c:formatCode>General</c:formatCode>
                <c:ptCount val="11"/>
                <c:pt idx="0">
                  <c:v>0.71289873228338407</c:v>
                </c:pt>
                <c:pt idx="1">
                  <c:v>0.91193809319104291</c:v>
                </c:pt>
                <c:pt idx="2">
                  <c:v>1</c:v>
                </c:pt>
                <c:pt idx="3">
                  <c:v>0.88321209190043071</c:v>
                </c:pt>
                <c:pt idx="4">
                  <c:v>0.7614865981722434</c:v>
                </c:pt>
                <c:pt idx="5">
                  <c:v>0.16780543685771329</c:v>
                </c:pt>
                <c:pt idx="7">
                  <c:v>1</c:v>
                </c:pt>
                <c:pt idx="8">
                  <c:v>0.10030422712831721</c:v>
                </c:pt>
                <c:pt idx="9">
                  <c:v>0.11665089898796956</c:v>
                </c:pt>
                <c:pt idx="10">
                  <c:v>8.4957945571502158E-2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NormalizedData!#REF!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DE5-42A5-82A8-43341AE69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1737424"/>
        <c:axId val="658831952"/>
        <c:extLst/>
      </c:barChart>
      <c:catAx>
        <c:axId val="571737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831952"/>
        <c:crosses val="autoZero"/>
        <c:auto val="1"/>
        <c:lblAlgn val="ctr"/>
        <c:lblOffset val="100"/>
        <c:noMultiLvlLbl val="0"/>
      </c:catAx>
      <c:valAx>
        <c:axId val="658831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1737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HCCS Reactivity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HCCS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NormalizedData!$P$8:$P$18</c:f>
                <c:numCache>
                  <c:formatCode>General</c:formatCode>
                  <c:ptCount val="11"/>
                </c:numCache>
              </c:numRef>
            </c:plus>
            <c:minus>
              <c:numRef>
                <c:f>NormalizedData!$P$8:$P$18</c:f>
                <c:numCache>
                  <c:formatCode>General</c:formatCode>
                  <c:ptCount val="11"/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NormalizedData!$N$8:$N$18</c:f>
              <c:numCache>
                <c:formatCode>General</c:formatCode>
                <c:ptCount val="11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NormalizedData!#REF!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E53-4E2A-B220-49B720D37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1737424"/>
        <c:axId val="658831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CcsBA</c:v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>
                        <c:ext uri="{02D57815-91ED-43cb-92C2-25804820EDAC}">
                          <c15:formulaRef>
                            <c15:sqref>NormalizedData!$M$8:$M$18</c15:sqref>
                          </c15:formulaRef>
                        </c:ext>
                      </c:extLst>
                      <c:numCache>
                        <c:formatCode>General</c:formatCode>
                        <c:ptCount val="11"/>
                        <c:pt idx="0">
                          <c:v>7.0369488953220941E-2</c:v>
                        </c:pt>
                        <c:pt idx="1">
                          <c:v>0.12992340863528321</c:v>
                        </c:pt>
                        <c:pt idx="2">
                          <c:v>0</c:v>
                        </c:pt>
                        <c:pt idx="3">
                          <c:v>0.12345717843654937</c:v>
                        </c:pt>
                        <c:pt idx="4">
                          <c:v>0.12459123227782452</c:v>
                        </c:pt>
                        <c:pt idx="5">
                          <c:v>1.2150369504197241E-2</c:v>
                        </c:pt>
                        <c:pt idx="7">
                          <c:v>0</c:v>
                        </c:pt>
                        <c:pt idx="8">
                          <c:v>1.5214378959798658E-2</c:v>
                        </c:pt>
                        <c:pt idx="9">
                          <c:v>1.4891383522187454E-2</c:v>
                        </c:pt>
                        <c:pt idx="10">
                          <c:v>2.8105099893001216E-2</c:v>
                        </c:pt>
                      </c:numCache>
                    </c:numRef>
                  </c:plus>
                  <c:minus>
                    <c:numRef>
                      <c:extLst>
                        <c:ext uri="{02D57815-91ED-43cb-92C2-25804820EDAC}">
                          <c15:formulaRef>
                            <c15:sqref>NormalizedData!$M$8:$M$18</c15:sqref>
                          </c15:formulaRef>
                        </c:ext>
                      </c:extLst>
                      <c:numCache>
                        <c:formatCode>General</c:formatCode>
                        <c:ptCount val="11"/>
                        <c:pt idx="0">
                          <c:v>7.0369488953220941E-2</c:v>
                        </c:pt>
                        <c:pt idx="1">
                          <c:v>0.12992340863528321</c:v>
                        </c:pt>
                        <c:pt idx="2">
                          <c:v>0</c:v>
                        </c:pt>
                        <c:pt idx="3">
                          <c:v>0.12345717843654937</c:v>
                        </c:pt>
                        <c:pt idx="4">
                          <c:v>0.12459123227782452</c:v>
                        </c:pt>
                        <c:pt idx="5">
                          <c:v>1.2150369504197241E-2</c:v>
                        </c:pt>
                        <c:pt idx="7">
                          <c:v>0</c:v>
                        </c:pt>
                        <c:pt idx="8">
                          <c:v>1.5214378959798658E-2</c:v>
                        </c:pt>
                        <c:pt idx="9">
                          <c:v>1.4891383522187454E-2</c:v>
                        </c:pt>
                        <c:pt idx="10">
                          <c:v>2.8105099893001216E-2</c:v>
                        </c:pt>
                      </c:numCache>
                    </c:numRef>
                  </c:minus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val>
                  <c:numRef>
                    <c:extLst>
                      <c:ext uri="{02D57815-91ED-43cb-92C2-25804820EDAC}">
                        <c15:formulaRef>
                          <c15:sqref>NormalizedData!$K$8:$K$18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0.71289873228338407</c:v>
                      </c:pt>
                      <c:pt idx="1">
                        <c:v>0.91193809319104291</c:v>
                      </c:pt>
                      <c:pt idx="2">
                        <c:v>1</c:v>
                      </c:pt>
                      <c:pt idx="3">
                        <c:v>0.88321209190043071</c:v>
                      </c:pt>
                      <c:pt idx="4">
                        <c:v>0.7614865981722434</c:v>
                      </c:pt>
                      <c:pt idx="5">
                        <c:v>0.16780543685771329</c:v>
                      </c:pt>
                      <c:pt idx="7">
                        <c:v>1</c:v>
                      </c:pt>
                      <c:pt idx="8">
                        <c:v>0.10030422712831721</c:v>
                      </c:pt>
                      <c:pt idx="9">
                        <c:v>0.11665089898796956</c:v>
                      </c:pt>
                      <c:pt idx="10">
                        <c:v>8.4957945571502158E-2</c:v>
                      </c:pt>
                    </c:numCache>
                  </c:numRef>
                </c:val>
                <c:extLst>
                  <c:ext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NormalizedData!#REF!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0-8E53-4E2A-B220-49B720D37A3D}"/>
                  </c:ext>
                </c:extLst>
              </c15:ser>
            </c15:filteredBarSeries>
          </c:ext>
        </c:extLst>
      </c:barChart>
      <c:catAx>
        <c:axId val="571737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831952"/>
        <c:crosses val="autoZero"/>
        <c:auto val="1"/>
        <c:lblAlgn val="ctr"/>
        <c:lblOffset val="100"/>
        <c:noMultiLvlLbl val="0"/>
      </c:catAx>
      <c:valAx>
        <c:axId val="658831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1737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140970</xdr:colOff>
      <xdr:row>19</xdr:row>
      <xdr:rowOff>34290</xdr:rowOff>
    </xdr:from>
    <xdr:to>
      <xdr:col>5</xdr:col>
      <xdr:colOff>228600</xdr:colOff>
      <xdr:row>34</xdr:row>
      <xdr:rowOff>34290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2EE00C2-FF1B-49EF-8AC1-5EA5F492A2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38</xdr:row>
      <xdr:rowOff>0</xdr:rowOff>
    </xdr:from>
    <xdr:to>
      <xdr:col>9</xdr:col>
      <xdr:colOff>91440</xdr:colOff>
      <xdr:row>53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D7B4B8E-5243-462B-9DEB-9B6D59276B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B0C39-68AF-416C-8B7C-856AB2AF9A58}">
  <sheetPr>
    <pageSetUpPr fitToPage="1"/>
  </sheetPr>
  <dimension ref="A1:M18"/>
  <sheetViews>
    <sheetView tabSelected="1" workbookViewId="0">
      <selection activeCell="A2" sqref="A2"/>
    </sheetView>
  </sheetViews>
  <sheetFormatPr baseColWidth="10" defaultColWidth="8.83203125" defaultRowHeight="15" x14ac:dyDescent="0.2"/>
  <cols>
    <col min="1" max="1" width="14.6640625" style="1" bestFit="1" customWidth="1"/>
    <col min="2" max="2" width="14.6640625" style="1" customWidth="1"/>
    <col min="3" max="3" width="16.6640625" style="1" bestFit="1" customWidth="1"/>
    <col min="4" max="4" width="12" style="1" bestFit="1" customWidth="1"/>
    <col min="5" max="5" width="13.1640625" style="1" bestFit="1" customWidth="1"/>
    <col min="6" max="6" width="8.83203125" style="1"/>
    <col min="7" max="7" width="14.33203125" style="1" customWidth="1"/>
    <col min="8" max="8" width="12" style="1" bestFit="1" customWidth="1"/>
    <col min="9" max="9" width="13.1640625" style="1" bestFit="1" customWidth="1"/>
    <col min="10" max="10" width="8.83203125" style="1"/>
    <col min="11" max="11" width="29.5" style="1" bestFit="1" customWidth="1"/>
    <col min="12" max="12" width="15.83203125" style="1" bestFit="1" customWidth="1"/>
    <col min="13" max="13" width="19" style="1" bestFit="1" customWidth="1"/>
    <col min="14" max="19" width="8.83203125" style="1"/>
    <col min="20" max="20" width="24.33203125" style="1" bestFit="1" customWidth="1"/>
    <col min="21" max="21" width="8.83203125" style="1"/>
    <col min="22" max="22" width="11.6640625" style="1" bestFit="1" customWidth="1"/>
    <col min="23" max="23" width="24.33203125" style="1" bestFit="1" customWidth="1"/>
    <col min="24" max="25" width="11.6640625" style="1" bestFit="1" customWidth="1"/>
    <col min="26" max="16384" width="8.83203125" style="1"/>
  </cols>
  <sheetData>
    <row r="1" spans="1:13" ht="19" x14ac:dyDescent="0.25">
      <c r="A1" s="3" t="s">
        <v>14</v>
      </c>
      <c r="B1" s="3"/>
    </row>
    <row r="2" spans="1:13" ht="19" x14ac:dyDescent="0.25">
      <c r="A2" s="3" t="s">
        <v>22</v>
      </c>
      <c r="B2" s="3"/>
    </row>
    <row r="4" spans="1:13" x14ac:dyDescent="0.2">
      <c r="A4" s="4"/>
      <c r="B4" s="4"/>
      <c r="D4" s="4"/>
      <c r="E4" s="4"/>
      <c r="F4" s="4"/>
      <c r="G4" s="5"/>
      <c r="H4" s="4"/>
      <c r="I4" s="4"/>
      <c r="J4" s="4"/>
      <c r="K4" s="5"/>
      <c r="L4" s="4"/>
      <c r="M4" s="4"/>
    </row>
    <row r="5" spans="1:13" x14ac:dyDescent="0.2">
      <c r="A5" s="4"/>
      <c r="B5" s="4"/>
      <c r="C5" s="7" t="s">
        <v>17</v>
      </c>
      <c r="D5" s="8"/>
      <c r="E5" s="8"/>
      <c r="F5" s="4"/>
      <c r="G5" s="9" t="s">
        <v>18</v>
      </c>
      <c r="H5" s="8"/>
      <c r="I5" s="8"/>
      <c r="J5" s="4"/>
      <c r="K5" s="7" t="s">
        <v>19</v>
      </c>
      <c r="L5" s="9"/>
      <c r="M5" s="9"/>
    </row>
    <row r="6" spans="1:13" x14ac:dyDescent="0.2">
      <c r="A6" s="4"/>
      <c r="B6" s="6" t="s">
        <v>16</v>
      </c>
      <c r="C6" s="4" t="s">
        <v>10</v>
      </c>
      <c r="D6" s="4" t="s">
        <v>11</v>
      </c>
      <c r="E6" s="4" t="s">
        <v>12</v>
      </c>
      <c r="F6" s="4"/>
      <c r="G6" s="4" t="s">
        <v>10</v>
      </c>
      <c r="H6" s="4" t="s">
        <v>11</v>
      </c>
      <c r="I6" s="4" t="s">
        <v>12</v>
      </c>
      <c r="J6" s="4"/>
      <c r="K6" s="2" t="s">
        <v>13</v>
      </c>
      <c r="L6" s="6" t="s">
        <v>20</v>
      </c>
      <c r="M6" s="6" t="s">
        <v>21</v>
      </c>
    </row>
    <row r="7" spans="1:13" x14ac:dyDescent="0.2">
      <c r="A7" s="6" t="s">
        <v>15</v>
      </c>
      <c r="B7" s="4"/>
    </row>
    <row r="8" spans="1:13" x14ac:dyDescent="0.2">
      <c r="A8" s="4" t="s">
        <v>0</v>
      </c>
      <c r="B8" s="4"/>
      <c r="C8" s="1">
        <v>17155</v>
      </c>
      <c r="D8" s="1">
        <v>14815</v>
      </c>
      <c r="E8" s="1">
        <v>14435</v>
      </c>
      <c r="G8" s="1">
        <f t="shared" ref="G8:I13" si="0">C8/C$10</f>
        <v>0.70200924827106437</v>
      </c>
      <c r="H8" s="1">
        <f t="shared" si="0"/>
        <v>0.57792081139067686</v>
      </c>
      <c r="I8" s="1">
        <f t="shared" si="0"/>
        <v>0.85876613718841099</v>
      </c>
      <c r="K8" s="1">
        <f t="shared" ref="K8:K13" si="1">AVERAGE(G8:I8)</f>
        <v>0.71289873228338407</v>
      </c>
      <c r="L8" s="1">
        <f t="shared" ref="L8:L13" si="2">STDEV(G8:I8)</f>
        <v>0.14073897790644188</v>
      </c>
      <c r="M8" s="1">
        <f>L8/2</f>
        <v>7.0369488953220941E-2</v>
      </c>
    </row>
    <row r="9" spans="1:13" x14ac:dyDescent="0.2">
      <c r="A9" s="4" t="s">
        <v>1</v>
      </c>
      <c r="B9" s="4"/>
      <c r="C9" s="1">
        <v>17614</v>
      </c>
      <c r="D9" s="1">
        <v>20693</v>
      </c>
      <c r="E9" s="1">
        <v>20302</v>
      </c>
      <c r="G9" s="1">
        <f t="shared" si="0"/>
        <v>0.72079224127347874</v>
      </c>
      <c r="H9" s="1">
        <f t="shared" si="0"/>
        <v>0.80721669592354206</v>
      </c>
      <c r="I9" s="1">
        <f t="shared" si="0"/>
        <v>1.2078053423761079</v>
      </c>
      <c r="K9" s="1">
        <f t="shared" si="1"/>
        <v>0.91193809319104291</v>
      </c>
      <c r="L9" s="1">
        <f t="shared" si="2"/>
        <v>0.25984681727056641</v>
      </c>
      <c r="M9" s="1">
        <f t="shared" ref="M9:M13" si="3">L9/2</f>
        <v>0.12992340863528321</v>
      </c>
    </row>
    <row r="10" spans="1:13" x14ac:dyDescent="0.2">
      <c r="A10" s="4" t="s">
        <v>2</v>
      </c>
      <c r="B10" s="4"/>
      <c r="C10" s="1">
        <v>24437</v>
      </c>
      <c r="D10" s="1">
        <v>25635</v>
      </c>
      <c r="E10" s="1">
        <v>16809</v>
      </c>
      <c r="G10" s="1">
        <f t="shared" si="0"/>
        <v>1</v>
      </c>
      <c r="H10" s="1">
        <f t="shared" si="0"/>
        <v>1</v>
      </c>
      <c r="I10" s="1">
        <f t="shared" si="0"/>
        <v>1</v>
      </c>
      <c r="K10" s="1">
        <f t="shared" si="1"/>
        <v>1</v>
      </c>
      <c r="L10" s="1">
        <f t="shared" si="2"/>
        <v>0</v>
      </c>
      <c r="M10" s="1">
        <f t="shared" si="3"/>
        <v>0</v>
      </c>
    </row>
    <row r="11" spans="1:13" x14ac:dyDescent="0.2">
      <c r="A11" s="4" t="s">
        <v>3</v>
      </c>
      <c r="B11" s="4"/>
      <c r="C11" s="1">
        <v>20783</v>
      </c>
      <c r="D11" s="1">
        <v>16773</v>
      </c>
      <c r="E11" s="1">
        <v>19244</v>
      </c>
      <c r="G11" s="1">
        <f t="shared" si="0"/>
        <v>0.85047264394156408</v>
      </c>
      <c r="H11" s="1">
        <f t="shared" si="0"/>
        <v>0.65430076067875953</v>
      </c>
      <c r="I11" s="1">
        <f t="shared" si="0"/>
        <v>1.1448628710809685</v>
      </c>
      <c r="K11" s="1">
        <f t="shared" si="1"/>
        <v>0.88321209190043071</v>
      </c>
      <c r="L11" s="1">
        <f t="shared" si="2"/>
        <v>0.24691435687309873</v>
      </c>
      <c r="M11" s="1">
        <f t="shared" si="3"/>
        <v>0.12345717843654937</v>
      </c>
    </row>
    <row r="12" spans="1:13" x14ac:dyDescent="0.2">
      <c r="A12" s="4" t="s">
        <v>4</v>
      </c>
      <c r="B12" s="4"/>
      <c r="C12" s="1">
        <v>22425</v>
      </c>
      <c r="D12" s="1">
        <v>12154</v>
      </c>
      <c r="E12" s="1">
        <v>15005</v>
      </c>
      <c r="G12" s="1">
        <f t="shared" si="0"/>
        <v>0.91766583459508122</v>
      </c>
      <c r="H12" s="1">
        <f t="shared" si="0"/>
        <v>0.47411741759313436</v>
      </c>
      <c r="I12" s="1">
        <f t="shared" si="0"/>
        <v>0.89267654232851446</v>
      </c>
      <c r="K12" s="1">
        <f t="shared" si="1"/>
        <v>0.7614865981722434</v>
      </c>
      <c r="L12" s="1">
        <f t="shared" si="2"/>
        <v>0.24918246455564905</v>
      </c>
      <c r="M12" s="1">
        <f t="shared" si="3"/>
        <v>0.12459123227782452</v>
      </c>
    </row>
    <row r="13" spans="1:13" x14ac:dyDescent="0.2">
      <c r="A13" s="4" t="s">
        <v>5</v>
      </c>
      <c r="B13" s="4"/>
      <c r="C13" s="1">
        <v>4676</v>
      </c>
      <c r="D13" s="1">
        <v>3661</v>
      </c>
      <c r="E13" s="1">
        <v>2845</v>
      </c>
      <c r="G13" s="1">
        <f t="shared" si="0"/>
        <v>0.19134918361501002</v>
      </c>
      <c r="H13" s="1">
        <f t="shared" si="0"/>
        <v>0.14281256095182368</v>
      </c>
      <c r="I13" s="1">
        <f t="shared" si="0"/>
        <v>0.16925456600630615</v>
      </c>
      <c r="K13" s="1">
        <f t="shared" si="1"/>
        <v>0.16780543685771329</v>
      </c>
      <c r="L13" s="1">
        <f t="shared" si="2"/>
        <v>2.4300739008394481E-2</v>
      </c>
      <c r="M13" s="1">
        <f t="shared" si="3"/>
        <v>1.2150369504197241E-2</v>
      </c>
    </row>
    <row r="14" spans="1:13" x14ac:dyDescent="0.2">
      <c r="A14" s="4"/>
      <c r="B14" s="4"/>
    </row>
    <row r="15" spans="1:13" x14ac:dyDescent="0.2">
      <c r="A15" s="4" t="s">
        <v>6</v>
      </c>
      <c r="B15" s="4"/>
      <c r="C15" s="1">
        <v>15224</v>
      </c>
      <c r="D15" s="1">
        <v>22682</v>
      </c>
      <c r="E15" s="1">
        <v>22141</v>
      </c>
      <c r="G15" s="1">
        <f t="shared" ref="G15:I18" si="4">C15/C$15</f>
        <v>1</v>
      </c>
      <c r="H15" s="1">
        <f t="shared" si="4"/>
        <v>1</v>
      </c>
      <c r="I15" s="1">
        <f t="shared" si="4"/>
        <v>1</v>
      </c>
      <c r="K15" s="1">
        <f>AVERAGE(G15:I15)</f>
        <v>1</v>
      </c>
      <c r="L15" s="1">
        <f>STDEV(G15:I15)</f>
        <v>0</v>
      </c>
      <c r="M15" s="1">
        <f t="shared" ref="M15:M18" si="5">L15/2</f>
        <v>0</v>
      </c>
    </row>
    <row r="16" spans="1:13" x14ac:dyDescent="0.2">
      <c r="A16" s="4" t="s">
        <v>7</v>
      </c>
      <c r="B16" s="4"/>
      <c r="C16" s="1">
        <v>994</v>
      </c>
      <c r="D16" s="1">
        <v>2730</v>
      </c>
      <c r="E16" s="1">
        <v>2552</v>
      </c>
      <c r="G16" s="1">
        <f t="shared" si="4"/>
        <v>6.5291644771413554E-2</v>
      </c>
      <c r="H16" s="1">
        <f t="shared" si="4"/>
        <v>0.12035975663521735</v>
      </c>
      <c r="I16" s="1">
        <f t="shared" si="4"/>
        <v>0.11526127997832077</v>
      </c>
      <c r="K16" s="1">
        <f>AVERAGE(G16:I16)</f>
        <v>0.10030422712831721</v>
      </c>
      <c r="L16" s="1">
        <f>STDEV(G16:I16)</f>
        <v>3.0428757919597316E-2</v>
      </c>
      <c r="M16" s="1">
        <f t="shared" si="5"/>
        <v>1.5214378959798658E-2</v>
      </c>
    </row>
    <row r="17" spans="1:13" x14ac:dyDescent="0.2">
      <c r="A17" s="4" t="s">
        <v>8</v>
      </c>
      <c r="B17" s="4"/>
      <c r="C17" s="1">
        <v>1335</v>
      </c>
      <c r="D17" s="1">
        <v>2610</v>
      </c>
      <c r="E17" s="1">
        <v>3259</v>
      </c>
      <c r="G17" s="1">
        <f t="shared" si="4"/>
        <v>8.7690488702049402E-2</v>
      </c>
      <c r="H17" s="1">
        <f t="shared" si="4"/>
        <v>0.11506921788202099</v>
      </c>
      <c r="I17" s="1">
        <f t="shared" si="4"/>
        <v>0.1471929903798383</v>
      </c>
      <c r="K17" s="1">
        <f>AVERAGE(G17:I17)</f>
        <v>0.11665089898796956</v>
      </c>
      <c r="L17" s="1">
        <f>STDEV(G17:I17)</f>
        <v>2.9782767044374908E-2</v>
      </c>
      <c r="M17" s="1">
        <f t="shared" si="5"/>
        <v>1.4891383522187454E-2</v>
      </c>
    </row>
    <row r="18" spans="1:13" x14ac:dyDescent="0.2">
      <c r="A18" s="4" t="s">
        <v>9</v>
      </c>
      <c r="B18" s="4"/>
      <c r="C18" s="1">
        <v>1774</v>
      </c>
      <c r="D18" s="1">
        <v>455</v>
      </c>
      <c r="E18" s="1">
        <v>2619</v>
      </c>
      <c r="G18" s="1">
        <f t="shared" si="4"/>
        <v>0.11652653704676826</v>
      </c>
      <c r="H18" s="1">
        <f t="shared" si="4"/>
        <v>2.0059959439202892E-2</v>
      </c>
      <c r="I18" s="1">
        <f t="shared" si="4"/>
        <v>0.11828734022853529</v>
      </c>
      <c r="K18" s="1">
        <f>AVERAGE(G18:I18)</f>
        <v>8.4957945571502158E-2</v>
      </c>
      <c r="L18" s="1">
        <f>STDEV(G18:I18)</f>
        <v>5.6210199786002432E-2</v>
      </c>
      <c r="M18" s="1">
        <f t="shared" si="5"/>
        <v>2.8105099893001216E-2</v>
      </c>
    </row>
  </sheetData>
  <pageMargins left="0.7" right="0.7" top="0.75" bottom="0.75" header="0.3" footer="0.3"/>
  <pageSetup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NormalizedData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Molly Sutherland</cp:lastModifiedBy>
  <cp:lastPrinted>2020-09-15T15:39:38Z</cp:lastPrinted>
  <dcterms:created xsi:type="dcterms:W3CDTF">2020-09-15T14:25:49Z</dcterms:created>
  <dcterms:modified xsi:type="dcterms:W3CDTF">2021-03-18T19:26:19Z</dcterms:modified>
</cp:coreProperties>
</file>