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m Versees\OneDrive - Vrije Universiteit Brussel\Documents\Artikels\Synj_Structuur_2020\Submission_Elife\Rebuttal\SECOND_SUBMISSION\Source_data_files\"/>
    </mc:Choice>
  </mc:AlternateContent>
  <xr:revisionPtr revIDLastSave="44" documentId="13_ncr:1_{8665C2DD-97E4-4595-B64E-699301CC6943}" xr6:coauthVersionLast="45" xr6:coauthVersionMax="45" xr10:uidLastSave="{3417E962-1852-4089-8D0E-4D802CC23EE8}"/>
  <bookViews>
    <workbookView xWindow="-96" yWindow="-96" windowWidth="23232" windowHeight="12552" xr2:uid="{CC86D682-5FD6-FB4E-AFFD-C55D20796708}"/>
  </bookViews>
  <sheets>
    <sheet name="StandardCurve_Nb15" sheetId="1" r:id="rId1"/>
    <sheet name="Nb15" sheetId="2" r:id="rId2"/>
    <sheet name="StandardCurve_pH5.5" sheetId="7" r:id="rId3"/>
    <sheet name="pH 5.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1" i="3" l="1"/>
  <c r="N41" i="3" s="1"/>
  <c r="N40" i="3"/>
  <c r="M40" i="3"/>
  <c r="M39" i="3"/>
  <c r="N39" i="3" s="1"/>
  <c r="M42" i="3"/>
  <c r="N42" i="3" s="1"/>
  <c r="M29" i="3"/>
  <c r="N29" i="3" s="1"/>
  <c r="M27" i="3"/>
  <c r="N27" i="3" s="1"/>
  <c r="M26" i="3"/>
  <c r="N26" i="3" s="1"/>
  <c r="M16" i="3"/>
  <c r="N16" i="3" s="1"/>
  <c r="M15" i="3"/>
  <c r="N15" i="3" s="1"/>
  <c r="M14" i="3"/>
  <c r="N14" i="3" s="1"/>
  <c r="N13" i="3"/>
  <c r="M13" i="3"/>
  <c r="O48" i="2" l="1"/>
  <c r="P48" i="2" s="1"/>
  <c r="O47" i="2"/>
  <c r="P47" i="2" s="1"/>
  <c r="O46" i="2"/>
  <c r="P46" i="2" s="1"/>
  <c r="O45" i="2"/>
  <c r="P45" i="2" s="1"/>
  <c r="O44" i="2"/>
  <c r="P44" i="2" s="1"/>
  <c r="P33" i="2"/>
  <c r="O33" i="2"/>
  <c r="O32" i="2"/>
  <c r="P32" i="2" s="1"/>
  <c r="O31" i="2"/>
  <c r="P31" i="2" s="1"/>
  <c r="O30" i="2"/>
  <c r="P30" i="2" s="1"/>
  <c r="P29" i="2"/>
  <c r="O29" i="2"/>
  <c r="O18" i="2"/>
  <c r="P18" i="2" s="1"/>
  <c r="O17" i="2"/>
  <c r="P17" i="2" s="1"/>
  <c r="O16" i="2"/>
  <c r="P16" i="2" s="1"/>
  <c r="O15" i="2"/>
  <c r="P15" i="2" s="1"/>
  <c r="O14" i="2"/>
  <c r="P14" i="2" s="1"/>
</calcChain>
</file>

<file path=xl/sharedStrings.xml><?xml version="1.0" encoding="utf-8"?>
<sst xmlns="http://schemas.openxmlformats.org/spreadsheetml/2006/main" count="97" uniqueCount="35">
  <si>
    <t>Buffer: 25 mM Hepes pH 7.5; 150 mM NaCl; 2 mM MgCl2; 5% glycerol; 1 mM DTT</t>
  </si>
  <si>
    <t>Temperature: 25°C</t>
  </si>
  <si>
    <t>[phosphate] (µM)</t>
  </si>
  <si>
    <t>Measurement 4</t>
  </si>
  <si>
    <t>Measurement 3</t>
  </si>
  <si>
    <t>Measurement 2</t>
  </si>
  <si>
    <t>Measurement 1</t>
  </si>
  <si>
    <t>Data were fit on a linear regression.</t>
  </si>
  <si>
    <r>
      <t xml:space="preserve">Slope of the standard curve = </t>
    </r>
    <r>
      <rPr>
        <b/>
        <sz val="12"/>
        <color theme="1"/>
        <rFont val="Calibri"/>
        <family val="2"/>
        <scheme val="minor"/>
      </rPr>
      <t>0.01794</t>
    </r>
  </si>
  <si>
    <t>Time (s)</t>
  </si>
  <si>
    <t>5 µM</t>
  </si>
  <si>
    <t>20 µM</t>
  </si>
  <si>
    <t>40 µM</t>
  </si>
  <si>
    <t>80 µM</t>
  </si>
  <si>
    <t>130 µM</t>
  </si>
  <si>
    <t>Measurement 1 - diC8-PI(3,4,5)P3</t>
  </si>
  <si>
    <t>Measurement 2 - diC8-PI(3,4,5)P3</t>
  </si>
  <si>
    <t>Temperature = 25°C</t>
  </si>
  <si>
    <t>Measurement 3 - diC8-PI(3,4,5)P3</t>
  </si>
  <si>
    <t>Values are OD values obtained from SPECTROstarNano (BMG Labtech) plate reader at 620 nm.</t>
  </si>
  <si>
    <r>
      <rPr>
        <b/>
        <sz val="11"/>
        <color theme="1"/>
        <rFont val="Calibri"/>
        <family val="2"/>
        <scheme val="minor"/>
      </rPr>
      <t>[diC8-PI(3,4,5)P3]</t>
    </r>
    <r>
      <rPr>
        <sz val="11"/>
        <color theme="1"/>
        <rFont val="Calibri"/>
        <family val="2"/>
        <scheme val="minor"/>
      </rPr>
      <t xml:space="preserve"> (µM)</t>
    </r>
  </si>
  <si>
    <r>
      <rPr>
        <b/>
        <sz val="11"/>
        <color theme="1"/>
        <rFont val="Calibri"/>
        <family val="2"/>
        <scheme val="minor"/>
      </rPr>
      <t>Slope</t>
    </r>
    <r>
      <rPr>
        <sz val="11"/>
        <color theme="1"/>
        <rFont val="Calibri"/>
        <family val="2"/>
        <scheme val="minor"/>
      </rPr>
      <t xml:space="preserve"> (OD/s)</t>
    </r>
  </si>
  <si>
    <r>
      <rPr>
        <b/>
        <sz val="11"/>
        <color theme="1"/>
        <rFont val="Calibri"/>
        <family val="2"/>
        <scheme val="minor"/>
      </rPr>
      <t>Velocity v</t>
    </r>
    <r>
      <rPr>
        <sz val="11"/>
        <color theme="1"/>
        <rFont val="Calibri"/>
        <family val="2"/>
        <scheme val="minor"/>
      </rPr>
      <t xml:space="preserve"> (µM/s)</t>
    </r>
  </si>
  <si>
    <r>
      <rPr>
        <b/>
        <sz val="11"/>
        <color theme="1"/>
        <rFont val="Calibri"/>
        <family val="2"/>
        <scheme val="minor"/>
      </rPr>
      <t>v/e0</t>
    </r>
    <r>
      <rPr>
        <sz val="11"/>
        <color theme="1"/>
        <rFont val="Calibri"/>
        <family val="2"/>
        <scheme val="minor"/>
      </rPr>
      <t xml:space="preserve"> (1/s)</t>
    </r>
  </si>
  <si>
    <t>Buffer: 25 mM Hepes pH 7.5; 150 mM NaCl; 5 mM MgCl2; 5% glycerol; 1 mM DTT</t>
  </si>
  <si>
    <t>Concentration Synj1 = 2.5 nM</t>
  </si>
  <si>
    <t>Concentration Nanobody15 = 100 nM</t>
  </si>
  <si>
    <t>Buffer: 25 mM Sodium citrate pH 5.5; 150 mM NaCl; 5 mM MgCl2; 5% glycerol; 1 mM DTT</t>
  </si>
  <si>
    <t>Concentration Synj1 528-873 = 2.5 nM</t>
  </si>
  <si>
    <t>Equation used to fit data in figure S5B: Y=Vmax*X/(Km+X); variables: Vmax, Km. Software used: Graphpad Prism</t>
  </si>
  <si>
    <t>Equation used to fit data in figure S5A : Y=Vmax*X/(Km+X); variables: Vmax, Km. Software used: Graphpad Prism</t>
  </si>
  <si>
    <t>Buffer: 25 mM sodium citrate pH 5.5; 150 mM NaCl; 5 mM MgCl2; 5% glycerol; 1 mM DTT</t>
  </si>
  <si>
    <r>
      <t xml:space="preserve">Slope of the standard curve = </t>
    </r>
    <r>
      <rPr>
        <b/>
        <sz val="12"/>
        <color rgb="FF000000"/>
        <rFont val="Calibri"/>
        <family val="2"/>
        <scheme val="minor"/>
      </rPr>
      <t>0.0185</t>
    </r>
  </si>
  <si>
    <t>Figure 4 - figure supplement 1B - Source data</t>
  </si>
  <si>
    <t>Figure 4 - figure supplement 1A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</si>
</sst>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2" xfId="0" applyBorder="1"/>
    <xf numFmtId="0" fontId="7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8" fillId="0" borderId="2" xfId="0" applyFon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8" fillId="0" borderId="4" xfId="0" applyFont="1" applyBorder="1"/>
    <xf numFmtId="0" fontId="5" fillId="0" borderId="3" xfId="0" applyFont="1" applyBorder="1"/>
    <xf numFmtId="0" fontId="9" fillId="0" borderId="3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3" xfId="0" applyFont="1" applyBorder="1"/>
    <xf numFmtId="0" fontId="11" fillId="0" borderId="0" xfId="0" applyFont="1"/>
    <xf numFmtId="0" fontId="11" fillId="0" borderId="2" xfId="0" applyFont="1" applyBorder="1"/>
    <xf numFmtId="0" fontId="10" fillId="0" borderId="4" xfId="0" applyFont="1" applyBorder="1"/>
    <xf numFmtId="0" fontId="0" fillId="0" borderId="0" xfId="0" applyAlignment="1">
      <alignment horizontal="right"/>
    </xf>
    <xf numFmtId="0" fontId="10" fillId="0" borderId="3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6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Border="1"/>
    <xf numFmtId="0" fontId="11" fillId="0" borderId="0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3" fillId="0" borderId="0" xfId="0" applyFont="1"/>
    <xf numFmtId="0" fontId="10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6" xfId="0" applyFont="1" applyBorder="1"/>
    <xf numFmtId="0" fontId="14" fillId="0" borderId="4" xfId="0" applyFont="1" applyBorder="1" applyAlignment="1">
      <alignment horizontal="right"/>
    </xf>
    <xf numFmtId="0" fontId="15" fillId="0" borderId="3" xfId="0" applyFont="1" applyBorder="1"/>
    <xf numFmtId="0" fontId="15" fillId="0" borderId="3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16" fillId="0" borderId="0" xfId="0" applyFont="1"/>
    <xf numFmtId="0" fontId="17" fillId="0" borderId="3" xfId="0" applyFont="1" applyBorder="1"/>
    <xf numFmtId="0" fontId="17" fillId="0" borderId="7" xfId="0" applyFont="1" applyBorder="1"/>
    <xf numFmtId="0" fontId="9" fillId="0" borderId="0" xfId="0" applyFont="1"/>
    <xf numFmtId="0" fontId="13" fillId="0" borderId="4" xfId="0" applyFont="1" applyBorder="1"/>
    <xf numFmtId="0" fontId="8" fillId="0" borderId="0" xfId="0" applyFont="1"/>
    <xf numFmtId="0" fontId="13" fillId="0" borderId="2" xfId="0" applyFont="1" applyBorder="1"/>
    <xf numFmtId="0" fontId="13" fillId="0" borderId="0" xfId="0" applyFont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right"/>
    </xf>
    <xf numFmtId="0" fontId="15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E03C-3ADE-D44B-8CD2-3D6757D5D545}">
  <dimension ref="A1:E17"/>
  <sheetViews>
    <sheetView tabSelected="1" workbookViewId="0">
      <selection activeCell="A3" sqref="A3"/>
    </sheetView>
  </sheetViews>
  <sheetFormatPr defaultColWidth="11.19921875" defaultRowHeight="15.6" x14ac:dyDescent="0.6"/>
  <cols>
    <col min="1" max="1" width="16.5" customWidth="1"/>
    <col min="2" max="2" width="12.796875" bestFit="1" customWidth="1"/>
    <col min="3" max="3" width="14.19921875" bestFit="1" customWidth="1"/>
    <col min="4" max="5" width="12.796875" bestFit="1" customWidth="1"/>
  </cols>
  <sheetData>
    <row r="1" spans="1:5" ht="18.3" x14ac:dyDescent="0.7">
      <c r="A1" s="2" t="s">
        <v>34</v>
      </c>
    </row>
    <row r="3" spans="1:5" x14ac:dyDescent="0.6">
      <c r="A3" t="s">
        <v>0</v>
      </c>
    </row>
    <row r="4" spans="1:5" x14ac:dyDescent="0.6">
      <c r="A4" t="s">
        <v>1</v>
      </c>
    </row>
    <row r="5" spans="1:5" x14ac:dyDescent="0.6">
      <c r="A5" t="s">
        <v>7</v>
      </c>
    </row>
    <row r="7" spans="1:5" ht="15.9" thickBot="1" x14ac:dyDescent="0.65">
      <c r="A7" s="10" t="s">
        <v>2</v>
      </c>
      <c r="B7" s="11" t="s">
        <v>6</v>
      </c>
      <c r="C7" s="10" t="s">
        <v>5</v>
      </c>
      <c r="D7" s="11" t="s">
        <v>4</v>
      </c>
      <c r="E7" s="11" t="s">
        <v>3</v>
      </c>
    </row>
    <row r="8" spans="1:5" x14ac:dyDescent="0.6">
      <c r="A8" s="7">
        <v>40</v>
      </c>
      <c r="B8" s="29"/>
      <c r="C8" s="8">
        <v>0.84299999999999997</v>
      </c>
      <c r="D8" s="9">
        <v>0.80400000000000005</v>
      </c>
      <c r="E8" s="7">
        <v>0.747</v>
      </c>
    </row>
    <row r="9" spans="1:5" x14ac:dyDescent="0.6">
      <c r="A9" s="3">
        <v>32</v>
      </c>
      <c r="B9" s="4">
        <v>0.69699999999999995</v>
      </c>
      <c r="C9" s="5">
        <v>0.71699999999999997</v>
      </c>
      <c r="D9" s="6">
        <v>0.66500000000000004</v>
      </c>
      <c r="E9" s="3">
        <v>0.59799999999999998</v>
      </c>
    </row>
    <row r="10" spans="1:5" x14ac:dyDescent="0.6">
      <c r="A10" s="3">
        <v>24</v>
      </c>
      <c r="B10" s="4">
        <v>0.59899999999999998</v>
      </c>
      <c r="C10" s="5">
        <v>0.54500000000000004</v>
      </c>
      <c r="D10" s="6">
        <v>0.52600000000000002</v>
      </c>
      <c r="E10" s="3">
        <v>0.48899999999999999</v>
      </c>
    </row>
    <row r="11" spans="1:5" x14ac:dyDescent="0.6">
      <c r="A11" s="3">
        <v>16</v>
      </c>
      <c r="B11" s="4">
        <v>0.38300000000000001</v>
      </c>
      <c r="C11" s="5">
        <v>0.41099999999999998</v>
      </c>
      <c r="D11" s="6">
        <v>0.40799999999999997</v>
      </c>
      <c r="E11" s="3">
        <v>0.35099999999999998</v>
      </c>
    </row>
    <row r="12" spans="1:5" x14ac:dyDescent="0.6">
      <c r="A12" s="3">
        <v>12</v>
      </c>
      <c r="B12" s="4">
        <v>0.312</v>
      </c>
      <c r="C12" s="5">
        <v>0.33100000000000002</v>
      </c>
      <c r="D12" s="6">
        <v>0.31900000000000001</v>
      </c>
      <c r="E12" s="5">
        <v>0.247</v>
      </c>
    </row>
    <row r="13" spans="1:5" x14ac:dyDescent="0.6">
      <c r="A13" s="3">
        <v>8</v>
      </c>
      <c r="B13" s="4">
        <v>0.24399999999999999</v>
      </c>
      <c r="C13" s="5">
        <v>0.248</v>
      </c>
      <c r="D13" s="6">
        <v>0.23400000000000001</v>
      </c>
      <c r="E13" s="3">
        <v>0.187</v>
      </c>
    </row>
    <row r="14" spans="1:5" x14ac:dyDescent="0.6">
      <c r="A14" s="3">
        <v>4</v>
      </c>
      <c r="B14" s="4">
        <v>0.161</v>
      </c>
      <c r="C14" s="5">
        <v>0.21099999999999999</v>
      </c>
      <c r="D14" s="6">
        <v>0.217</v>
      </c>
      <c r="E14" s="3">
        <v>0.11600000000000001</v>
      </c>
    </row>
    <row r="15" spans="1:5" x14ac:dyDescent="0.6">
      <c r="A15" s="3">
        <v>0</v>
      </c>
      <c r="B15" s="4">
        <v>9.4E-2</v>
      </c>
      <c r="C15" s="5">
        <v>9.0999999999999998E-2</v>
      </c>
      <c r="D15" s="6">
        <v>9.4E-2</v>
      </c>
      <c r="E15" s="3">
        <v>7.2999999999999995E-2</v>
      </c>
    </row>
    <row r="17" spans="1:1" x14ac:dyDescent="0.6">
      <c r="A17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4FD9-F48E-E145-B17C-9597AC6ED946}">
  <dimension ref="A1:AC60"/>
  <sheetViews>
    <sheetView workbookViewId="0"/>
  </sheetViews>
  <sheetFormatPr defaultColWidth="11.19921875" defaultRowHeight="15.6" x14ac:dyDescent="0.6"/>
  <cols>
    <col min="1" max="1" width="10.796875" customWidth="1"/>
    <col min="13" max="13" width="19.69921875" bestFit="1" customWidth="1"/>
    <col min="14" max="14" width="11.5" bestFit="1" customWidth="1"/>
    <col min="15" max="15" width="14.796875" bestFit="1" customWidth="1"/>
    <col min="16" max="16" width="12.19921875" bestFit="1" customWidth="1"/>
  </cols>
  <sheetData>
    <row r="1" spans="1:29" ht="18.3" x14ac:dyDescent="0.7">
      <c r="A1" s="2" t="s">
        <v>34</v>
      </c>
    </row>
    <row r="3" spans="1:29" x14ac:dyDescent="0.6">
      <c r="A3" t="s">
        <v>24</v>
      </c>
    </row>
    <row r="4" spans="1:29" x14ac:dyDescent="0.6">
      <c r="A4" t="s">
        <v>17</v>
      </c>
    </row>
    <row r="5" spans="1:29" x14ac:dyDescent="0.6">
      <c r="A5" t="s">
        <v>25</v>
      </c>
    </row>
    <row r="6" spans="1:29" x14ac:dyDescent="0.6">
      <c r="A6" s="30" t="s">
        <v>26</v>
      </c>
    </row>
    <row r="7" spans="1:29" x14ac:dyDescent="0.6">
      <c r="A7" t="s">
        <v>30</v>
      </c>
      <c r="S7" s="25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x14ac:dyDescent="0.6">
      <c r="S8" s="25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x14ac:dyDescent="0.6">
      <c r="S9" s="25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x14ac:dyDescent="0.6">
      <c r="A10" s="1" t="s">
        <v>15</v>
      </c>
      <c r="S10" s="25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x14ac:dyDescent="0.6">
      <c r="A11" t="s">
        <v>19</v>
      </c>
      <c r="S11" s="25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x14ac:dyDescent="0.6">
      <c r="S12" s="25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5.9" thickBot="1" x14ac:dyDescent="0.65">
      <c r="A13" s="15" t="s">
        <v>9</v>
      </c>
      <c r="B13" s="15" t="s">
        <v>10</v>
      </c>
      <c r="C13" s="15" t="s">
        <v>11</v>
      </c>
      <c r="D13" s="15" t="s">
        <v>12</v>
      </c>
      <c r="E13" s="20" t="s">
        <v>13</v>
      </c>
      <c r="F13" s="20" t="s">
        <v>14</v>
      </c>
      <c r="G13" s="31"/>
      <c r="H13" s="31"/>
      <c r="I13" s="31"/>
      <c r="J13" s="31"/>
      <c r="K13" s="31"/>
      <c r="L13" s="16"/>
      <c r="M13" s="24" t="s">
        <v>20</v>
      </c>
      <c r="N13" s="24" t="s">
        <v>21</v>
      </c>
      <c r="O13" s="24" t="s">
        <v>22</v>
      </c>
      <c r="P13" s="24" t="s">
        <v>23</v>
      </c>
    </row>
    <row r="14" spans="1:29" x14ac:dyDescent="0.6">
      <c r="A14" s="14">
        <v>0</v>
      </c>
      <c r="B14" s="34">
        <v>9.7000000000000003E-2</v>
      </c>
      <c r="C14" s="34">
        <v>0.12</v>
      </c>
      <c r="D14" s="34">
        <v>0.16500000000000001</v>
      </c>
      <c r="E14" s="34">
        <v>0.312</v>
      </c>
      <c r="F14" s="34">
        <v>0.41899999999999998</v>
      </c>
      <c r="G14" s="32"/>
      <c r="H14" s="32"/>
      <c r="I14" s="32"/>
      <c r="J14" s="32"/>
      <c r="K14" s="32"/>
      <c r="L14" s="16"/>
      <c r="M14" s="35">
        <v>5</v>
      </c>
      <c r="N14" s="35">
        <v>1.2999999999999999E-4</v>
      </c>
      <c r="O14" s="36">
        <f>N14/0.01794</f>
        <v>7.2463768115942021E-3</v>
      </c>
      <c r="P14" s="36">
        <f>O14/0.0025</f>
        <v>2.8985507246376807</v>
      </c>
    </row>
    <row r="15" spans="1:29" x14ac:dyDescent="0.6">
      <c r="A15" s="13">
        <v>60</v>
      </c>
      <c r="B15" s="33">
        <v>0.106</v>
      </c>
      <c r="C15" s="33">
        <v>0.151</v>
      </c>
      <c r="D15" s="33">
        <v>0.19</v>
      </c>
      <c r="E15" s="33">
        <v>0.32800000000000001</v>
      </c>
      <c r="F15" s="51"/>
      <c r="G15" s="32"/>
      <c r="H15" s="32"/>
      <c r="I15" s="32"/>
      <c r="J15" s="32"/>
      <c r="K15" s="32"/>
      <c r="L15" s="16"/>
      <c r="M15" s="35">
        <v>20</v>
      </c>
      <c r="N15" s="35">
        <v>4.2000000000000002E-4</v>
      </c>
      <c r="O15" s="36">
        <f t="shared" ref="O15:O18" si="0">N15/0.01794</f>
        <v>2.3411371237458192E-2</v>
      </c>
      <c r="P15" s="36">
        <f t="shared" ref="P15:P18" si="1">O15/0.0025</f>
        <v>9.3645484949832767</v>
      </c>
    </row>
    <row r="16" spans="1:29" x14ac:dyDescent="0.6">
      <c r="A16" s="13">
        <v>120</v>
      </c>
      <c r="B16" s="33">
        <v>0.113</v>
      </c>
      <c r="C16" s="33">
        <v>0.17</v>
      </c>
      <c r="D16" s="33">
        <v>0.22900000000000001</v>
      </c>
      <c r="E16" s="51"/>
      <c r="F16" s="33">
        <v>0.45</v>
      </c>
      <c r="G16" s="32"/>
      <c r="H16" s="32"/>
      <c r="I16" s="32"/>
      <c r="J16" s="32"/>
      <c r="K16" s="32"/>
      <c r="L16" s="16"/>
      <c r="M16" s="35">
        <v>40</v>
      </c>
      <c r="N16" s="35">
        <v>5.2999999999999998E-4</v>
      </c>
      <c r="O16" s="36">
        <f t="shared" si="0"/>
        <v>2.9542920847268672E-2</v>
      </c>
      <c r="P16" s="36">
        <f t="shared" si="1"/>
        <v>11.817168338907468</v>
      </c>
    </row>
    <row r="17" spans="1:16" x14ac:dyDescent="0.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5">
        <v>80</v>
      </c>
      <c r="N17" s="36">
        <v>2.7E-4</v>
      </c>
      <c r="O17" s="36">
        <f t="shared" si="0"/>
        <v>1.5050167224080266E-2</v>
      </c>
      <c r="P17" s="36">
        <f t="shared" si="1"/>
        <v>6.0200668896321066</v>
      </c>
    </row>
    <row r="18" spans="1:16" x14ac:dyDescent="0.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5">
        <v>130</v>
      </c>
      <c r="N18" s="35">
        <v>2.5999999999999998E-4</v>
      </c>
      <c r="O18" s="36">
        <f t="shared" si="0"/>
        <v>1.4492753623188404E-2</v>
      </c>
      <c r="P18" s="36">
        <f t="shared" si="1"/>
        <v>5.7971014492753614</v>
      </c>
    </row>
    <row r="19" spans="1:16" x14ac:dyDescent="0.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3"/>
      <c r="N19" s="23"/>
      <c r="O19" s="23"/>
      <c r="P19" s="23"/>
    </row>
    <row r="20" spans="1:16" x14ac:dyDescent="0.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3"/>
      <c r="N20" s="23"/>
      <c r="O20" s="23"/>
      <c r="P20" s="23"/>
    </row>
    <row r="21" spans="1:16" x14ac:dyDescent="0.6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3"/>
      <c r="N21" s="23"/>
      <c r="O21" s="23"/>
      <c r="P21" s="23"/>
    </row>
    <row r="22" spans="1:16" x14ac:dyDescent="0.6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3"/>
      <c r="N22" s="23"/>
      <c r="O22" s="23"/>
      <c r="P22" s="23"/>
    </row>
    <row r="23" spans="1:16" x14ac:dyDescent="0.6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3"/>
      <c r="N23" s="23"/>
      <c r="O23" s="23"/>
      <c r="P23" s="23"/>
    </row>
    <row r="25" spans="1:16" x14ac:dyDescent="0.6">
      <c r="A25" s="1" t="s">
        <v>16</v>
      </c>
    </row>
    <row r="26" spans="1:16" x14ac:dyDescent="0.6">
      <c r="A26" t="s">
        <v>19</v>
      </c>
    </row>
    <row r="28" spans="1:16" ht="15.9" thickBot="1" x14ac:dyDescent="0.65">
      <c r="A28" s="15" t="s">
        <v>9</v>
      </c>
      <c r="B28" s="39" t="s">
        <v>10</v>
      </c>
      <c r="C28" s="39" t="s">
        <v>11</v>
      </c>
      <c r="D28" s="39" t="s">
        <v>12</v>
      </c>
      <c r="E28" s="40" t="s">
        <v>13</v>
      </c>
      <c r="F28" s="40" t="s">
        <v>14</v>
      </c>
      <c r="G28" s="21"/>
      <c r="H28" s="21"/>
      <c r="I28" s="21"/>
      <c r="J28" s="21"/>
      <c r="K28" s="21"/>
      <c r="L28" s="16"/>
      <c r="M28" s="24" t="s">
        <v>20</v>
      </c>
      <c r="N28" s="24" t="s">
        <v>21</v>
      </c>
      <c r="O28" s="24" t="s">
        <v>22</v>
      </c>
      <c r="P28" s="24" t="s">
        <v>23</v>
      </c>
    </row>
    <row r="29" spans="1:16" x14ac:dyDescent="0.6">
      <c r="A29" s="14">
        <v>0</v>
      </c>
      <c r="B29" s="38">
        <v>7.9000000000000001E-2</v>
      </c>
      <c r="C29" s="38">
        <v>0.11700000000000001</v>
      </c>
      <c r="D29" s="38">
        <v>0.14899999999999999</v>
      </c>
      <c r="E29" s="38">
        <v>0.25900000000000001</v>
      </c>
      <c r="F29" s="52"/>
      <c r="G29" s="22"/>
      <c r="H29" s="22"/>
      <c r="I29" s="22"/>
      <c r="J29" s="22"/>
      <c r="K29" s="22"/>
      <c r="L29" s="16"/>
      <c r="M29" s="35">
        <v>5</v>
      </c>
      <c r="N29" s="35">
        <v>3.0000000000000001E-5</v>
      </c>
      <c r="O29" s="36">
        <f>N29/0.01794</f>
        <v>1.6722408026755853E-3</v>
      </c>
      <c r="P29" s="36">
        <f>O29/0.0025</f>
        <v>0.66889632107023411</v>
      </c>
    </row>
    <row r="30" spans="1:16" x14ac:dyDescent="0.6">
      <c r="A30" s="13">
        <v>60</v>
      </c>
      <c r="B30" s="51"/>
      <c r="C30" s="33">
        <v>0.128</v>
      </c>
      <c r="D30" s="33">
        <v>0.184</v>
      </c>
      <c r="E30" s="33">
        <v>0.29899999999999999</v>
      </c>
      <c r="F30" s="33">
        <v>0.39600000000000002</v>
      </c>
      <c r="G30" s="22"/>
      <c r="H30" s="22"/>
      <c r="I30" s="22"/>
      <c r="J30" s="22"/>
      <c r="K30" s="22"/>
      <c r="L30" s="16"/>
      <c r="M30" s="35">
        <v>20</v>
      </c>
      <c r="N30" s="35">
        <v>1.9000000000000001E-4</v>
      </c>
      <c r="O30" s="36">
        <f t="shared" ref="O30:O33" si="2">N30/0.01794</f>
        <v>1.0590858416945374E-2</v>
      </c>
      <c r="P30" s="36">
        <f t="shared" ref="P30:P33" si="3">O30/0.0025</f>
        <v>4.2363433667781498</v>
      </c>
    </row>
    <row r="31" spans="1:16" x14ac:dyDescent="0.6">
      <c r="A31" s="13">
        <v>120</v>
      </c>
      <c r="B31" s="33">
        <v>8.2000000000000003E-2</v>
      </c>
      <c r="C31" s="33">
        <v>0.14000000000000001</v>
      </c>
      <c r="D31" s="33">
        <v>0.20699999999999999</v>
      </c>
      <c r="E31" s="33">
        <v>0.315</v>
      </c>
      <c r="F31" s="33">
        <v>0.43</v>
      </c>
      <c r="G31" s="22"/>
      <c r="H31" s="22"/>
      <c r="I31" s="22"/>
      <c r="J31" s="22"/>
      <c r="K31" s="22"/>
      <c r="L31" s="16"/>
      <c r="M31" s="35">
        <v>40</v>
      </c>
      <c r="N31" s="35">
        <v>4.8000000000000001E-4</v>
      </c>
      <c r="O31" s="36">
        <f t="shared" si="2"/>
        <v>2.6755852842809364E-2</v>
      </c>
      <c r="P31" s="36">
        <f t="shared" si="3"/>
        <v>10.702341137123746</v>
      </c>
    </row>
    <row r="32" spans="1:16" x14ac:dyDescent="0.6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35">
        <v>80</v>
      </c>
      <c r="N32" s="36">
        <v>4.6999999999999999E-4</v>
      </c>
      <c r="O32" s="36">
        <f t="shared" si="2"/>
        <v>2.61984392419175E-2</v>
      </c>
      <c r="P32" s="36">
        <f t="shared" si="3"/>
        <v>10.479375696767001</v>
      </c>
    </row>
    <row r="33" spans="1:16" x14ac:dyDescent="0.6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35">
        <v>130</v>
      </c>
      <c r="N33" s="35">
        <v>5.6999999999999998E-4</v>
      </c>
      <c r="O33" s="36">
        <f t="shared" si="2"/>
        <v>3.177257525083612E-2</v>
      </c>
      <c r="P33" s="36">
        <f t="shared" si="3"/>
        <v>12.709030100334449</v>
      </c>
    </row>
    <row r="34" spans="1:16" x14ac:dyDescent="0.6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23"/>
      <c r="N34" s="23"/>
      <c r="O34" s="23"/>
      <c r="P34" s="23"/>
    </row>
    <row r="35" spans="1:16" x14ac:dyDescent="0.6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23"/>
      <c r="N35" s="23"/>
      <c r="O35" s="23"/>
      <c r="P35" s="23"/>
    </row>
    <row r="36" spans="1:16" x14ac:dyDescent="0.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3"/>
      <c r="N36" s="23"/>
      <c r="O36" s="23"/>
      <c r="P36" s="23"/>
    </row>
    <row r="37" spans="1:16" x14ac:dyDescent="0.6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23"/>
      <c r="N37" s="23"/>
      <c r="O37" s="23"/>
      <c r="P37" s="23"/>
    </row>
    <row r="38" spans="1:16" x14ac:dyDescent="0.6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23"/>
      <c r="N38" s="23"/>
      <c r="O38" s="23"/>
      <c r="P38" s="23"/>
    </row>
    <row r="40" spans="1:16" x14ac:dyDescent="0.6">
      <c r="A40" s="1" t="s">
        <v>18</v>
      </c>
    </row>
    <row r="41" spans="1:16" x14ac:dyDescent="0.6">
      <c r="A41" t="s">
        <v>19</v>
      </c>
    </row>
    <row r="43" spans="1:16" ht="15.9" thickBot="1" x14ac:dyDescent="0.65">
      <c r="A43" s="15" t="s">
        <v>9</v>
      </c>
      <c r="B43" s="39" t="s">
        <v>10</v>
      </c>
      <c r="C43" s="39" t="s">
        <v>11</v>
      </c>
      <c r="D43" s="39" t="s">
        <v>12</v>
      </c>
      <c r="E43" s="40" t="s">
        <v>13</v>
      </c>
      <c r="F43" s="40" t="s">
        <v>14</v>
      </c>
      <c r="G43" s="21"/>
      <c r="H43" s="21"/>
      <c r="I43" s="21"/>
      <c r="J43" s="21"/>
      <c r="K43" s="21"/>
      <c r="L43" s="16"/>
      <c r="M43" s="24" t="s">
        <v>20</v>
      </c>
      <c r="N43" s="24" t="s">
        <v>21</v>
      </c>
      <c r="O43" s="24" t="s">
        <v>22</v>
      </c>
      <c r="P43" s="24" t="s">
        <v>23</v>
      </c>
    </row>
    <row r="44" spans="1:16" x14ac:dyDescent="0.6">
      <c r="A44" s="14">
        <v>0</v>
      </c>
      <c r="B44" s="34">
        <v>7.8E-2</v>
      </c>
      <c r="C44" s="34">
        <v>0.126</v>
      </c>
      <c r="D44" s="34">
        <v>0.182</v>
      </c>
      <c r="E44" s="34">
        <v>0.29799999999999999</v>
      </c>
      <c r="F44" s="34">
        <v>0.48599999999999999</v>
      </c>
      <c r="G44" s="28"/>
      <c r="H44" s="28"/>
      <c r="I44" s="28"/>
      <c r="J44" s="28"/>
      <c r="K44" s="22"/>
      <c r="L44" s="16"/>
      <c r="M44" s="35">
        <v>5</v>
      </c>
      <c r="N44" s="35">
        <v>3.0000000000000001E-5</v>
      </c>
      <c r="O44" s="36">
        <f>N44/0.01794</f>
        <v>1.6722408026755853E-3</v>
      </c>
      <c r="P44" s="36">
        <f>O44/0.0025</f>
        <v>0.66889632107023411</v>
      </c>
    </row>
    <row r="45" spans="1:16" x14ac:dyDescent="0.6">
      <c r="A45" s="13">
        <v>60</v>
      </c>
      <c r="B45" s="51"/>
      <c r="C45" s="33">
        <v>0.13900000000000001</v>
      </c>
      <c r="D45" s="33">
        <v>0.19600000000000001</v>
      </c>
      <c r="E45" s="33">
        <v>0.32900000000000001</v>
      </c>
      <c r="F45" s="33">
        <v>0.50900000000000001</v>
      </c>
      <c r="G45" s="28"/>
      <c r="H45" s="28"/>
      <c r="I45" s="28"/>
      <c r="J45" s="28"/>
      <c r="K45" s="22"/>
      <c r="L45" s="16"/>
      <c r="M45" s="35">
        <v>20</v>
      </c>
      <c r="N45" s="35">
        <v>2.4000000000000001E-4</v>
      </c>
      <c r="O45" s="36">
        <f t="shared" ref="O45:O48" si="4">N45/0.01794</f>
        <v>1.3377926421404682E-2</v>
      </c>
      <c r="P45" s="36">
        <f t="shared" ref="P45:P48" si="5">O45/0.0025</f>
        <v>5.3511705685618729</v>
      </c>
    </row>
    <row r="46" spans="1:16" x14ac:dyDescent="0.6">
      <c r="A46" s="13">
        <v>120</v>
      </c>
      <c r="B46" s="33">
        <v>8.2000000000000003E-2</v>
      </c>
      <c r="C46" s="33">
        <v>0.155</v>
      </c>
      <c r="D46" s="51"/>
      <c r="E46" s="51"/>
      <c r="F46" s="33">
        <v>0.53</v>
      </c>
      <c r="G46" s="28"/>
      <c r="H46" s="28"/>
      <c r="I46" s="28"/>
      <c r="J46" s="28"/>
      <c r="K46" s="22"/>
      <c r="L46" s="16"/>
      <c r="M46" s="35">
        <v>40</v>
      </c>
      <c r="N46" s="35">
        <v>2.3000000000000001E-4</v>
      </c>
      <c r="O46" s="36">
        <f t="shared" si="4"/>
        <v>1.282051282051282E-2</v>
      </c>
      <c r="P46" s="36">
        <f t="shared" si="5"/>
        <v>5.1282051282051277</v>
      </c>
    </row>
    <row r="47" spans="1:16" x14ac:dyDescent="0.6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35">
        <v>80</v>
      </c>
      <c r="N47" s="36">
        <v>5.1999999999999995E-4</v>
      </c>
      <c r="O47" s="36">
        <f t="shared" si="4"/>
        <v>2.8985507246376808E-2</v>
      </c>
      <c r="P47" s="36">
        <f t="shared" si="5"/>
        <v>11.594202898550723</v>
      </c>
    </row>
    <row r="48" spans="1:16" x14ac:dyDescent="0.6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35">
        <v>130</v>
      </c>
      <c r="N48" s="35">
        <v>3.6999999999999999E-4</v>
      </c>
      <c r="O48" s="36">
        <f t="shared" si="4"/>
        <v>2.0624303232998884E-2</v>
      </c>
      <c r="P48" s="36">
        <f t="shared" si="5"/>
        <v>8.2497212931995527</v>
      </c>
    </row>
    <row r="49" spans="1:16" x14ac:dyDescent="0.6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23"/>
      <c r="N49" s="23"/>
      <c r="O49" s="23"/>
      <c r="P49" s="23"/>
    </row>
    <row r="50" spans="1:16" x14ac:dyDescent="0.6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3"/>
      <c r="N50" s="23"/>
      <c r="O50" s="23"/>
      <c r="P50" s="23"/>
    </row>
    <row r="51" spans="1:16" x14ac:dyDescent="0.6">
      <c r="M51" s="27"/>
      <c r="N51" s="27"/>
      <c r="O51" s="23"/>
      <c r="P51" s="23"/>
    </row>
    <row r="52" spans="1:16" x14ac:dyDescent="0.6">
      <c r="M52" s="27"/>
      <c r="N52" s="27"/>
      <c r="O52" s="23"/>
      <c r="P52" s="23"/>
    </row>
    <row r="54" spans="1:16" s="1" customFormat="1" x14ac:dyDescent="0.6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1:16" x14ac:dyDescent="0.6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 x14ac:dyDescent="0.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16" s="1" customFormat="1" x14ac:dyDescent="0.6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41"/>
      <c r="L57" s="41"/>
      <c r="M57" s="21"/>
      <c r="N57" s="21"/>
      <c r="O57" s="21"/>
      <c r="P57" s="21"/>
    </row>
    <row r="58" spans="1:16" x14ac:dyDescent="0.6">
      <c r="A58" s="21"/>
      <c r="B58" s="27"/>
      <c r="C58" s="27"/>
      <c r="D58" s="27"/>
      <c r="E58" s="27"/>
      <c r="F58" s="27"/>
      <c r="G58" s="27"/>
      <c r="H58" s="27"/>
      <c r="I58" s="27"/>
      <c r="J58" s="27"/>
      <c r="K58" s="42"/>
      <c r="L58" s="42"/>
      <c r="M58" s="27"/>
      <c r="N58" s="27"/>
      <c r="O58" s="27"/>
      <c r="P58" s="27"/>
    </row>
    <row r="59" spans="1:16" x14ac:dyDescent="0.6">
      <c r="A59" s="21"/>
      <c r="B59" s="27"/>
      <c r="C59" s="27"/>
      <c r="D59" s="27"/>
      <c r="E59" s="27"/>
      <c r="F59" s="27"/>
      <c r="G59" s="27"/>
      <c r="H59" s="27"/>
      <c r="I59" s="27"/>
      <c r="J59" s="27"/>
      <c r="K59" s="42"/>
      <c r="L59" s="42"/>
      <c r="M59" s="27"/>
      <c r="N59" s="27"/>
      <c r="O59" s="27"/>
      <c r="P59" s="27"/>
    </row>
    <row r="60" spans="1:16" x14ac:dyDescent="0.6">
      <c r="A60" s="21"/>
      <c r="B60" s="27"/>
      <c r="C60" s="27"/>
      <c r="D60" s="27"/>
      <c r="E60" s="27"/>
      <c r="F60" s="27"/>
      <c r="G60" s="27"/>
      <c r="H60" s="27"/>
      <c r="I60" s="27"/>
      <c r="J60" s="27"/>
      <c r="K60" s="42"/>
      <c r="L60" s="42"/>
      <c r="M60" s="42"/>
      <c r="N60" s="42"/>
      <c r="O60" s="42"/>
      <c r="P60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72CA-CD8D-422A-96A5-83C46EEE91E6}">
  <dimension ref="A1:E16"/>
  <sheetViews>
    <sheetView workbookViewId="0"/>
  </sheetViews>
  <sheetFormatPr defaultRowHeight="15.6" x14ac:dyDescent="0.6"/>
  <sheetData>
    <row r="1" spans="1:5" ht="18.3" x14ac:dyDescent="0.7">
      <c r="A1" s="43" t="s">
        <v>33</v>
      </c>
      <c r="B1" s="30"/>
      <c r="C1" s="30"/>
      <c r="D1" s="30"/>
      <c r="E1" s="30"/>
    </row>
    <row r="2" spans="1:5" x14ac:dyDescent="0.6">
      <c r="A2" s="30" t="s">
        <v>31</v>
      </c>
      <c r="B2" s="30"/>
      <c r="C2" s="30"/>
      <c r="D2" s="30"/>
      <c r="E2" s="30"/>
    </row>
    <row r="3" spans="1:5" x14ac:dyDescent="0.6">
      <c r="A3" s="30" t="s">
        <v>1</v>
      </c>
      <c r="B3" s="30"/>
      <c r="C3" s="30"/>
      <c r="D3" s="30"/>
      <c r="E3" s="30"/>
    </row>
    <row r="4" spans="1:5" x14ac:dyDescent="0.6">
      <c r="A4" s="30" t="s">
        <v>7</v>
      </c>
      <c r="B4" s="30"/>
      <c r="C4" s="30"/>
      <c r="D4" s="30"/>
      <c r="E4" s="30"/>
    </row>
    <row r="5" spans="1:5" x14ac:dyDescent="0.6">
      <c r="A5" s="30"/>
      <c r="B5" s="30"/>
      <c r="C5" s="30"/>
      <c r="D5" s="30"/>
      <c r="E5" s="30"/>
    </row>
    <row r="6" spans="1:5" ht="15.9" thickBot="1" x14ac:dyDescent="0.65">
      <c r="A6" s="44" t="s">
        <v>2</v>
      </c>
      <c r="B6" s="11" t="s">
        <v>6</v>
      </c>
      <c r="C6" s="45" t="s">
        <v>5</v>
      </c>
      <c r="D6" s="46"/>
      <c r="E6" s="46"/>
    </row>
    <row r="7" spans="1:5" x14ac:dyDescent="0.6">
      <c r="A7" s="47">
        <v>40</v>
      </c>
      <c r="B7" s="5">
        <v>0.82599999999999996</v>
      </c>
      <c r="C7" s="5">
        <v>0.85099999999999998</v>
      </c>
      <c r="D7" s="48"/>
      <c r="E7" s="30"/>
    </row>
    <row r="8" spans="1:5" x14ac:dyDescent="0.6">
      <c r="A8" s="49">
        <v>32</v>
      </c>
      <c r="B8" s="5">
        <v>0.68400000000000005</v>
      </c>
      <c r="C8" s="5">
        <v>0.7</v>
      </c>
      <c r="D8" s="48"/>
      <c r="E8" s="30"/>
    </row>
    <row r="9" spans="1:5" x14ac:dyDescent="0.6">
      <c r="A9" s="49">
        <v>24</v>
      </c>
      <c r="B9" s="5">
        <v>0.50800000000000001</v>
      </c>
      <c r="C9" s="5">
        <v>0.59799999999999998</v>
      </c>
      <c r="D9" s="48"/>
      <c r="E9" s="30"/>
    </row>
    <row r="10" spans="1:5" x14ac:dyDescent="0.6">
      <c r="A10" s="49">
        <v>16</v>
      </c>
      <c r="B10" s="5">
        <v>0.35799999999999998</v>
      </c>
      <c r="C10" s="5">
        <v>0.41</v>
      </c>
      <c r="D10" s="48"/>
      <c r="E10" s="30"/>
    </row>
    <row r="11" spans="1:5" x14ac:dyDescent="0.6">
      <c r="A11" s="49">
        <v>12</v>
      </c>
      <c r="B11" s="5">
        <v>0.29799999999999999</v>
      </c>
      <c r="C11" s="5">
        <v>0.33400000000000002</v>
      </c>
      <c r="D11" s="48"/>
      <c r="E11" s="50"/>
    </row>
    <row r="12" spans="1:5" x14ac:dyDescent="0.6">
      <c r="A12" s="49">
        <v>8</v>
      </c>
      <c r="B12" s="5">
        <v>0.20100000000000001</v>
      </c>
      <c r="C12" s="5">
        <v>0.312</v>
      </c>
      <c r="D12" s="48"/>
      <c r="E12" s="30"/>
    </row>
    <row r="13" spans="1:5" x14ac:dyDescent="0.6">
      <c r="A13" s="49">
        <v>4</v>
      </c>
      <c r="B13" s="5">
        <v>0.107</v>
      </c>
      <c r="C13" s="5">
        <v>0.216</v>
      </c>
      <c r="D13" s="48"/>
      <c r="E13" s="30"/>
    </row>
    <row r="14" spans="1:5" x14ac:dyDescent="0.6">
      <c r="A14" s="49">
        <v>0</v>
      </c>
      <c r="B14" s="5">
        <v>7.3999999999999996E-2</v>
      </c>
      <c r="C14" s="5">
        <v>0.14699999999999999</v>
      </c>
      <c r="D14" s="48"/>
      <c r="E14" s="30"/>
    </row>
    <row r="15" spans="1:5" x14ac:dyDescent="0.6">
      <c r="A15" s="30"/>
      <c r="B15" s="30"/>
      <c r="C15" s="30"/>
      <c r="D15" s="30"/>
      <c r="E15" s="30"/>
    </row>
    <row r="16" spans="1:5" x14ac:dyDescent="0.6">
      <c r="A16" s="30" t="s">
        <v>32</v>
      </c>
      <c r="B16" s="30"/>
      <c r="C16" s="30"/>
      <c r="D16" s="30"/>
      <c r="E16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7F52-DD38-BA48-AB71-3E786DC2DC5F}">
  <dimension ref="A1:O46"/>
  <sheetViews>
    <sheetView workbookViewId="0"/>
  </sheetViews>
  <sheetFormatPr defaultColWidth="11.19921875" defaultRowHeight="15.6" x14ac:dyDescent="0.6"/>
  <cols>
    <col min="1" max="1" width="10.796875" customWidth="1"/>
    <col min="11" max="11" width="18.19921875" bestFit="1" customWidth="1"/>
    <col min="12" max="12" width="11.5" bestFit="1" customWidth="1"/>
    <col min="13" max="13" width="14.796875" bestFit="1" customWidth="1"/>
    <col min="14" max="14" width="12.19921875" bestFit="1" customWidth="1"/>
  </cols>
  <sheetData>
    <row r="1" spans="1:14" ht="18.3" x14ac:dyDescent="0.7">
      <c r="A1" s="2" t="s">
        <v>33</v>
      </c>
    </row>
    <row r="3" spans="1:14" x14ac:dyDescent="0.6">
      <c r="A3" t="s">
        <v>27</v>
      </c>
    </row>
    <row r="4" spans="1:14" x14ac:dyDescent="0.6">
      <c r="A4" t="s">
        <v>17</v>
      </c>
    </row>
    <row r="5" spans="1:14" x14ac:dyDescent="0.6">
      <c r="A5" t="s">
        <v>28</v>
      </c>
    </row>
    <row r="6" spans="1:14" x14ac:dyDescent="0.6">
      <c r="A6" t="s">
        <v>29</v>
      </c>
    </row>
    <row r="9" spans="1:14" x14ac:dyDescent="0.6">
      <c r="A9" s="1" t="s">
        <v>15</v>
      </c>
    </row>
    <row r="10" spans="1:14" x14ac:dyDescent="0.6">
      <c r="A10" t="s">
        <v>19</v>
      </c>
    </row>
    <row r="12" spans="1:14" ht="15.9" thickBot="1" x14ac:dyDescent="0.65">
      <c r="A12" s="15" t="s">
        <v>9</v>
      </c>
      <c r="B12" s="39" t="s">
        <v>11</v>
      </c>
      <c r="C12" s="39" t="s">
        <v>12</v>
      </c>
      <c r="D12" s="39" t="s">
        <v>13</v>
      </c>
      <c r="E12" s="40" t="s">
        <v>14</v>
      </c>
      <c r="F12" s="21"/>
      <c r="G12" s="21"/>
      <c r="H12" s="21"/>
      <c r="I12" s="21"/>
      <c r="J12" s="16"/>
      <c r="K12" s="37" t="s">
        <v>20</v>
      </c>
      <c r="L12" s="24" t="s">
        <v>21</v>
      </c>
      <c r="M12" s="24" t="s">
        <v>22</v>
      </c>
      <c r="N12" s="24" t="s">
        <v>23</v>
      </c>
    </row>
    <row r="13" spans="1:14" x14ac:dyDescent="0.6">
      <c r="A13" s="18">
        <v>0</v>
      </c>
      <c r="B13" s="34">
        <v>0.12</v>
      </c>
      <c r="C13" s="34">
        <v>0.28299999999999997</v>
      </c>
      <c r="D13" s="34">
        <v>0.27300000000000002</v>
      </c>
      <c r="E13" s="34">
        <v>0.504</v>
      </c>
      <c r="F13" s="22"/>
      <c r="G13" s="22"/>
      <c r="H13" s="22"/>
      <c r="I13" s="22"/>
      <c r="K13" s="35">
        <v>20</v>
      </c>
      <c r="L13" s="35">
        <v>1.0000000000000001E-5</v>
      </c>
      <c r="M13" s="36">
        <f>L13/0.0185</f>
        <v>5.4054054054054066E-4</v>
      </c>
      <c r="N13" s="36">
        <f>M13/0.0025</f>
        <v>0.21621621621621626</v>
      </c>
    </row>
    <row r="14" spans="1:14" x14ac:dyDescent="0.6">
      <c r="A14" s="12">
        <v>60</v>
      </c>
      <c r="B14" s="33">
        <v>0.12</v>
      </c>
      <c r="C14" s="33">
        <v>0.29399999999999998</v>
      </c>
      <c r="D14" s="33">
        <v>0.308</v>
      </c>
      <c r="E14" s="33">
        <v>0.51</v>
      </c>
      <c r="F14" s="22"/>
      <c r="G14" s="22"/>
      <c r="H14" s="22"/>
      <c r="I14" s="22"/>
      <c r="J14" s="19"/>
      <c r="K14" s="35">
        <v>40</v>
      </c>
      <c r="L14" s="35">
        <v>1.7000000000000001E-4</v>
      </c>
      <c r="M14" s="36">
        <f t="shared" ref="M14:M16" si="0">L14/0.0185</f>
        <v>9.1891891891891907E-3</v>
      </c>
      <c r="N14" s="36">
        <f t="shared" ref="N14:N16" si="1">M14/0.0025</f>
        <v>3.6756756756756763</v>
      </c>
    </row>
    <row r="15" spans="1:14" x14ac:dyDescent="0.6">
      <c r="A15" s="12">
        <v>120</v>
      </c>
      <c r="B15" s="33">
        <v>0.121</v>
      </c>
      <c r="C15" s="33">
        <v>0.30299999999999999</v>
      </c>
      <c r="D15" s="51"/>
      <c r="E15" s="33">
        <v>0.57199999999999995</v>
      </c>
      <c r="F15" s="22"/>
      <c r="G15" s="22"/>
      <c r="H15" s="22"/>
      <c r="I15" s="22"/>
      <c r="K15" s="35">
        <v>80</v>
      </c>
      <c r="L15" s="35">
        <v>5.8E-4</v>
      </c>
      <c r="M15" s="36">
        <f t="shared" si="0"/>
        <v>3.135135135135135E-2</v>
      </c>
      <c r="N15" s="36">
        <f t="shared" si="1"/>
        <v>12.54054054054054</v>
      </c>
    </row>
    <row r="16" spans="1:14" x14ac:dyDescent="0.6">
      <c r="A16" s="16"/>
      <c r="B16" s="16"/>
      <c r="C16" s="16"/>
      <c r="D16" s="16"/>
      <c r="E16" s="16"/>
      <c r="F16" s="16"/>
      <c r="G16" s="16"/>
      <c r="H16" s="16"/>
      <c r="I16" s="16"/>
      <c r="K16" s="35">
        <v>130</v>
      </c>
      <c r="L16" s="36">
        <v>5.6999999999999998E-4</v>
      </c>
      <c r="M16" s="36">
        <f t="shared" si="0"/>
        <v>3.0810810810810812E-2</v>
      </c>
      <c r="N16" s="36">
        <f t="shared" si="1"/>
        <v>12.324324324324325</v>
      </c>
    </row>
    <row r="17" spans="1:14" x14ac:dyDescent="0.6">
      <c r="A17" s="16"/>
      <c r="B17" s="16"/>
      <c r="C17" s="16"/>
      <c r="D17" s="16"/>
      <c r="E17" s="16"/>
      <c r="F17" s="16"/>
      <c r="G17" s="16"/>
      <c r="H17" s="16"/>
      <c r="I17" s="16"/>
      <c r="K17" s="23"/>
      <c r="L17" s="23"/>
      <c r="M17" s="23"/>
      <c r="N17" s="23"/>
    </row>
    <row r="18" spans="1:14" x14ac:dyDescent="0.6">
      <c r="A18" s="16"/>
      <c r="B18" s="16"/>
      <c r="C18" s="16"/>
      <c r="D18" s="16"/>
      <c r="E18" s="16"/>
      <c r="F18" s="16"/>
      <c r="G18" s="16"/>
      <c r="H18" s="16"/>
      <c r="I18" s="16"/>
      <c r="K18" s="23"/>
      <c r="L18" s="23"/>
      <c r="M18" s="23"/>
      <c r="N18" s="23"/>
    </row>
    <row r="19" spans="1:14" x14ac:dyDescent="0.6">
      <c r="A19" s="16"/>
      <c r="B19" s="16"/>
      <c r="C19" s="16"/>
      <c r="D19" s="16"/>
      <c r="E19" s="16"/>
      <c r="F19" s="16"/>
      <c r="G19" s="16"/>
      <c r="H19" s="16"/>
      <c r="I19" s="16"/>
      <c r="K19" s="23"/>
      <c r="L19" s="23"/>
      <c r="M19" s="23"/>
      <c r="N19" s="23"/>
    </row>
    <row r="20" spans="1:14" x14ac:dyDescent="0.6">
      <c r="A20" s="16"/>
      <c r="B20" s="16"/>
      <c r="C20" s="16"/>
      <c r="D20" s="16"/>
      <c r="E20" s="16"/>
      <c r="F20" s="16"/>
      <c r="G20" s="16"/>
      <c r="H20" s="16"/>
      <c r="I20" s="16"/>
      <c r="K20" s="23"/>
      <c r="L20" s="23"/>
      <c r="M20" s="23"/>
      <c r="N20" s="23"/>
    </row>
    <row r="22" spans="1:14" x14ac:dyDescent="0.6">
      <c r="A22" s="1" t="s">
        <v>16</v>
      </c>
    </row>
    <row r="23" spans="1:14" x14ac:dyDescent="0.6">
      <c r="A23" t="s">
        <v>19</v>
      </c>
    </row>
    <row r="25" spans="1:14" ht="15.9" thickBot="1" x14ac:dyDescent="0.65">
      <c r="A25" s="15" t="s">
        <v>9</v>
      </c>
      <c r="B25" s="39" t="s">
        <v>11</v>
      </c>
      <c r="C25" s="39" t="s">
        <v>12</v>
      </c>
      <c r="D25" s="53"/>
      <c r="E25" s="40" t="s">
        <v>14</v>
      </c>
      <c r="F25" s="21"/>
      <c r="G25" s="21"/>
      <c r="H25" s="21"/>
      <c r="I25" s="21"/>
      <c r="K25" s="37" t="s">
        <v>20</v>
      </c>
      <c r="L25" s="24" t="s">
        <v>21</v>
      </c>
      <c r="M25" s="24" t="s">
        <v>22</v>
      </c>
      <c r="N25" s="24" t="s">
        <v>23</v>
      </c>
    </row>
    <row r="26" spans="1:14" x14ac:dyDescent="0.6">
      <c r="A26" s="18">
        <v>0</v>
      </c>
      <c r="B26" s="34">
        <v>0.14499999999999999</v>
      </c>
      <c r="C26" s="52"/>
      <c r="D26" s="52"/>
      <c r="E26" s="34">
        <v>0.62</v>
      </c>
      <c r="F26" s="28"/>
      <c r="G26" s="28"/>
      <c r="H26" s="28"/>
      <c r="I26" s="28"/>
      <c r="K26" s="35">
        <v>20</v>
      </c>
      <c r="L26" s="35">
        <v>3.0000000000000001E-5</v>
      </c>
      <c r="M26" s="36">
        <f>L26/0.0185</f>
        <v>1.6216216216216218E-3</v>
      </c>
      <c r="N26" s="36">
        <f>M26/0.0025</f>
        <v>0.64864864864864868</v>
      </c>
    </row>
    <row r="27" spans="1:14" x14ac:dyDescent="0.6">
      <c r="A27" s="12">
        <v>60</v>
      </c>
      <c r="B27" s="33">
        <v>0.14699999999999999</v>
      </c>
      <c r="C27" s="33">
        <v>0.17599999999999999</v>
      </c>
      <c r="D27" s="51"/>
      <c r="E27" s="33">
        <v>0.66900000000000004</v>
      </c>
      <c r="F27" s="28"/>
      <c r="G27" s="28"/>
      <c r="H27" s="28"/>
      <c r="I27" s="28"/>
      <c r="K27" s="35">
        <v>40</v>
      </c>
      <c r="L27" s="35">
        <v>2.9999999999999997E-4</v>
      </c>
      <c r="M27" s="36">
        <f t="shared" ref="M27" si="2">L27/0.0185</f>
        <v>1.6216216216216217E-2</v>
      </c>
      <c r="N27" s="36">
        <f t="shared" ref="N27" si="3">M27/0.0025</f>
        <v>6.4864864864864868</v>
      </c>
    </row>
    <row r="28" spans="1:14" x14ac:dyDescent="0.6">
      <c r="A28" s="12">
        <v>120</v>
      </c>
      <c r="B28" s="51"/>
      <c r="C28" s="33">
        <v>0.19400000000000001</v>
      </c>
      <c r="D28" s="51"/>
      <c r="E28" s="51"/>
      <c r="F28" s="28"/>
      <c r="G28" s="28"/>
      <c r="H28" s="28"/>
      <c r="I28" s="28"/>
      <c r="K28" s="17"/>
      <c r="L28" s="17"/>
      <c r="M28" s="17"/>
      <c r="N28" s="17"/>
    </row>
    <row r="29" spans="1:14" x14ac:dyDescent="0.6">
      <c r="K29" s="35">
        <v>130</v>
      </c>
      <c r="L29" s="36">
        <v>8.1999999999999998E-4</v>
      </c>
      <c r="M29" s="36">
        <f t="shared" ref="M29" si="4">L29/0.0185</f>
        <v>4.4324324324324323E-2</v>
      </c>
      <c r="N29" s="36">
        <f t="shared" ref="N29" si="5">M29/0.0025</f>
        <v>17.72972972972973</v>
      </c>
    </row>
    <row r="30" spans="1:14" x14ac:dyDescent="0.6">
      <c r="K30" s="23"/>
      <c r="L30" s="23"/>
      <c r="M30" s="23"/>
      <c r="N30" s="23"/>
    </row>
    <row r="31" spans="1:14" x14ac:dyDescent="0.6">
      <c r="K31" s="23"/>
      <c r="L31" s="23"/>
      <c r="M31" s="23"/>
      <c r="N31" s="23"/>
    </row>
    <row r="32" spans="1:14" x14ac:dyDescent="0.6">
      <c r="K32" s="23"/>
      <c r="L32" s="23"/>
      <c r="M32" s="23"/>
      <c r="N32" s="23"/>
    </row>
    <row r="33" spans="1:15" x14ac:dyDescent="0.6">
      <c r="K33" s="23"/>
      <c r="L33" s="23"/>
      <c r="M33" s="23"/>
      <c r="N33" s="23"/>
    </row>
    <row r="34" spans="1:15" x14ac:dyDescent="0.6">
      <c r="K34" s="23"/>
    </row>
    <row r="35" spans="1:15" x14ac:dyDescent="0.6">
      <c r="A35" s="1" t="s">
        <v>18</v>
      </c>
    </row>
    <row r="36" spans="1:15" x14ac:dyDescent="0.6">
      <c r="A36" t="s">
        <v>19</v>
      </c>
    </row>
    <row r="38" spans="1:15" ht="15.9" thickBot="1" x14ac:dyDescent="0.65">
      <c r="A38" s="15" t="s">
        <v>9</v>
      </c>
      <c r="B38" s="39" t="s">
        <v>11</v>
      </c>
      <c r="C38" s="39" t="s">
        <v>12</v>
      </c>
      <c r="D38" s="39" t="s">
        <v>13</v>
      </c>
      <c r="E38" s="40" t="s">
        <v>14</v>
      </c>
      <c r="F38" s="21"/>
      <c r="G38" s="21"/>
      <c r="H38" s="21"/>
      <c r="I38" s="21"/>
      <c r="K38" s="37" t="s">
        <v>20</v>
      </c>
      <c r="L38" s="24" t="s">
        <v>21</v>
      </c>
      <c r="M38" s="24" t="s">
        <v>22</v>
      </c>
      <c r="N38" s="24" t="s">
        <v>23</v>
      </c>
    </row>
    <row r="39" spans="1:15" x14ac:dyDescent="0.6">
      <c r="A39" s="18">
        <v>0</v>
      </c>
      <c r="B39" s="34">
        <v>0.11899999999999999</v>
      </c>
      <c r="C39" s="34">
        <v>0.15</v>
      </c>
      <c r="D39" s="34">
        <v>0.24099999999999999</v>
      </c>
      <c r="E39" s="34">
        <v>0.65</v>
      </c>
      <c r="F39" s="28"/>
      <c r="G39" s="28"/>
      <c r="H39" s="28"/>
      <c r="I39" s="28"/>
      <c r="K39" s="35">
        <v>20</v>
      </c>
      <c r="L39" s="35">
        <v>6.0000000000000002E-5</v>
      </c>
      <c r="M39" s="36">
        <f>L39/0.0185</f>
        <v>3.2432432432432435E-3</v>
      </c>
      <c r="N39" s="36">
        <f>M39/0.0025</f>
        <v>1.2972972972972974</v>
      </c>
    </row>
    <row r="40" spans="1:15" x14ac:dyDescent="0.6">
      <c r="A40" s="12">
        <v>60</v>
      </c>
      <c r="B40" s="33">
        <v>0.125</v>
      </c>
      <c r="C40" s="33">
        <v>0.159</v>
      </c>
      <c r="D40" s="33">
        <v>0.27400000000000002</v>
      </c>
      <c r="E40" s="33">
        <v>0.69099999999999995</v>
      </c>
      <c r="F40" s="28"/>
      <c r="G40" s="28"/>
      <c r="H40" s="28"/>
      <c r="I40" s="28"/>
      <c r="K40" s="35">
        <v>40</v>
      </c>
      <c r="L40" s="35">
        <v>1.4999999999999999E-4</v>
      </c>
      <c r="M40" s="36">
        <f t="shared" ref="M40:M41" si="6">L40/0.0185</f>
        <v>8.1081081081081086E-3</v>
      </c>
      <c r="N40" s="36">
        <f t="shared" ref="N40:N41" si="7">M40/0.0025</f>
        <v>3.2432432432432434</v>
      </c>
    </row>
    <row r="41" spans="1:15" x14ac:dyDescent="0.6">
      <c r="A41" s="12">
        <v>120</v>
      </c>
      <c r="B41" s="33">
        <v>0.126</v>
      </c>
      <c r="C41" s="51"/>
      <c r="D41" s="33">
        <v>0.28299999999999997</v>
      </c>
      <c r="E41" s="51"/>
      <c r="F41" s="28"/>
      <c r="G41" s="28"/>
      <c r="H41" s="28"/>
      <c r="I41" s="28"/>
      <c r="K41" s="35">
        <v>80</v>
      </c>
      <c r="L41" s="35">
        <v>3.5E-4</v>
      </c>
      <c r="M41" s="36">
        <f t="shared" si="6"/>
        <v>1.891891891891892E-2</v>
      </c>
      <c r="N41" s="36">
        <f t="shared" si="7"/>
        <v>7.5675675675675675</v>
      </c>
    </row>
    <row r="42" spans="1:15" x14ac:dyDescent="0.6">
      <c r="K42" s="35">
        <v>130</v>
      </c>
      <c r="L42" s="35">
        <v>6.8000000000000005E-4</v>
      </c>
      <c r="M42" s="36">
        <f t="shared" ref="M42" si="8">L42/0.0185</f>
        <v>3.6756756756756763E-2</v>
      </c>
      <c r="N42" s="36">
        <f t="shared" ref="N42" si="9">M42/0.0025</f>
        <v>14.702702702702705</v>
      </c>
    </row>
    <row r="43" spans="1:15" x14ac:dyDescent="0.6">
      <c r="K43" s="23"/>
      <c r="L43" s="23"/>
      <c r="M43" s="23"/>
      <c r="N43" s="23"/>
      <c r="O43" s="42"/>
    </row>
    <row r="44" spans="1:15" x14ac:dyDescent="0.6">
      <c r="K44" s="23"/>
      <c r="L44" s="23"/>
      <c r="M44" s="23"/>
      <c r="N44" s="23"/>
      <c r="O44" s="42"/>
    </row>
    <row r="45" spans="1:15" x14ac:dyDescent="0.6">
      <c r="K45" s="23"/>
      <c r="L45" s="23"/>
      <c r="M45" s="23"/>
      <c r="N45" s="23"/>
      <c r="O45" s="42"/>
    </row>
    <row r="46" spans="1:15" x14ac:dyDescent="0.6">
      <c r="K46" s="23"/>
      <c r="L46" s="23"/>
      <c r="M46" s="23"/>
      <c r="N46" s="23"/>
      <c r="O46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96746833BC24DB99B8C0EFD854A3B" ma:contentTypeVersion="10" ma:contentTypeDescription="Create a new document." ma:contentTypeScope="" ma:versionID="afbfed2867a9070feb2ebc6ad5980447">
  <xsd:schema xmlns:xsd="http://www.w3.org/2001/XMLSchema" xmlns:xs="http://www.w3.org/2001/XMLSchema" xmlns:p="http://schemas.microsoft.com/office/2006/metadata/properties" xmlns:ns2="56aecc68-a308-4f29-8888-60cc94cde70d" targetNamespace="http://schemas.microsoft.com/office/2006/metadata/properties" ma:root="true" ma:fieldsID="1a05be94c6edcc344f9cb9ade5686db8" ns2:_="">
    <xsd:import namespace="56aecc68-a308-4f29-8888-60cc94cde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cc68-a308-4f29-8888-60cc94cde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FAA80A-74B4-46B2-9472-4A8F9A1C66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A25663-BB59-4925-A46F-2041EE05A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cc68-a308-4f29-8888-60cc94cde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41EF54-4300-4816-9D5A-39373DE8C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StandardCurve_Nb15</vt:lpstr>
      <vt:lpstr>Nb15</vt:lpstr>
      <vt:lpstr>StandardCurve_pH5.5</vt:lpstr>
      <vt:lpstr>pH 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Wim VERSEES</cp:lastModifiedBy>
  <dcterms:created xsi:type="dcterms:W3CDTF">2020-08-21T08:28:43Z</dcterms:created>
  <dcterms:modified xsi:type="dcterms:W3CDTF">2020-12-14T12:59:36Z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0x01010070B96746833BC24DB99B8C0EFD854A3B</vt:lpwstr>
  </property>
</Properties>
</file>