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 Versees\OneDrive - Vrije Universiteit Brussel\Documents\Artikels\Synj_Structuur_2020\Submission_Elife\Rebuttal\SECOND_SUBMISSION\Source_data_files\"/>
    </mc:Choice>
  </mc:AlternateContent>
  <xr:revisionPtr revIDLastSave="294" documentId="13_ncr:1_{DD0639E5-A41D-CA49-AD4F-7C568F9E55F0}" xr6:coauthVersionLast="45" xr6:coauthVersionMax="45" xr10:uidLastSave="{4E03AACE-562B-47A9-AE05-596B06DA31B0}"/>
  <bookViews>
    <workbookView xWindow="-96" yWindow="-96" windowWidth="23232" windowHeight="12552" activeTab="5" xr2:uid="{CC86D682-5FD6-FB4E-AFFD-C55D20796708}"/>
  </bookViews>
  <sheets>
    <sheet name="StandardCurve" sheetId="1" r:id="rId1"/>
    <sheet name="diC8-PI(3,4,5)P3" sheetId="2" r:id="rId2"/>
    <sheet name="diC8-PI(4,5)P2" sheetId="3" r:id="rId3"/>
    <sheet name="diC8-PI(3,5)P2" sheetId="4" r:id="rId4"/>
    <sheet name="diC8-PI(5)P" sheetId="5" r:id="rId5"/>
    <sheet name="IP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" i="6" l="1"/>
  <c r="N41" i="6"/>
  <c r="N42" i="6"/>
  <c r="N43" i="6"/>
  <c r="N44" i="6"/>
  <c r="N45" i="6"/>
  <c r="N46" i="6"/>
  <c r="N39" i="6"/>
  <c r="N27" i="6"/>
  <c r="N28" i="6"/>
  <c r="N29" i="6"/>
  <c r="N30" i="6"/>
  <c r="N31" i="6"/>
  <c r="N32" i="6"/>
  <c r="N33" i="6"/>
  <c r="N26" i="6"/>
  <c r="M46" i="6"/>
  <c r="M33" i="6"/>
  <c r="N13" i="6"/>
  <c r="M20" i="6"/>
  <c r="N20" i="6" s="1"/>
  <c r="M38" i="4" l="1"/>
  <c r="M39" i="4"/>
  <c r="M40" i="4"/>
  <c r="M41" i="4"/>
  <c r="M43" i="4"/>
  <c r="M37" i="4"/>
  <c r="M38" i="2" l="1"/>
  <c r="M39" i="2"/>
  <c r="M40" i="2"/>
  <c r="M41" i="2"/>
  <c r="M42" i="2"/>
  <c r="M43" i="2"/>
  <c r="M37" i="2"/>
  <c r="M26" i="2"/>
  <c r="M27" i="2"/>
  <c r="M28" i="2"/>
  <c r="M29" i="2"/>
  <c r="M30" i="2"/>
  <c r="M31" i="2"/>
  <c r="M25" i="2"/>
  <c r="O42" i="3" l="1"/>
  <c r="O43" i="3"/>
  <c r="O44" i="3"/>
  <c r="O45" i="3"/>
  <c r="O46" i="3"/>
  <c r="O47" i="3"/>
  <c r="O48" i="3"/>
  <c r="O49" i="3"/>
  <c r="O41" i="3"/>
  <c r="N48" i="3"/>
  <c r="N49" i="3"/>
  <c r="N34" i="3"/>
  <c r="O34" i="3" s="1"/>
  <c r="N35" i="3"/>
  <c r="O35" i="3" s="1"/>
  <c r="O14" i="3"/>
  <c r="O15" i="3"/>
  <c r="O16" i="3"/>
  <c r="O17" i="3"/>
  <c r="O18" i="3"/>
  <c r="O19" i="3"/>
  <c r="O20" i="3"/>
  <c r="O21" i="3"/>
  <c r="O13" i="3"/>
  <c r="M14" i="2"/>
  <c r="M15" i="2"/>
  <c r="M16" i="2"/>
  <c r="M17" i="2"/>
  <c r="M18" i="2"/>
  <c r="M19" i="2"/>
  <c r="M13" i="2"/>
  <c r="N20" i="3"/>
  <c r="N21" i="3"/>
  <c r="M45" i="6" l="1"/>
  <c r="M44" i="6"/>
  <c r="M43" i="6"/>
  <c r="M42" i="6"/>
  <c r="M41" i="6"/>
  <c r="M40" i="6"/>
  <c r="M39" i="6"/>
  <c r="M29" i="6"/>
  <c r="M27" i="6"/>
  <c r="M32" i="6"/>
  <c r="M31" i="6"/>
  <c r="M30" i="6"/>
  <c r="M28" i="6"/>
  <c r="M26" i="6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H33" i="5" l="1"/>
  <c r="I33" i="5" s="1"/>
  <c r="H32" i="5"/>
  <c r="I32" i="5" s="1"/>
  <c r="H31" i="5"/>
  <c r="I31" i="5" s="1"/>
  <c r="H24" i="5"/>
  <c r="I24" i="5" s="1"/>
  <c r="H23" i="5"/>
  <c r="I23" i="5" s="1"/>
  <c r="H22" i="5"/>
  <c r="I22" i="5" s="1"/>
  <c r="H15" i="5"/>
  <c r="I15" i="5" s="1"/>
  <c r="H14" i="5"/>
  <c r="I14" i="5" s="1"/>
  <c r="H13" i="5"/>
  <c r="I13" i="5" s="1"/>
  <c r="L43" i="4" l="1"/>
  <c r="L41" i="4"/>
  <c r="L40" i="4"/>
  <c r="L39" i="4"/>
  <c r="L38" i="4"/>
  <c r="L37" i="4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N47" i="3" l="1"/>
  <c r="N46" i="3"/>
  <c r="N45" i="3"/>
  <c r="N43" i="3"/>
  <c r="N42" i="3"/>
  <c r="N41" i="3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19" i="3"/>
  <c r="N18" i="3"/>
  <c r="N17" i="3"/>
  <c r="N16" i="3"/>
  <c r="N15" i="3"/>
  <c r="N14" i="3"/>
  <c r="N13" i="3"/>
  <c r="L43" i="2" l="1"/>
  <c r="L42" i="2"/>
  <c r="L41" i="2"/>
  <c r="L40" i="2"/>
  <c r="L39" i="2"/>
  <c r="L38" i="2"/>
  <c r="L37" i="2"/>
  <c r="L31" i="2"/>
  <c r="L30" i="2"/>
  <c r="L29" i="2"/>
  <c r="L28" i="2"/>
  <c r="L27" i="2"/>
  <c r="L26" i="2"/>
  <c r="L25" i="2"/>
  <c r="L19" i="2"/>
  <c r="L18" i="2"/>
  <c r="L17" i="2"/>
  <c r="L16" i="2"/>
  <c r="L15" i="2"/>
  <c r="L14" i="2"/>
  <c r="L13" i="2"/>
</calcChain>
</file>

<file path=xl/sharedStrings.xml><?xml version="1.0" encoding="utf-8"?>
<sst xmlns="http://schemas.openxmlformats.org/spreadsheetml/2006/main" count="242" uniqueCount="63">
  <si>
    <t>Buffer: 25 mM Hepes pH 7.5; 150 mM NaCl; 2 mM MgCl2; 5% glycerol; 1 mM DTT</t>
  </si>
  <si>
    <t>Temperature: 25°C</t>
  </si>
  <si>
    <t>[phosphate] (µM)</t>
  </si>
  <si>
    <t>Measurement 4</t>
  </si>
  <si>
    <t>Measurement 3</t>
  </si>
  <si>
    <t>Measurement 2</t>
  </si>
  <si>
    <t>Measurement 1</t>
  </si>
  <si>
    <t>Data were fit on a linear regression.</t>
  </si>
  <si>
    <r>
      <t xml:space="preserve">Slope of the standard curve = </t>
    </r>
    <r>
      <rPr>
        <b/>
        <sz val="12"/>
        <color theme="1"/>
        <rFont val="Calibri"/>
        <family val="2"/>
        <scheme val="minor"/>
      </rPr>
      <t>0.01794</t>
    </r>
  </si>
  <si>
    <t>Time (s)</t>
  </si>
  <si>
    <t>5 µM</t>
  </si>
  <si>
    <t>10 µM</t>
  </si>
  <si>
    <t>20 µM</t>
  </si>
  <si>
    <t>40 µM</t>
  </si>
  <si>
    <t>60 µM</t>
  </si>
  <si>
    <t>80 µM</t>
  </si>
  <si>
    <t>130 µM</t>
  </si>
  <si>
    <t>Measurement 1 - diC8-PI(3,4,5)P3</t>
  </si>
  <si>
    <t>Measurement 2 - diC8-PI(3,4,5)P3</t>
  </si>
  <si>
    <t>Temperature = 25°C</t>
  </si>
  <si>
    <t>Measurement 3 - diC8-PI(3,4,5)P3</t>
  </si>
  <si>
    <t>Values are OD values obtained from SPECTROstarNano (BMG Labtech) plate reader at 620 nm.</t>
  </si>
  <si>
    <t>Measurement 1 - diC8-PI(4,5)P2</t>
  </si>
  <si>
    <t>Measurement 2 - diC8-PI(4,5)P2</t>
  </si>
  <si>
    <r>
      <rPr>
        <b/>
        <sz val="11"/>
        <color theme="1"/>
        <rFont val="Calibri"/>
        <family val="2"/>
        <scheme val="minor"/>
      </rPr>
      <t>[diC8-PI(3,4,5)P3]</t>
    </r>
    <r>
      <rPr>
        <sz val="11"/>
        <color theme="1"/>
        <rFont val="Calibri"/>
        <family val="2"/>
        <scheme val="minor"/>
      </rPr>
      <t xml:space="preserve"> (µM)</t>
    </r>
  </si>
  <si>
    <r>
      <rPr>
        <b/>
        <sz val="11"/>
        <color theme="1"/>
        <rFont val="Calibri"/>
        <family val="2"/>
        <scheme val="minor"/>
      </rP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</si>
  <si>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rPr>
        <b/>
        <sz val="11"/>
        <color theme="1"/>
        <rFont val="Calibri"/>
        <family val="2"/>
        <scheme val="minor"/>
      </rP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</si>
  <si>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rPr>
        <b/>
        <sz val="11"/>
        <color theme="1"/>
        <rFont val="Calibri"/>
        <family val="2"/>
        <scheme val="minor"/>
      </rPr>
      <t>v/e0</t>
    </r>
    <r>
      <rPr>
        <sz val="11"/>
        <color theme="1"/>
        <rFont val="Calibri"/>
        <family val="2"/>
        <scheme val="minor"/>
      </rPr>
      <t xml:space="preserve"> (1/s)</t>
    </r>
  </si>
  <si>
    <r>
      <rPr>
        <b/>
        <sz val="11"/>
        <color theme="1"/>
        <rFont val="Calibri"/>
        <family val="2"/>
        <scheme val="minor"/>
      </rPr>
      <t>[diC8-PI(4,5)P2]</t>
    </r>
    <r>
      <rPr>
        <sz val="11"/>
        <color theme="1"/>
        <rFont val="Calibri"/>
        <family val="2"/>
        <scheme val="minor"/>
      </rPr>
      <t xml:space="preserve"> (µM)</t>
    </r>
  </si>
  <si>
    <t>Measurement 3 - diC8-PI(4,5)P2</t>
  </si>
  <si>
    <t>Measurement 1 - diC8-PI(3,5)P2</t>
  </si>
  <si>
    <t>150 µM</t>
  </si>
  <si>
    <t>300 µM</t>
  </si>
  <si>
    <t>Measurement 2 - diC8-PI(3,5)P2</t>
  </si>
  <si>
    <t>Measurement 3 - diC8-PI(3,5)P2</t>
  </si>
  <si>
    <r>
      <rPr>
        <b/>
        <sz val="11"/>
        <color theme="1"/>
        <rFont val="Calibri"/>
        <family val="2"/>
        <scheme val="minor"/>
      </rPr>
      <t>[diC8-PI(3,5)P2]</t>
    </r>
    <r>
      <rPr>
        <sz val="11"/>
        <color theme="1"/>
        <rFont val="Calibri"/>
        <family val="2"/>
        <scheme val="minor"/>
      </rPr>
      <t xml:space="preserve"> (µM)</t>
    </r>
  </si>
  <si>
    <t>Buffer: 25 mM Hepes pH 7.5; 150 mM NaCl; 5 mM MgCl2; 5% glycerol; 1 mM DTT</t>
  </si>
  <si>
    <t>120 µM</t>
  </si>
  <si>
    <t>200 µM</t>
  </si>
  <si>
    <r>
      <t>[diC8-PI(5)P]</t>
    </r>
    <r>
      <rPr>
        <sz val="11"/>
        <color theme="1"/>
        <rFont val="Calibri"/>
        <family val="2"/>
        <scheme val="minor"/>
      </rPr>
      <t xml:space="preserve"> (µM)</t>
    </r>
  </si>
  <si>
    <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</si>
  <si>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</si>
  <si>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t>v/e0</t>
    </r>
    <r>
      <rPr>
        <sz val="11"/>
        <color theme="1"/>
        <rFont val="Calibri"/>
        <family val="2"/>
        <scheme val="minor"/>
      </rPr>
      <t xml:space="preserve"> (1/s)</t>
    </r>
  </si>
  <si>
    <t>Measurement 1 - diC8-PI(5)P</t>
  </si>
  <si>
    <t>Measurement 2 - diC8-PI(5)P</t>
  </si>
  <si>
    <t>Measurement 3 - diC8-PI(5)P</t>
  </si>
  <si>
    <t>Measurement 1 - IP3</t>
  </si>
  <si>
    <t>240 µM</t>
  </si>
  <si>
    <t>320 µM</t>
  </si>
  <si>
    <t>500 µM</t>
  </si>
  <si>
    <r>
      <rPr>
        <b/>
        <sz val="11"/>
        <color theme="1"/>
        <rFont val="Calibri"/>
        <family val="2"/>
        <scheme val="minor"/>
      </rPr>
      <t>[IP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(µM)</t>
    </r>
  </si>
  <si>
    <t>Measurement 2 - IP3</t>
  </si>
  <si>
    <t>Measurement 3 - IP3</t>
  </si>
  <si>
    <t>Concentration Synj1 528-873 Y793C = 5 nM</t>
  </si>
  <si>
    <t>Concentration Synj1 528-873 Y793C = 500 nM</t>
  </si>
  <si>
    <t>800 µM</t>
  </si>
  <si>
    <t>Concentration Synj1 528-873 Y793C = 50 nM</t>
  </si>
  <si>
    <t>Equation used to fit data in figure S4 (IP3): Y=Vmax*X/(Km+X); variables: Vmax, Km. Software used: Graphpad Prism</t>
  </si>
  <si>
    <t>Equation used to fit data in figure S4 (diC8-PI(3,4,5)P3): Y=Vmax*X/(Km+X); variables: Vmax, Km. Software used: Graphpad Prism</t>
  </si>
  <si>
    <t>Equation used to fit data in figure S4 (diC8-PI(4,5)P2): Y=Vmax*X/(Km+X); variables: Vmax, Km. Software used: Graphpad Prism</t>
  </si>
  <si>
    <t>Equation used to fit data in figure S4 (diC8-PI(3,5)P2): Y=Vmax*X/(Km+X); variables: Vmax, Km. Software used: Graphpad Prism</t>
  </si>
  <si>
    <t>Equation used to fit data in figure S4 (diC8-PI(5)P): Linear regression through (0,0). Software used: Graphpad Prism</t>
  </si>
  <si>
    <t>Figure 4 - figure supplement 2 &amp; Table 2 (Y793C)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</si>
</sst>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6" fillId="0" borderId="2" xfId="0" applyFont="1" applyBorder="1"/>
    <xf numFmtId="0" fontId="0" fillId="0" borderId="4" xfId="0" applyBorder="1"/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6" fillId="0" borderId="4" xfId="0" applyFont="1" applyBorder="1"/>
    <xf numFmtId="0" fontId="3" fillId="0" borderId="3" xfId="0" applyFont="1" applyBorder="1"/>
    <xf numFmtId="0" fontId="7" fillId="0" borderId="3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3" xfId="0" applyFont="1" applyBorder="1"/>
    <xf numFmtId="0" fontId="9" fillId="0" borderId="4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4" xfId="0" applyFont="1" applyBorder="1"/>
    <xf numFmtId="164" fontId="9" fillId="0" borderId="2" xfId="0" applyNumberFormat="1" applyFont="1" applyBorder="1"/>
    <xf numFmtId="164" fontId="9" fillId="0" borderId="4" xfId="0" applyNumberFormat="1" applyFont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7" xfId="0" applyFont="1" applyBorder="1"/>
    <xf numFmtId="0" fontId="5" fillId="0" borderId="2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E03C-3ADE-D44B-8CD2-3D6757D5D545}">
  <dimension ref="A1:E17"/>
  <sheetViews>
    <sheetView workbookViewId="0">
      <selection activeCell="B8" sqref="B8"/>
    </sheetView>
  </sheetViews>
  <sheetFormatPr defaultColWidth="11.19921875" defaultRowHeight="15.6" x14ac:dyDescent="0.6"/>
  <cols>
    <col min="1" max="1" width="16.5" customWidth="1"/>
    <col min="2" max="2" width="12.796875" bestFit="1" customWidth="1"/>
    <col min="3" max="3" width="14.19921875" bestFit="1" customWidth="1"/>
    <col min="4" max="5" width="12.796875" bestFit="1" customWidth="1"/>
  </cols>
  <sheetData>
    <row r="1" spans="1:5" ht="18.3" x14ac:dyDescent="0.7">
      <c r="A1" s="2" t="s">
        <v>62</v>
      </c>
    </row>
    <row r="3" spans="1:5" x14ac:dyDescent="0.6">
      <c r="A3" t="s">
        <v>0</v>
      </c>
    </row>
    <row r="4" spans="1:5" x14ac:dyDescent="0.6">
      <c r="A4" t="s">
        <v>1</v>
      </c>
    </row>
    <row r="5" spans="1:5" x14ac:dyDescent="0.6">
      <c r="A5" t="s">
        <v>7</v>
      </c>
    </row>
    <row r="7" spans="1:5" ht="15.9" thickBot="1" x14ac:dyDescent="0.65">
      <c r="A7" s="12" t="s">
        <v>2</v>
      </c>
      <c r="B7" s="13" t="s">
        <v>6</v>
      </c>
      <c r="C7" s="12" t="s">
        <v>5</v>
      </c>
      <c r="D7" s="13" t="s">
        <v>4</v>
      </c>
      <c r="E7" s="13" t="s">
        <v>3</v>
      </c>
    </row>
    <row r="8" spans="1:5" x14ac:dyDescent="0.6">
      <c r="A8" s="8">
        <v>40</v>
      </c>
      <c r="B8" s="45"/>
      <c r="C8" s="10">
        <v>0.84299999999999997</v>
      </c>
      <c r="D8" s="11">
        <v>0.80400000000000005</v>
      </c>
      <c r="E8" s="8">
        <v>0.747</v>
      </c>
    </row>
    <row r="9" spans="1:5" x14ac:dyDescent="0.6">
      <c r="A9" s="3">
        <v>32</v>
      </c>
      <c r="B9" s="5">
        <v>0.69699999999999995</v>
      </c>
      <c r="C9" s="6">
        <v>0.71699999999999997</v>
      </c>
      <c r="D9" s="7">
        <v>0.66500000000000004</v>
      </c>
      <c r="E9" s="3">
        <v>0.59799999999999998</v>
      </c>
    </row>
    <row r="10" spans="1:5" x14ac:dyDescent="0.6">
      <c r="A10" s="3">
        <v>24</v>
      </c>
      <c r="B10" s="5">
        <v>0.59899999999999998</v>
      </c>
      <c r="C10" s="6">
        <v>0.54500000000000004</v>
      </c>
      <c r="D10" s="7">
        <v>0.52600000000000002</v>
      </c>
      <c r="E10" s="3">
        <v>0.48899999999999999</v>
      </c>
    </row>
    <row r="11" spans="1:5" x14ac:dyDescent="0.6">
      <c r="A11" s="3">
        <v>16</v>
      </c>
      <c r="B11" s="5">
        <v>0.38300000000000001</v>
      </c>
      <c r="C11" s="6">
        <v>0.41099999999999998</v>
      </c>
      <c r="D11" s="7">
        <v>0.40799999999999997</v>
      </c>
      <c r="E11" s="3">
        <v>0.35099999999999998</v>
      </c>
    </row>
    <row r="12" spans="1:5" x14ac:dyDescent="0.6">
      <c r="A12" s="3">
        <v>12</v>
      </c>
      <c r="B12" s="5">
        <v>0.312</v>
      </c>
      <c r="C12" s="6">
        <v>0.33100000000000002</v>
      </c>
      <c r="D12" s="7">
        <v>0.31900000000000001</v>
      </c>
      <c r="E12" s="6">
        <v>0.247</v>
      </c>
    </row>
    <row r="13" spans="1:5" x14ac:dyDescent="0.6">
      <c r="A13" s="3">
        <v>8</v>
      </c>
      <c r="B13" s="5">
        <v>0.24399999999999999</v>
      </c>
      <c r="C13" s="6">
        <v>0.248</v>
      </c>
      <c r="D13" s="7">
        <v>0.23400000000000001</v>
      </c>
      <c r="E13" s="3">
        <v>0.187</v>
      </c>
    </row>
    <row r="14" spans="1:5" x14ac:dyDescent="0.6">
      <c r="A14" s="3">
        <v>4</v>
      </c>
      <c r="B14" s="5">
        <v>0.161</v>
      </c>
      <c r="C14" s="6">
        <v>0.21099999999999999</v>
      </c>
      <c r="D14" s="7">
        <v>0.217</v>
      </c>
      <c r="E14" s="3">
        <v>0.11600000000000001</v>
      </c>
    </row>
    <row r="15" spans="1:5" x14ac:dyDescent="0.6">
      <c r="A15" s="3">
        <v>0</v>
      </c>
      <c r="B15" s="5">
        <v>9.4E-2</v>
      </c>
      <c r="C15" s="6">
        <v>9.0999999999999998E-2</v>
      </c>
      <c r="D15" s="7">
        <v>9.4E-2</v>
      </c>
      <c r="E15" s="3">
        <v>7.2999999999999995E-2</v>
      </c>
    </row>
    <row r="17" spans="1:1" x14ac:dyDescent="0.6">
      <c r="A1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4FD9-F48E-E145-B17C-9597AC6ED946}">
  <dimension ref="A1:M43"/>
  <sheetViews>
    <sheetView workbookViewId="0">
      <selection activeCell="D39" sqref="D39"/>
    </sheetView>
  </sheetViews>
  <sheetFormatPr defaultColWidth="11.19921875" defaultRowHeight="15.6" x14ac:dyDescent="0.6"/>
  <cols>
    <col min="1" max="1" width="10.796875" customWidth="1"/>
    <col min="10" max="10" width="19.69921875" bestFit="1" customWidth="1"/>
    <col min="11" max="11" width="11.5" bestFit="1" customWidth="1"/>
    <col min="12" max="12" width="14.796875" bestFit="1" customWidth="1"/>
    <col min="13" max="13" width="12.19921875" bestFit="1" customWidth="1"/>
  </cols>
  <sheetData>
    <row r="1" spans="1:13" ht="18.3" x14ac:dyDescent="0.7">
      <c r="A1" s="2" t="s">
        <v>62</v>
      </c>
    </row>
    <row r="3" spans="1:13" x14ac:dyDescent="0.6">
      <c r="A3" t="s">
        <v>36</v>
      </c>
    </row>
    <row r="4" spans="1:13" x14ac:dyDescent="0.6">
      <c r="A4" t="s">
        <v>19</v>
      </c>
    </row>
    <row r="5" spans="1:13" x14ac:dyDescent="0.6">
      <c r="A5" t="s">
        <v>53</v>
      </c>
    </row>
    <row r="6" spans="1:13" x14ac:dyDescent="0.6">
      <c r="A6" t="s">
        <v>58</v>
      </c>
    </row>
    <row r="9" spans="1:13" x14ac:dyDescent="0.6">
      <c r="A9" s="1" t="s">
        <v>17</v>
      </c>
    </row>
    <row r="10" spans="1:13" x14ac:dyDescent="0.6">
      <c r="A10" t="s">
        <v>21</v>
      </c>
    </row>
    <row r="12" spans="1:13" ht="15.9" thickBot="1" x14ac:dyDescent="0.65">
      <c r="A12" s="17" t="s">
        <v>9</v>
      </c>
      <c r="B12" s="17" t="s">
        <v>10</v>
      </c>
      <c r="C12" s="17" t="s">
        <v>11</v>
      </c>
      <c r="D12" s="17" t="s">
        <v>12</v>
      </c>
      <c r="E12" s="17" t="s">
        <v>13</v>
      </c>
      <c r="F12" s="29" t="s">
        <v>14</v>
      </c>
      <c r="G12" s="29" t="s">
        <v>15</v>
      </c>
      <c r="H12" s="29" t="s">
        <v>16</v>
      </c>
      <c r="I12" s="20"/>
      <c r="J12" s="21" t="s">
        <v>24</v>
      </c>
      <c r="K12" s="21" t="s">
        <v>25</v>
      </c>
      <c r="L12" s="21" t="s">
        <v>26</v>
      </c>
      <c r="M12" s="21" t="s">
        <v>27</v>
      </c>
    </row>
    <row r="13" spans="1:13" x14ac:dyDescent="0.6">
      <c r="A13" s="16">
        <v>0</v>
      </c>
      <c r="B13" s="30">
        <v>9.4E-2</v>
      </c>
      <c r="C13" s="30">
        <v>0.106</v>
      </c>
      <c r="D13" s="30">
        <v>0.14000000000000001</v>
      </c>
      <c r="E13" s="30">
        <v>0.20200000000000001</v>
      </c>
      <c r="F13" s="30">
        <v>0.28999999999999998</v>
      </c>
      <c r="G13" s="30">
        <v>0.38800000000000001</v>
      </c>
      <c r="H13" s="30">
        <v>0.58299999999999996</v>
      </c>
      <c r="I13" s="20"/>
      <c r="J13" s="22">
        <v>5</v>
      </c>
      <c r="K13" s="22">
        <v>3.0000000000000001E-5</v>
      </c>
      <c r="L13" s="22">
        <f>K13/0.01794</f>
        <v>1.6722408026755853E-3</v>
      </c>
      <c r="M13" s="22">
        <f>L13/0.005</f>
        <v>0.33444816053511706</v>
      </c>
    </row>
    <row r="14" spans="1:13" x14ac:dyDescent="0.6">
      <c r="A14" s="15">
        <v>60</v>
      </c>
      <c r="B14" s="28">
        <v>9.5000000000000001E-2</v>
      </c>
      <c r="C14" s="28">
        <v>0.113</v>
      </c>
      <c r="D14" s="28">
        <v>0.152</v>
      </c>
      <c r="E14" s="28">
        <v>0.23400000000000001</v>
      </c>
      <c r="F14" s="28">
        <v>0.32200000000000001</v>
      </c>
      <c r="G14" s="28">
        <v>0.41199999999999998</v>
      </c>
      <c r="H14" s="28">
        <v>0.60099999999999998</v>
      </c>
      <c r="I14" s="20"/>
      <c r="J14" s="23">
        <v>10</v>
      </c>
      <c r="K14" s="23">
        <v>1.2999999999999999E-4</v>
      </c>
      <c r="L14" s="23">
        <f>K14/0.01794</f>
        <v>7.2463768115942021E-3</v>
      </c>
      <c r="M14" s="22">
        <f t="shared" ref="M14:M19" si="0">L14/0.005</f>
        <v>1.4492753623188404</v>
      </c>
    </row>
    <row r="15" spans="1:13" x14ac:dyDescent="0.6">
      <c r="A15" s="15">
        <v>120</v>
      </c>
      <c r="B15" s="28">
        <v>9.8000000000000004E-2</v>
      </c>
      <c r="C15" s="28">
        <v>0.122</v>
      </c>
      <c r="D15" s="28">
        <v>0.17</v>
      </c>
      <c r="E15" s="28">
        <v>0.26</v>
      </c>
      <c r="F15" s="28">
        <v>0.34399999999999997</v>
      </c>
      <c r="G15" s="28">
        <v>0.42799999999999999</v>
      </c>
      <c r="H15" s="28">
        <v>0.64800000000000002</v>
      </c>
      <c r="I15" s="20"/>
      <c r="J15" s="23">
        <v>20</v>
      </c>
      <c r="K15" s="23">
        <v>2.5000000000000001E-4</v>
      </c>
      <c r="L15" s="23">
        <f t="shared" ref="L15:L19" si="1">K15/0.01794</f>
        <v>1.3935340022296544E-2</v>
      </c>
      <c r="M15" s="22">
        <f t="shared" si="0"/>
        <v>2.7870680044593086</v>
      </c>
    </row>
    <row r="16" spans="1:13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3">
        <v>40</v>
      </c>
      <c r="K16" s="23">
        <v>4.8000000000000001E-4</v>
      </c>
      <c r="L16" s="23">
        <f t="shared" si="1"/>
        <v>2.6755852842809364E-2</v>
      </c>
      <c r="M16" s="22">
        <f t="shared" si="0"/>
        <v>5.3511705685618729</v>
      </c>
    </row>
    <row r="17" spans="1:13" x14ac:dyDescent="0.6">
      <c r="A17" s="20"/>
      <c r="B17" s="20"/>
      <c r="C17" s="20"/>
      <c r="D17" s="20"/>
      <c r="E17" s="20"/>
      <c r="F17" s="20"/>
      <c r="G17" s="20"/>
      <c r="H17" s="20"/>
      <c r="I17" s="20"/>
      <c r="J17" s="23">
        <v>60</v>
      </c>
      <c r="K17" s="23">
        <v>4.4999999999999999E-4</v>
      </c>
      <c r="L17" s="23">
        <f t="shared" si="1"/>
        <v>2.5083612040133776E-2</v>
      </c>
      <c r="M17" s="22">
        <f t="shared" si="0"/>
        <v>5.0167224080267552</v>
      </c>
    </row>
    <row r="18" spans="1:13" x14ac:dyDescent="0.6">
      <c r="A18" s="20"/>
      <c r="B18" s="20"/>
      <c r="C18" s="20"/>
      <c r="D18" s="20"/>
      <c r="E18" s="20"/>
      <c r="F18" s="20"/>
      <c r="G18" s="20"/>
      <c r="H18" s="20"/>
      <c r="I18" s="20"/>
      <c r="J18" s="23">
        <v>80</v>
      </c>
      <c r="K18" s="23">
        <v>3.3E-4</v>
      </c>
      <c r="L18" s="23">
        <f t="shared" si="1"/>
        <v>1.8394648829431436E-2</v>
      </c>
      <c r="M18" s="22">
        <f t="shared" si="0"/>
        <v>3.6789297658862874</v>
      </c>
    </row>
    <row r="19" spans="1:13" x14ac:dyDescent="0.6">
      <c r="A19" s="20"/>
      <c r="B19" s="20"/>
      <c r="C19" s="20"/>
      <c r="D19" s="20"/>
      <c r="E19" s="20"/>
      <c r="F19" s="20"/>
      <c r="G19" s="20"/>
      <c r="H19" s="20"/>
      <c r="I19" s="20"/>
      <c r="J19" s="23">
        <v>130</v>
      </c>
      <c r="K19" s="23">
        <v>5.4000000000000001E-4</v>
      </c>
      <c r="L19" s="23">
        <f t="shared" si="1"/>
        <v>3.0100334448160532E-2</v>
      </c>
      <c r="M19" s="22">
        <f t="shared" si="0"/>
        <v>6.0200668896321066</v>
      </c>
    </row>
    <row r="21" spans="1:13" x14ac:dyDescent="0.6">
      <c r="A21" s="1" t="s">
        <v>18</v>
      </c>
    </row>
    <row r="22" spans="1:13" x14ac:dyDescent="0.6">
      <c r="A22" t="s">
        <v>21</v>
      </c>
    </row>
    <row r="24" spans="1:13" ht="15.9" thickBot="1" x14ac:dyDescent="0.65">
      <c r="A24" s="17" t="s">
        <v>9</v>
      </c>
      <c r="B24" s="17" t="s">
        <v>10</v>
      </c>
      <c r="C24" s="17" t="s">
        <v>11</v>
      </c>
      <c r="D24" s="17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  <c r="I24" s="20"/>
      <c r="J24" s="21" t="s">
        <v>24</v>
      </c>
      <c r="K24" s="21" t="s">
        <v>25</v>
      </c>
      <c r="L24" s="21" t="s">
        <v>26</v>
      </c>
      <c r="M24" s="21" t="s">
        <v>27</v>
      </c>
    </row>
    <row r="25" spans="1:13" x14ac:dyDescent="0.6">
      <c r="A25" s="16">
        <v>0</v>
      </c>
      <c r="B25" s="18">
        <v>9.8000000000000004E-2</v>
      </c>
      <c r="C25" s="18">
        <v>0.106</v>
      </c>
      <c r="D25" s="18">
        <v>0.13800000000000001</v>
      </c>
      <c r="E25" s="18">
        <v>0.22600000000000001</v>
      </c>
      <c r="F25" s="18">
        <v>0.315</v>
      </c>
      <c r="G25" s="18">
        <v>0.378</v>
      </c>
      <c r="H25" s="18">
        <v>0.59199999999999997</v>
      </c>
      <c r="I25" s="20"/>
      <c r="J25" s="22">
        <v>5</v>
      </c>
      <c r="K25" s="22">
        <v>6.9999999999999994E-5</v>
      </c>
      <c r="L25" s="22">
        <f>K25/0.01794</f>
        <v>3.9018952062430316E-3</v>
      </c>
      <c r="M25" s="22">
        <f>L25/0.005</f>
        <v>0.78037904124860635</v>
      </c>
    </row>
    <row r="26" spans="1:13" x14ac:dyDescent="0.6">
      <c r="A26" s="15">
        <v>60</v>
      </c>
      <c r="B26" s="19">
        <v>0.10199999999999999</v>
      </c>
      <c r="C26" s="19">
        <v>0.114</v>
      </c>
      <c r="D26" s="19">
        <v>0.155</v>
      </c>
      <c r="E26" s="19">
        <v>0.26100000000000001</v>
      </c>
      <c r="F26" s="19">
        <v>0.35399999999999998</v>
      </c>
      <c r="G26" s="19">
        <v>0.39500000000000002</v>
      </c>
      <c r="H26" s="19">
        <v>0.61499999999999999</v>
      </c>
      <c r="I26" s="20"/>
      <c r="J26" s="23">
        <v>10</v>
      </c>
      <c r="K26" s="23">
        <v>2.2000000000000001E-4</v>
      </c>
      <c r="L26" s="23">
        <f>K26/0.01794</f>
        <v>1.2263099219620958E-2</v>
      </c>
      <c r="M26" s="22">
        <f t="shared" ref="M26:M31" si="2">L26/0.005</f>
        <v>2.4526198439241917</v>
      </c>
    </row>
    <row r="27" spans="1:13" x14ac:dyDescent="0.6">
      <c r="A27" s="15">
        <v>120</v>
      </c>
      <c r="B27" s="19">
        <v>0.105</v>
      </c>
      <c r="C27" s="19">
        <v>0.13200000000000001</v>
      </c>
      <c r="D27" s="19">
        <v>0.17100000000000001</v>
      </c>
      <c r="E27" s="19">
        <v>0.26400000000000001</v>
      </c>
      <c r="F27" s="19">
        <v>0.38500000000000001</v>
      </c>
      <c r="G27" s="19">
        <v>0.433</v>
      </c>
      <c r="H27" s="19">
        <v>0.64600000000000002</v>
      </c>
      <c r="I27" s="20"/>
      <c r="J27" s="23">
        <v>20</v>
      </c>
      <c r="K27" s="23">
        <v>2.7999999999999998E-4</v>
      </c>
      <c r="L27" s="23">
        <f t="shared" ref="L27:L31" si="3">K27/0.01794</f>
        <v>1.5607580824972126E-2</v>
      </c>
      <c r="M27" s="22">
        <f t="shared" si="2"/>
        <v>3.1215161649944254</v>
      </c>
    </row>
    <row r="28" spans="1:13" x14ac:dyDescent="0.6">
      <c r="A28" s="20"/>
      <c r="B28" s="20"/>
      <c r="C28" s="20"/>
      <c r="D28" s="20"/>
      <c r="E28" s="20"/>
      <c r="F28" s="20"/>
      <c r="G28" s="20"/>
      <c r="H28" s="20"/>
      <c r="I28" s="20"/>
      <c r="J28" s="23">
        <v>40</v>
      </c>
      <c r="K28" s="23">
        <v>3.2000000000000003E-4</v>
      </c>
      <c r="L28" s="23">
        <f t="shared" si="3"/>
        <v>1.7837235228539576E-2</v>
      </c>
      <c r="M28" s="22">
        <f t="shared" si="2"/>
        <v>3.5674470457079153</v>
      </c>
    </row>
    <row r="29" spans="1:13" x14ac:dyDescent="0.6">
      <c r="A29" s="20"/>
      <c r="B29" s="20"/>
      <c r="C29" s="20"/>
      <c r="D29" s="20"/>
      <c r="E29" s="20"/>
      <c r="F29" s="20"/>
      <c r="G29" s="20"/>
      <c r="H29" s="20"/>
      <c r="I29" s="20"/>
      <c r="J29" s="23">
        <v>60</v>
      </c>
      <c r="K29" s="23">
        <v>5.8E-4</v>
      </c>
      <c r="L29" s="23">
        <f t="shared" si="3"/>
        <v>3.2329988851727984E-2</v>
      </c>
      <c r="M29" s="22">
        <f t="shared" si="2"/>
        <v>6.4659977703455969</v>
      </c>
    </row>
    <row r="30" spans="1:13" x14ac:dyDescent="0.6">
      <c r="A30" s="20"/>
      <c r="B30" s="20"/>
      <c r="C30" s="20"/>
      <c r="D30" s="20"/>
      <c r="E30" s="20"/>
      <c r="F30" s="20"/>
      <c r="G30" s="20"/>
      <c r="H30" s="20"/>
      <c r="I30" s="20"/>
      <c r="J30" s="23">
        <v>80</v>
      </c>
      <c r="K30" s="23">
        <v>4.6000000000000001E-4</v>
      </c>
      <c r="L30" s="23">
        <f t="shared" si="3"/>
        <v>2.564102564102564E-2</v>
      </c>
      <c r="M30" s="22">
        <f t="shared" si="2"/>
        <v>5.1282051282051277</v>
      </c>
    </row>
    <row r="31" spans="1:13" x14ac:dyDescent="0.6">
      <c r="A31" s="20"/>
      <c r="B31" s="20"/>
      <c r="C31" s="20"/>
      <c r="D31" s="20"/>
      <c r="E31" s="20"/>
      <c r="F31" s="20"/>
      <c r="G31" s="20"/>
      <c r="H31" s="20"/>
      <c r="I31" s="20"/>
      <c r="J31" s="23">
        <v>130</v>
      </c>
      <c r="K31" s="23">
        <v>4.4999999999999999E-4</v>
      </c>
      <c r="L31" s="23">
        <f t="shared" si="3"/>
        <v>2.5083612040133776E-2</v>
      </c>
      <c r="M31" s="22">
        <f t="shared" si="2"/>
        <v>5.0167224080267552</v>
      </c>
    </row>
    <row r="33" spans="1:13" x14ac:dyDescent="0.6">
      <c r="A33" s="1" t="s">
        <v>20</v>
      </c>
    </row>
    <row r="34" spans="1:13" x14ac:dyDescent="0.6">
      <c r="A34" t="s">
        <v>21</v>
      </c>
    </row>
    <row r="36" spans="1:13" ht="15.9" thickBot="1" x14ac:dyDescent="0.65">
      <c r="A36" s="17" t="s">
        <v>9</v>
      </c>
      <c r="B36" s="17" t="s">
        <v>10</v>
      </c>
      <c r="C36" s="17" t="s">
        <v>11</v>
      </c>
      <c r="D36" s="17" t="s">
        <v>12</v>
      </c>
      <c r="E36" s="17" t="s">
        <v>13</v>
      </c>
      <c r="F36" s="17" t="s">
        <v>14</v>
      </c>
      <c r="G36" s="17" t="s">
        <v>15</v>
      </c>
      <c r="H36" s="17" t="s">
        <v>16</v>
      </c>
      <c r="I36" s="20"/>
      <c r="J36" s="21" t="s">
        <v>24</v>
      </c>
      <c r="K36" s="21" t="s">
        <v>25</v>
      </c>
      <c r="L36" s="21" t="s">
        <v>26</v>
      </c>
      <c r="M36" s="21" t="s">
        <v>27</v>
      </c>
    </row>
    <row r="37" spans="1:13" x14ac:dyDescent="0.6">
      <c r="A37" s="16">
        <v>0</v>
      </c>
      <c r="B37" s="18">
        <v>9.0999999999999998E-2</v>
      </c>
      <c r="C37" s="18">
        <v>0.10100000000000001</v>
      </c>
      <c r="D37" s="18">
        <v>0.14000000000000001</v>
      </c>
      <c r="E37" s="18">
        <v>0.2</v>
      </c>
      <c r="F37" s="18">
        <v>0.28499999999999998</v>
      </c>
      <c r="G37" s="18">
        <v>0.38</v>
      </c>
      <c r="H37" s="18">
        <v>0.57199999999999995</v>
      </c>
      <c r="I37" s="20"/>
      <c r="J37" s="22">
        <v>5</v>
      </c>
      <c r="K37" s="22">
        <v>3.0000000000000001E-5</v>
      </c>
      <c r="L37" s="22">
        <f t="shared" ref="L37" si="4">K37/0.01794</f>
        <v>1.6722408026755853E-3</v>
      </c>
      <c r="M37" s="22">
        <f>L37/0.005</f>
        <v>0.33444816053511706</v>
      </c>
    </row>
    <row r="38" spans="1:13" x14ac:dyDescent="0.6">
      <c r="A38" s="15">
        <v>60</v>
      </c>
      <c r="B38" s="19">
        <v>9.2999999999999999E-2</v>
      </c>
      <c r="C38" s="19">
        <v>0.11600000000000001</v>
      </c>
      <c r="D38" s="19">
        <v>0.157</v>
      </c>
      <c r="E38" s="19">
        <v>0.23100000000000001</v>
      </c>
      <c r="F38" s="19">
        <v>0.32500000000000001</v>
      </c>
      <c r="G38" s="19">
        <v>0.42</v>
      </c>
      <c r="H38" s="19">
        <v>0.59599999999999997</v>
      </c>
      <c r="I38" s="20"/>
      <c r="J38" s="23">
        <v>10</v>
      </c>
      <c r="K38" s="23">
        <v>2.5000000000000001E-4</v>
      </c>
      <c r="L38" s="23">
        <f>K38/0.01794</f>
        <v>1.3935340022296544E-2</v>
      </c>
      <c r="M38" s="22">
        <f t="shared" ref="M38:M43" si="5">L38/0.005</f>
        <v>2.7870680044593086</v>
      </c>
    </row>
    <row r="39" spans="1:13" x14ac:dyDescent="0.6">
      <c r="A39" s="15">
        <v>120</v>
      </c>
      <c r="B39" s="44"/>
      <c r="C39" s="44"/>
      <c r="D39" s="44"/>
      <c r="E39" s="19">
        <v>0.23499999999999999</v>
      </c>
      <c r="F39" s="19">
        <v>0.34799999999999998</v>
      </c>
      <c r="G39" s="19">
        <v>0.46600000000000003</v>
      </c>
      <c r="H39" s="19">
        <v>0.64</v>
      </c>
      <c r="I39" s="20"/>
      <c r="J39" s="23">
        <v>20</v>
      </c>
      <c r="K39" s="23">
        <v>2.7999999999999998E-4</v>
      </c>
      <c r="L39" s="23">
        <f>K39/0.01794</f>
        <v>1.5607580824972126E-2</v>
      </c>
      <c r="M39" s="22">
        <f t="shared" si="5"/>
        <v>3.1215161649944254</v>
      </c>
    </row>
    <row r="40" spans="1:13" x14ac:dyDescent="0.6">
      <c r="A40" s="20"/>
      <c r="B40" s="20"/>
      <c r="C40" s="20"/>
      <c r="D40" s="20"/>
      <c r="E40" s="20"/>
      <c r="F40" s="20"/>
      <c r="G40" s="20"/>
      <c r="H40" s="20"/>
      <c r="I40" s="20"/>
      <c r="J40" s="23">
        <v>40</v>
      </c>
      <c r="K40" s="23">
        <v>2.9E-4</v>
      </c>
      <c r="L40" s="23">
        <f t="shared" ref="L40:L43" si="6">K40/0.01794</f>
        <v>1.6164994425863992E-2</v>
      </c>
      <c r="M40" s="22">
        <f t="shared" si="5"/>
        <v>3.2329988851727984</v>
      </c>
    </row>
    <row r="41" spans="1:13" x14ac:dyDescent="0.6">
      <c r="A41" s="20"/>
      <c r="B41" s="20"/>
      <c r="C41" s="20"/>
      <c r="D41" s="20"/>
      <c r="E41" s="20"/>
      <c r="F41" s="20"/>
      <c r="G41" s="20"/>
      <c r="H41" s="20"/>
      <c r="I41" s="20"/>
      <c r="J41" s="23">
        <v>60</v>
      </c>
      <c r="K41" s="23">
        <v>5.2999999999999998E-4</v>
      </c>
      <c r="L41" s="23">
        <f t="shared" si="6"/>
        <v>2.9542920847268672E-2</v>
      </c>
      <c r="M41" s="22">
        <f t="shared" si="5"/>
        <v>5.908584169453734</v>
      </c>
    </row>
    <row r="42" spans="1:13" x14ac:dyDescent="0.6">
      <c r="A42" s="20"/>
      <c r="B42" s="20"/>
      <c r="C42" s="20"/>
      <c r="D42" s="20"/>
      <c r="E42" s="20"/>
      <c r="F42" s="20"/>
      <c r="G42" s="20"/>
      <c r="H42" s="20"/>
      <c r="I42" s="20"/>
      <c r="J42" s="23">
        <v>80</v>
      </c>
      <c r="K42" s="23">
        <v>7.2000000000000005E-4</v>
      </c>
      <c r="L42" s="23">
        <f t="shared" si="6"/>
        <v>4.0133779264214048E-2</v>
      </c>
      <c r="M42" s="22">
        <f t="shared" si="5"/>
        <v>8.0267558528428093</v>
      </c>
    </row>
    <row r="43" spans="1:13" x14ac:dyDescent="0.6">
      <c r="A43" s="20"/>
      <c r="B43" s="20"/>
      <c r="C43" s="20"/>
      <c r="D43" s="20"/>
      <c r="E43" s="20"/>
      <c r="F43" s="20"/>
      <c r="G43" s="20"/>
      <c r="H43" s="20"/>
      <c r="I43" s="20"/>
      <c r="J43" s="23">
        <v>130</v>
      </c>
      <c r="K43" s="23">
        <v>5.6999999999999998E-4</v>
      </c>
      <c r="L43" s="23">
        <f t="shared" si="6"/>
        <v>3.177257525083612E-2</v>
      </c>
      <c r="M43" s="22">
        <f t="shared" si="5"/>
        <v>6.3545150501672243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7F52-DD38-BA48-AB71-3E786DC2DC5F}">
  <dimension ref="A1:O49"/>
  <sheetViews>
    <sheetView workbookViewId="0">
      <selection activeCell="B29" sqref="B29"/>
    </sheetView>
  </sheetViews>
  <sheetFormatPr defaultColWidth="11.19921875" defaultRowHeight="15.6" x14ac:dyDescent="0.6"/>
  <cols>
    <col min="1" max="1" width="10.796875" customWidth="1"/>
    <col min="12" max="12" width="18.19921875" bestFit="1" customWidth="1"/>
    <col min="13" max="13" width="11.5" bestFit="1" customWidth="1"/>
    <col min="14" max="14" width="14.796875" bestFit="1" customWidth="1"/>
    <col min="15" max="15" width="12.19921875" bestFit="1" customWidth="1"/>
  </cols>
  <sheetData>
    <row r="1" spans="1:15" ht="18.3" x14ac:dyDescent="0.7">
      <c r="A1" s="2" t="s">
        <v>62</v>
      </c>
    </row>
    <row r="3" spans="1:15" x14ac:dyDescent="0.6">
      <c r="A3" t="s">
        <v>36</v>
      </c>
    </row>
    <row r="4" spans="1:15" x14ac:dyDescent="0.6">
      <c r="A4" t="s">
        <v>19</v>
      </c>
    </row>
    <row r="5" spans="1:15" x14ac:dyDescent="0.6">
      <c r="A5" t="s">
        <v>53</v>
      </c>
    </row>
    <row r="6" spans="1:15" x14ac:dyDescent="0.6">
      <c r="A6" t="s">
        <v>59</v>
      </c>
    </row>
    <row r="9" spans="1:15" x14ac:dyDescent="0.6">
      <c r="A9" s="1" t="s">
        <v>22</v>
      </c>
    </row>
    <row r="10" spans="1:15" x14ac:dyDescent="0.6">
      <c r="A10" t="s">
        <v>21</v>
      </c>
    </row>
    <row r="12" spans="1:15" ht="15.9" thickBot="1" x14ac:dyDescent="0.65">
      <c r="A12" s="17" t="s">
        <v>9</v>
      </c>
      <c r="B12" s="17" t="s">
        <v>10</v>
      </c>
      <c r="C12" s="17" t="s">
        <v>11</v>
      </c>
      <c r="D12" s="17" t="s">
        <v>12</v>
      </c>
      <c r="E12" s="17" t="s">
        <v>13</v>
      </c>
      <c r="F12" s="17" t="s">
        <v>14</v>
      </c>
      <c r="G12" s="17" t="s">
        <v>15</v>
      </c>
      <c r="H12" s="17" t="s">
        <v>16</v>
      </c>
      <c r="I12" s="17" t="s">
        <v>31</v>
      </c>
      <c r="J12" s="17" t="s">
        <v>32</v>
      </c>
      <c r="K12" s="20"/>
      <c r="L12" s="21" t="s">
        <v>28</v>
      </c>
      <c r="M12" s="21" t="s">
        <v>25</v>
      </c>
      <c r="N12" s="21" t="s">
        <v>26</v>
      </c>
      <c r="O12" s="21" t="s">
        <v>27</v>
      </c>
    </row>
    <row r="13" spans="1:15" x14ac:dyDescent="0.6">
      <c r="A13" s="24">
        <v>0</v>
      </c>
      <c r="B13" s="33">
        <v>9.6000000000000002E-2</v>
      </c>
      <c r="C13" s="33">
        <v>9.8000000000000004E-2</v>
      </c>
      <c r="D13" s="33">
        <v>0.105</v>
      </c>
      <c r="E13" s="33">
        <v>0.14299999999999999</v>
      </c>
      <c r="F13" s="33">
        <v>0.17899999999999999</v>
      </c>
      <c r="G13" s="33">
        <v>0.215</v>
      </c>
      <c r="H13" s="33">
        <v>0.32800000000000001</v>
      </c>
      <c r="I13" s="33">
        <v>0.36099999999999999</v>
      </c>
      <c r="J13" s="33">
        <v>0.72499999999999998</v>
      </c>
      <c r="L13" s="22">
        <v>5</v>
      </c>
      <c r="M13" s="22">
        <v>6.0000000000000002E-5</v>
      </c>
      <c r="N13" s="22">
        <f>M13/0.01794</f>
        <v>3.3444816053511705E-3</v>
      </c>
      <c r="O13" s="22">
        <f>N13/0.005</f>
        <v>0.66889632107023411</v>
      </c>
    </row>
    <row r="14" spans="1:15" x14ac:dyDescent="0.6">
      <c r="A14" s="14">
        <v>60</v>
      </c>
      <c r="B14" s="19">
        <v>9.9000000000000005E-2</v>
      </c>
      <c r="C14" s="19">
        <v>0.107</v>
      </c>
      <c r="D14" s="19">
        <v>0.154</v>
      </c>
      <c r="E14" s="19">
        <v>0.18099999999999999</v>
      </c>
      <c r="F14" s="19">
        <v>0.23899999999999999</v>
      </c>
      <c r="G14" s="19">
        <v>0.28499999999999998</v>
      </c>
      <c r="H14" s="19">
        <v>0.40600000000000003</v>
      </c>
      <c r="I14" s="19">
        <v>0.439</v>
      </c>
      <c r="J14" s="19">
        <v>0.84</v>
      </c>
      <c r="K14" s="27"/>
      <c r="L14" s="23">
        <v>10</v>
      </c>
      <c r="M14" s="23">
        <v>2.5999999999999998E-4</v>
      </c>
      <c r="N14" s="23">
        <f t="shared" ref="N14:N21" si="0">M14/0.01794</f>
        <v>1.4492753623188404E-2</v>
      </c>
      <c r="O14" s="22">
        <f t="shared" ref="O14:O21" si="1">N14/0.005</f>
        <v>2.8985507246376807</v>
      </c>
    </row>
    <row r="15" spans="1:15" x14ac:dyDescent="0.6">
      <c r="A15" s="14">
        <v>120</v>
      </c>
      <c r="B15" s="19">
        <v>0.10299999999999999</v>
      </c>
      <c r="C15" s="19">
        <v>0.129</v>
      </c>
      <c r="D15" s="19">
        <v>0.13500000000000001</v>
      </c>
      <c r="E15" s="19">
        <v>0.224</v>
      </c>
      <c r="F15" s="19">
        <v>0.28899999999999998</v>
      </c>
      <c r="G15" s="19">
        <v>0.33700000000000002</v>
      </c>
      <c r="H15" s="19">
        <v>0.47899999999999998</v>
      </c>
      <c r="I15" s="19">
        <v>0.497</v>
      </c>
      <c r="J15" s="19">
        <v>0.97799999999999998</v>
      </c>
      <c r="L15" s="23">
        <v>20</v>
      </c>
      <c r="M15" s="23">
        <v>2.5000000000000001E-4</v>
      </c>
      <c r="N15" s="23">
        <f t="shared" si="0"/>
        <v>1.3935340022296544E-2</v>
      </c>
      <c r="O15" s="22">
        <f t="shared" si="1"/>
        <v>2.7870680044593086</v>
      </c>
    </row>
    <row r="16" spans="1:15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0"/>
      <c r="L16" s="23">
        <v>40</v>
      </c>
      <c r="M16" s="23">
        <v>6.8000000000000005E-4</v>
      </c>
      <c r="N16" s="23">
        <f t="shared" si="0"/>
        <v>3.79041248606466E-2</v>
      </c>
      <c r="O16" s="22">
        <f t="shared" si="1"/>
        <v>7.5808249721293199</v>
      </c>
    </row>
    <row r="17" spans="1:15" x14ac:dyDescent="0.6">
      <c r="A17" s="20"/>
      <c r="B17" s="20"/>
      <c r="C17" s="20"/>
      <c r="D17" s="20"/>
      <c r="E17" s="20"/>
      <c r="F17" s="20"/>
      <c r="G17" s="20"/>
      <c r="H17" s="20"/>
      <c r="I17" s="20"/>
      <c r="J17" s="20"/>
      <c r="L17" s="23">
        <v>60</v>
      </c>
      <c r="M17" s="23">
        <v>9.2000000000000003E-4</v>
      </c>
      <c r="N17" s="23">
        <f t="shared" si="0"/>
        <v>5.128205128205128E-2</v>
      </c>
      <c r="O17" s="22">
        <f t="shared" si="1"/>
        <v>10.256410256410255</v>
      </c>
    </row>
    <row r="18" spans="1:15" x14ac:dyDescent="0.6">
      <c r="A18" s="20"/>
      <c r="B18" s="20"/>
      <c r="C18" s="20"/>
      <c r="D18" s="20"/>
      <c r="E18" s="20"/>
      <c r="F18" s="20"/>
      <c r="G18" s="20"/>
      <c r="H18" s="20"/>
      <c r="I18" s="20"/>
      <c r="J18" s="20"/>
      <c r="L18" s="23">
        <v>80</v>
      </c>
      <c r="M18" s="23">
        <v>1.0200000000000001E-3</v>
      </c>
      <c r="N18" s="23">
        <f t="shared" si="0"/>
        <v>5.6856187290969903E-2</v>
      </c>
      <c r="O18" s="22">
        <f t="shared" si="1"/>
        <v>11.371237458193981</v>
      </c>
    </row>
    <row r="19" spans="1:15" x14ac:dyDescent="0.6">
      <c r="A19" s="20"/>
      <c r="B19" s="20"/>
      <c r="C19" s="20"/>
      <c r="D19" s="20"/>
      <c r="E19" s="20"/>
      <c r="F19" s="20"/>
      <c r="G19" s="20"/>
      <c r="H19" s="20"/>
      <c r="I19" s="20"/>
      <c r="J19" s="20"/>
      <c r="L19" s="23">
        <v>130</v>
      </c>
      <c r="M19" s="23">
        <v>1.2600000000000001E-3</v>
      </c>
      <c r="N19" s="23">
        <f t="shared" si="0"/>
        <v>7.0234113712374577E-2</v>
      </c>
      <c r="O19" s="22">
        <f t="shared" si="1"/>
        <v>14.046822742474916</v>
      </c>
    </row>
    <row r="20" spans="1:15" x14ac:dyDescent="0.6">
      <c r="A20" s="20"/>
      <c r="B20" s="20"/>
      <c r="C20" s="20"/>
      <c r="D20" s="20"/>
      <c r="E20" s="20"/>
      <c r="F20" s="20"/>
      <c r="G20" s="20"/>
      <c r="H20" s="20"/>
      <c r="I20" s="20"/>
      <c r="J20" s="20"/>
      <c r="L20" s="23">
        <v>150</v>
      </c>
      <c r="M20" s="23">
        <v>1.1299999999999999E-3</v>
      </c>
      <c r="N20" s="23">
        <f t="shared" si="0"/>
        <v>6.2987736900780369E-2</v>
      </c>
      <c r="O20" s="22">
        <f t="shared" si="1"/>
        <v>12.597547380156074</v>
      </c>
    </row>
    <row r="21" spans="1:15" x14ac:dyDescent="0.6">
      <c r="A21" s="20"/>
      <c r="B21" s="20"/>
      <c r="C21" s="20"/>
      <c r="D21" s="20"/>
      <c r="E21" s="20"/>
      <c r="F21" s="20"/>
      <c r="G21" s="20"/>
      <c r="H21" s="20"/>
      <c r="I21" s="20"/>
      <c r="J21" s="20"/>
      <c r="L21" s="23">
        <v>300</v>
      </c>
      <c r="M21" s="23">
        <v>2.1099999999999999E-3</v>
      </c>
      <c r="N21" s="23">
        <f t="shared" si="0"/>
        <v>0.11761426978818282</v>
      </c>
      <c r="O21" s="22">
        <f t="shared" si="1"/>
        <v>23.522853957636563</v>
      </c>
    </row>
    <row r="23" spans="1:15" x14ac:dyDescent="0.6">
      <c r="A23" s="1" t="s">
        <v>23</v>
      </c>
    </row>
    <row r="24" spans="1:15" x14ac:dyDescent="0.6">
      <c r="A24" t="s">
        <v>21</v>
      </c>
    </row>
    <row r="26" spans="1:15" ht="15.9" thickBot="1" x14ac:dyDescent="0.65">
      <c r="A26" s="17" t="s">
        <v>9</v>
      </c>
      <c r="B26" s="17" t="s">
        <v>10</v>
      </c>
      <c r="C26" s="17" t="s">
        <v>11</v>
      </c>
      <c r="D26" s="17" t="s">
        <v>12</v>
      </c>
      <c r="E26" s="17" t="s">
        <v>13</v>
      </c>
      <c r="F26" s="17" t="s">
        <v>14</v>
      </c>
      <c r="G26" s="17" t="s">
        <v>15</v>
      </c>
      <c r="H26" s="17" t="s">
        <v>16</v>
      </c>
      <c r="I26" s="17" t="s">
        <v>31</v>
      </c>
      <c r="J26" s="17" t="s">
        <v>32</v>
      </c>
      <c r="L26" s="21" t="s">
        <v>28</v>
      </c>
      <c r="M26" s="21" t="s">
        <v>25</v>
      </c>
      <c r="N26" s="21" t="s">
        <v>26</v>
      </c>
      <c r="O26" s="21" t="s">
        <v>27</v>
      </c>
    </row>
    <row r="27" spans="1:15" x14ac:dyDescent="0.6">
      <c r="A27" s="24">
        <v>0</v>
      </c>
      <c r="B27" s="18">
        <v>9.2999999999999999E-2</v>
      </c>
      <c r="C27" s="18">
        <v>9.9000000000000005E-2</v>
      </c>
      <c r="D27" s="18">
        <v>0.113</v>
      </c>
      <c r="E27" s="18">
        <v>0.14899999999999999</v>
      </c>
      <c r="F27" s="18">
        <v>0.189</v>
      </c>
      <c r="G27" s="18">
        <v>0.23599999999999999</v>
      </c>
      <c r="H27" s="18">
        <v>0.32200000000000001</v>
      </c>
      <c r="I27" s="33">
        <v>0.36399999999999999</v>
      </c>
      <c r="J27" s="33">
        <v>0.71399999999999997</v>
      </c>
      <c r="L27" s="22">
        <v>5</v>
      </c>
      <c r="M27" s="22">
        <v>6.9999999999999994E-5</v>
      </c>
      <c r="N27" s="22">
        <f>M27/0.01794</f>
        <v>3.9018952062430316E-3</v>
      </c>
      <c r="O27" s="22">
        <f>N27/0.005</f>
        <v>0.78037904124860635</v>
      </c>
    </row>
    <row r="28" spans="1:15" x14ac:dyDescent="0.6">
      <c r="A28" s="14">
        <v>60</v>
      </c>
      <c r="B28" s="19">
        <v>9.7000000000000003E-2</v>
      </c>
      <c r="C28" s="19">
        <v>0.112</v>
      </c>
      <c r="D28" s="19">
        <v>0.14799999999999999</v>
      </c>
      <c r="E28" s="19">
        <v>0.21</v>
      </c>
      <c r="F28" s="19">
        <v>0.23699999999999999</v>
      </c>
      <c r="G28" s="19">
        <v>0.31900000000000001</v>
      </c>
      <c r="H28" s="19">
        <v>0.435</v>
      </c>
      <c r="I28" s="19">
        <v>0.49299999999999999</v>
      </c>
      <c r="J28" s="19">
        <v>0.81899999999999995</v>
      </c>
      <c r="L28" s="23">
        <v>10</v>
      </c>
      <c r="M28" s="23">
        <v>1.2999999999999999E-4</v>
      </c>
      <c r="N28" s="23">
        <f t="shared" ref="N28:N35" si="2">M28/0.01794</f>
        <v>7.2463768115942021E-3</v>
      </c>
      <c r="O28" s="22">
        <f t="shared" ref="O28:O35" si="3">N28/0.005</f>
        <v>1.4492753623188404</v>
      </c>
    </row>
    <row r="29" spans="1:15" x14ac:dyDescent="0.6">
      <c r="A29" s="14">
        <v>120</v>
      </c>
      <c r="B29" s="44"/>
      <c r="C29" s="19">
        <v>0.114</v>
      </c>
      <c r="D29" s="19">
        <v>0.161</v>
      </c>
      <c r="E29" s="19">
        <v>0.253</v>
      </c>
      <c r="F29" s="19">
        <v>0.30499999999999999</v>
      </c>
      <c r="G29" s="19">
        <v>0.38100000000000001</v>
      </c>
      <c r="H29" s="19">
        <v>0.56399999999999995</v>
      </c>
      <c r="I29" s="19">
        <v>0.60699999999999998</v>
      </c>
      <c r="J29" s="19">
        <v>0.97799999999999998</v>
      </c>
      <c r="L29" s="23">
        <v>20</v>
      </c>
      <c r="M29" s="23">
        <v>4.0000000000000002E-4</v>
      </c>
      <c r="N29" s="23">
        <f t="shared" si="2"/>
        <v>2.2296544035674472E-2</v>
      </c>
      <c r="O29" s="22">
        <f t="shared" si="3"/>
        <v>4.4593088071348941</v>
      </c>
    </row>
    <row r="30" spans="1:15" x14ac:dyDescent="0.6">
      <c r="L30" s="23">
        <v>40</v>
      </c>
      <c r="M30" s="23">
        <v>8.7000000000000001E-4</v>
      </c>
      <c r="N30" s="23">
        <f t="shared" si="2"/>
        <v>4.8494983277591969E-2</v>
      </c>
      <c r="O30" s="22">
        <f t="shared" si="3"/>
        <v>9.6989966555183944</v>
      </c>
    </row>
    <row r="31" spans="1:15" x14ac:dyDescent="0.6">
      <c r="L31" s="23">
        <v>60</v>
      </c>
      <c r="M31" s="23">
        <v>9.7000000000000005E-4</v>
      </c>
      <c r="N31" s="23">
        <f t="shared" si="2"/>
        <v>5.4069119286510592E-2</v>
      </c>
      <c r="O31" s="22">
        <f t="shared" si="3"/>
        <v>10.813823857302118</v>
      </c>
    </row>
    <row r="32" spans="1:15" x14ac:dyDescent="0.6">
      <c r="L32" s="23">
        <v>80</v>
      </c>
      <c r="M32" s="23">
        <v>1.2099999999999999E-3</v>
      </c>
      <c r="N32" s="23">
        <f t="shared" si="2"/>
        <v>6.7447045707915265E-2</v>
      </c>
      <c r="O32" s="22">
        <f t="shared" si="3"/>
        <v>13.489409141583053</v>
      </c>
    </row>
    <row r="33" spans="1:15" x14ac:dyDescent="0.6">
      <c r="L33" s="23">
        <v>130</v>
      </c>
      <c r="M33" s="23">
        <v>2.0200000000000001E-3</v>
      </c>
      <c r="N33" s="23">
        <f t="shared" si="2"/>
        <v>0.11259754738015608</v>
      </c>
      <c r="O33" s="22">
        <f t="shared" si="3"/>
        <v>22.519509476031214</v>
      </c>
    </row>
    <row r="34" spans="1:15" x14ac:dyDescent="0.6">
      <c r="L34" s="23">
        <v>150</v>
      </c>
      <c r="M34" s="23">
        <v>2.0300000000000001E-3</v>
      </c>
      <c r="N34" s="23">
        <f t="shared" si="2"/>
        <v>0.11315496098104794</v>
      </c>
      <c r="O34" s="22">
        <f t="shared" si="3"/>
        <v>22.630992196209586</v>
      </c>
    </row>
    <row r="35" spans="1:15" x14ac:dyDescent="0.6">
      <c r="L35" s="35">
        <v>300</v>
      </c>
      <c r="M35" s="23">
        <v>2.2000000000000001E-3</v>
      </c>
      <c r="N35" s="23">
        <f t="shared" si="2"/>
        <v>0.12263099219620958</v>
      </c>
      <c r="O35" s="22">
        <f t="shared" si="3"/>
        <v>24.526198439241917</v>
      </c>
    </row>
    <row r="36" spans="1:15" x14ac:dyDescent="0.6">
      <c r="L36" s="36"/>
    </row>
    <row r="37" spans="1:15" x14ac:dyDescent="0.6">
      <c r="A37" s="1" t="s">
        <v>29</v>
      </c>
    </row>
    <row r="38" spans="1:15" x14ac:dyDescent="0.6">
      <c r="A38" t="s">
        <v>21</v>
      </c>
    </row>
    <row r="40" spans="1:15" ht="15.9" thickBot="1" x14ac:dyDescent="0.65">
      <c r="A40" s="17" t="s">
        <v>9</v>
      </c>
      <c r="B40" s="17" t="s">
        <v>10</v>
      </c>
      <c r="C40" s="17" t="s">
        <v>11</v>
      </c>
      <c r="D40" s="17" t="s">
        <v>12</v>
      </c>
      <c r="E40" s="17" t="s">
        <v>13</v>
      </c>
      <c r="F40" s="17" t="s">
        <v>14</v>
      </c>
      <c r="G40" s="17" t="s">
        <v>15</v>
      </c>
      <c r="H40" s="17" t="s">
        <v>16</v>
      </c>
      <c r="I40" s="17" t="s">
        <v>31</v>
      </c>
      <c r="J40" s="17" t="s">
        <v>32</v>
      </c>
      <c r="L40" s="21" t="s">
        <v>28</v>
      </c>
      <c r="M40" s="21" t="s">
        <v>25</v>
      </c>
      <c r="N40" s="21" t="s">
        <v>26</v>
      </c>
      <c r="O40" s="21" t="s">
        <v>27</v>
      </c>
    </row>
    <row r="41" spans="1:15" x14ac:dyDescent="0.6">
      <c r="A41" s="24">
        <v>0</v>
      </c>
      <c r="B41" s="37">
        <v>9.4E-2</v>
      </c>
      <c r="C41" s="37">
        <v>9.6000000000000002E-2</v>
      </c>
      <c r="D41" s="37">
        <v>0.113</v>
      </c>
      <c r="E41" s="37">
        <v>0.156</v>
      </c>
      <c r="F41" s="37">
        <v>0.19400000000000001</v>
      </c>
      <c r="G41" s="37">
        <v>0.20899999999999999</v>
      </c>
      <c r="H41" s="37">
        <v>0.34499999999999997</v>
      </c>
      <c r="I41" s="38">
        <v>0.36199999999999999</v>
      </c>
      <c r="J41" s="38">
        <v>0.72399999999999998</v>
      </c>
      <c r="L41" s="22">
        <v>5</v>
      </c>
      <c r="M41" s="22">
        <v>8.0000000000000007E-5</v>
      </c>
      <c r="N41" s="22">
        <f>M41/0.01794</f>
        <v>4.459308807134894E-3</v>
      </c>
      <c r="O41" s="22">
        <f>N41/0.005</f>
        <v>0.89186176142697882</v>
      </c>
    </row>
    <row r="42" spans="1:15" x14ac:dyDescent="0.6">
      <c r="A42" s="14">
        <v>60</v>
      </c>
      <c r="B42" s="39">
        <v>9.9000000000000005E-2</v>
      </c>
      <c r="C42" s="39">
        <v>0.104</v>
      </c>
      <c r="D42" s="39">
        <v>0.13800000000000001</v>
      </c>
      <c r="E42" s="39">
        <v>0.2</v>
      </c>
      <c r="F42" s="39">
        <v>0.26100000000000001</v>
      </c>
      <c r="G42" s="39">
        <v>0.30599999999999999</v>
      </c>
      <c r="H42" s="39">
        <v>0.439</v>
      </c>
      <c r="I42" s="39">
        <v>0.47499999999999998</v>
      </c>
      <c r="J42" s="39">
        <v>0.80400000000000005</v>
      </c>
      <c r="L42" s="23">
        <v>10</v>
      </c>
      <c r="M42" s="23">
        <v>1.5799999999999999E-4</v>
      </c>
      <c r="N42" s="23">
        <f t="shared" ref="N42:N43" si="4">M42/0.01794</f>
        <v>8.8071348940914149E-3</v>
      </c>
      <c r="O42" s="22">
        <f t="shared" ref="O42:O49" si="5">N42/0.005</f>
        <v>1.761426978818283</v>
      </c>
    </row>
    <row r="43" spans="1:15" x14ac:dyDescent="0.6">
      <c r="A43" s="14">
        <v>120</v>
      </c>
      <c r="B43" s="39">
        <v>0.09</v>
      </c>
      <c r="C43" s="39">
        <v>0.115</v>
      </c>
      <c r="D43" s="39">
        <v>0.153</v>
      </c>
      <c r="E43" s="39">
        <v>0.24099999999999999</v>
      </c>
      <c r="F43" s="39">
        <v>0.32500000000000001</v>
      </c>
      <c r="G43" s="39">
        <v>0.35699999999999998</v>
      </c>
      <c r="H43" s="39">
        <v>0.53100000000000003</v>
      </c>
      <c r="I43" s="39">
        <v>0.55400000000000005</v>
      </c>
      <c r="J43" s="39">
        <v>0.93799999999999994</v>
      </c>
      <c r="L43" s="23">
        <v>20</v>
      </c>
      <c r="M43" s="23">
        <v>3.3300000000000002E-4</v>
      </c>
      <c r="N43" s="23">
        <f t="shared" si="4"/>
        <v>1.8561872909698997E-2</v>
      </c>
      <c r="O43" s="22">
        <f t="shared" si="5"/>
        <v>3.7123745819397991</v>
      </c>
    </row>
    <row r="44" spans="1:15" x14ac:dyDescent="0.6">
      <c r="L44" s="23">
        <v>40</v>
      </c>
      <c r="M44" s="4">
        <v>7.1000000000000002E-4</v>
      </c>
      <c r="N44" s="4">
        <v>4.0133780000000001E-2</v>
      </c>
      <c r="O44" s="22">
        <f t="shared" si="5"/>
        <v>8.0267560000000007</v>
      </c>
    </row>
    <row r="45" spans="1:15" x14ac:dyDescent="0.6">
      <c r="L45" s="23">
        <v>60</v>
      </c>
      <c r="M45" s="23">
        <v>1.09E-3</v>
      </c>
      <c r="N45" s="23">
        <f t="shared" ref="N45:N49" si="6">M45/0.01794</f>
        <v>6.0758082497212929E-2</v>
      </c>
      <c r="O45" s="22">
        <f t="shared" si="5"/>
        <v>12.151616499442586</v>
      </c>
    </row>
    <row r="46" spans="1:15" x14ac:dyDescent="0.6">
      <c r="L46" s="23">
        <v>80</v>
      </c>
      <c r="M46" s="23">
        <v>1.23E-3</v>
      </c>
      <c r="N46" s="23">
        <f t="shared" si="6"/>
        <v>6.8561872909698993E-2</v>
      </c>
      <c r="O46" s="22">
        <f t="shared" si="5"/>
        <v>13.712374581939798</v>
      </c>
    </row>
    <row r="47" spans="1:15" x14ac:dyDescent="0.6">
      <c r="L47" s="23">
        <v>130</v>
      </c>
      <c r="M47" s="23">
        <v>1.5499999999999999E-3</v>
      </c>
      <c r="N47" s="23">
        <f t="shared" si="6"/>
        <v>8.6399108138238562E-2</v>
      </c>
      <c r="O47" s="22">
        <f t="shared" si="5"/>
        <v>17.279821627647713</v>
      </c>
    </row>
    <row r="48" spans="1:15" x14ac:dyDescent="0.6">
      <c r="L48" s="23">
        <v>130</v>
      </c>
      <c r="M48" s="23">
        <v>1.6000000000000001E-3</v>
      </c>
      <c r="N48" s="23">
        <f t="shared" si="6"/>
        <v>8.9186176142697887E-2</v>
      </c>
      <c r="O48" s="22">
        <f t="shared" si="5"/>
        <v>17.837235228539576</v>
      </c>
    </row>
    <row r="49" spans="12:15" x14ac:dyDescent="0.6">
      <c r="L49" s="23">
        <v>130</v>
      </c>
      <c r="M49" s="23">
        <v>1.7799999999999999E-3</v>
      </c>
      <c r="N49" s="23">
        <f t="shared" si="6"/>
        <v>9.9219620958751378E-2</v>
      </c>
      <c r="O49" s="22">
        <f t="shared" si="5"/>
        <v>19.843924191750276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617F-86EF-2147-82F0-477ED7629F90}">
  <dimension ref="A1:M43"/>
  <sheetViews>
    <sheetView topLeftCell="A22" workbookViewId="0">
      <selection activeCell="F43" sqref="F43"/>
    </sheetView>
  </sheetViews>
  <sheetFormatPr defaultColWidth="11.19921875" defaultRowHeight="15.6" x14ac:dyDescent="0.6"/>
  <cols>
    <col min="10" max="10" width="18.19921875" bestFit="1" customWidth="1"/>
    <col min="11" max="11" width="11.5" bestFit="1" customWidth="1"/>
    <col min="12" max="12" width="14.796875" bestFit="1" customWidth="1"/>
    <col min="13" max="13" width="12.19921875" bestFit="1" customWidth="1"/>
  </cols>
  <sheetData>
    <row r="1" spans="1:13" ht="18.3" x14ac:dyDescent="0.7">
      <c r="A1" s="2" t="s">
        <v>62</v>
      </c>
    </row>
    <row r="3" spans="1:13" x14ac:dyDescent="0.6">
      <c r="A3" t="s">
        <v>36</v>
      </c>
    </row>
    <row r="4" spans="1:13" x14ac:dyDescent="0.6">
      <c r="A4" t="s">
        <v>19</v>
      </c>
    </row>
    <row r="5" spans="1:13" x14ac:dyDescent="0.6">
      <c r="A5" t="s">
        <v>54</v>
      </c>
    </row>
    <row r="6" spans="1:13" x14ac:dyDescent="0.6">
      <c r="A6" t="s">
        <v>60</v>
      </c>
    </row>
    <row r="9" spans="1:13" x14ac:dyDescent="0.6">
      <c r="A9" s="1" t="s">
        <v>30</v>
      </c>
    </row>
    <row r="10" spans="1:13" x14ac:dyDescent="0.6">
      <c r="A10" t="s">
        <v>21</v>
      </c>
    </row>
    <row r="12" spans="1:13" ht="15.9" thickBot="1" x14ac:dyDescent="0.65">
      <c r="A12" s="17" t="s">
        <v>9</v>
      </c>
      <c r="B12" s="17" t="s">
        <v>11</v>
      </c>
      <c r="C12" s="17" t="s">
        <v>12</v>
      </c>
      <c r="D12" s="17" t="s">
        <v>13</v>
      </c>
      <c r="E12" s="17" t="s">
        <v>15</v>
      </c>
      <c r="F12" s="17" t="s">
        <v>16</v>
      </c>
      <c r="G12" s="17" t="s">
        <v>38</v>
      </c>
      <c r="H12" s="17" t="s">
        <v>32</v>
      </c>
      <c r="J12" s="21" t="s">
        <v>35</v>
      </c>
      <c r="K12" s="21" t="s">
        <v>25</v>
      </c>
      <c r="L12" s="21" t="s">
        <v>26</v>
      </c>
      <c r="M12" s="21" t="s">
        <v>27</v>
      </c>
    </row>
    <row r="13" spans="1:13" x14ac:dyDescent="0.6">
      <c r="A13" s="24">
        <v>0</v>
      </c>
      <c r="B13" s="18">
        <v>0.11799999999999999</v>
      </c>
      <c r="C13" s="18">
        <v>0.13800000000000001</v>
      </c>
      <c r="D13" s="18">
        <v>0.16300000000000001</v>
      </c>
      <c r="E13" s="18">
        <v>0.246</v>
      </c>
      <c r="F13" s="18">
        <v>0.34300000000000003</v>
      </c>
      <c r="G13" s="18">
        <v>0.53400000000000003</v>
      </c>
      <c r="H13" s="18">
        <v>0.76600000000000001</v>
      </c>
      <c r="J13" s="22">
        <v>10</v>
      </c>
      <c r="K13" s="22">
        <v>1.0000000000000001E-5</v>
      </c>
      <c r="L13" s="22">
        <f>K13/0.01794</f>
        <v>5.5741360089186175E-4</v>
      </c>
      <c r="M13" s="22">
        <f>L13/0.5</f>
        <v>1.1148272017837235E-3</v>
      </c>
    </row>
    <row r="14" spans="1:13" x14ac:dyDescent="0.6">
      <c r="A14" s="14">
        <v>300</v>
      </c>
      <c r="B14" s="19">
        <v>0.123</v>
      </c>
      <c r="C14" s="19">
        <v>0.14499999999999999</v>
      </c>
      <c r="D14" s="19">
        <v>0.191</v>
      </c>
      <c r="E14" s="19">
        <v>0.26</v>
      </c>
      <c r="F14" s="19">
        <v>0.36599999999999999</v>
      </c>
      <c r="G14" s="19">
        <v>0.55600000000000005</v>
      </c>
      <c r="H14" s="19">
        <v>0.78500000000000003</v>
      </c>
      <c r="J14" s="23">
        <v>20</v>
      </c>
      <c r="K14" s="23">
        <v>2.3E-5</v>
      </c>
      <c r="L14" s="23">
        <f t="shared" ref="L14:L19" si="0">K14/0.01794</f>
        <v>1.2820512820512821E-3</v>
      </c>
      <c r="M14" s="22">
        <f t="shared" ref="M14:M19" si="1">L14/0.5</f>
        <v>2.5641025641025641E-3</v>
      </c>
    </row>
    <row r="15" spans="1:13" x14ac:dyDescent="0.6">
      <c r="A15" s="14">
        <v>600</v>
      </c>
      <c r="B15" s="19">
        <v>0.124</v>
      </c>
      <c r="C15" s="19">
        <v>0.19700000000000001</v>
      </c>
      <c r="D15" s="19">
        <v>0.188</v>
      </c>
      <c r="E15" s="19">
        <v>0.27300000000000002</v>
      </c>
      <c r="F15" s="19">
        <v>0.38400000000000001</v>
      </c>
      <c r="G15" s="19">
        <v>0.52100000000000002</v>
      </c>
      <c r="H15" s="19">
        <v>0.81100000000000005</v>
      </c>
      <c r="J15" s="23">
        <v>40</v>
      </c>
      <c r="K15" s="23">
        <v>4.1999999999999998E-5</v>
      </c>
      <c r="L15" s="23">
        <f t="shared" si="0"/>
        <v>2.3411371237458192E-3</v>
      </c>
      <c r="M15" s="22">
        <f t="shared" si="1"/>
        <v>4.6822742474916385E-3</v>
      </c>
    </row>
    <row r="16" spans="1:13" x14ac:dyDescent="0.6">
      <c r="J16" s="23">
        <v>80</v>
      </c>
      <c r="K16" s="23">
        <v>4.5000000000000003E-5</v>
      </c>
      <c r="L16" s="23">
        <f t="shared" si="0"/>
        <v>2.508361204013378E-3</v>
      </c>
      <c r="M16" s="22">
        <f t="shared" si="1"/>
        <v>5.016722408026756E-3</v>
      </c>
    </row>
    <row r="17" spans="1:13" x14ac:dyDescent="0.6">
      <c r="J17" s="23">
        <v>130</v>
      </c>
      <c r="K17" s="23">
        <v>6.7999999999999999E-5</v>
      </c>
      <c r="L17" s="23">
        <f t="shared" si="0"/>
        <v>3.7904124860646598E-3</v>
      </c>
      <c r="M17" s="22">
        <f t="shared" si="1"/>
        <v>7.5808249721293196E-3</v>
      </c>
    </row>
    <row r="18" spans="1:13" x14ac:dyDescent="0.6">
      <c r="J18" s="23">
        <v>200</v>
      </c>
      <c r="K18" s="23">
        <v>7.2999999999999999E-5</v>
      </c>
      <c r="L18" s="23">
        <f t="shared" si="0"/>
        <v>4.0691192865105908E-3</v>
      </c>
      <c r="M18" s="22">
        <f t="shared" si="1"/>
        <v>8.1382385730211816E-3</v>
      </c>
    </row>
    <row r="19" spans="1:13" x14ac:dyDescent="0.6">
      <c r="J19" s="35">
        <v>300</v>
      </c>
      <c r="K19" s="35">
        <v>7.4999999999999993E-5</v>
      </c>
      <c r="L19" s="35">
        <f t="shared" si="0"/>
        <v>4.1806020066889622E-3</v>
      </c>
      <c r="M19" s="40">
        <f t="shared" si="1"/>
        <v>8.3612040133779243E-3</v>
      </c>
    </row>
    <row r="20" spans="1:13" x14ac:dyDescent="0.6">
      <c r="J20" s="36"/>
      <c r="K20" s="36"/>
      <c r="L20" s="36"/>
      <c r="M20" s="36"/>
    </row>
    <row r="21" spans="1:13" x14ac:dyDescent="0.6">
      <c r="A21" s="1" t="s">
        <v>33</v>
      </c>
    </row>
    <row r="22" spans="1:13" x14ac:dyDescent="0.6">
      <c r="A22" t="s">
        <v>21</v>
      </c>
    </row>
    <row r="24" spans="1:13" ht="15.9" thickBot="1" x14ac:dyDescent="0.65">
      <c r="A24" s="17" t="s">
        <v>9</v>
      </c>
      <c r="B24" s="17" t="s">
        <v>11</v>
      </c>
      <c r="C24" s="17" t="s">
        <v>12</v>
      </c>
      <c r="D24" s="17" t="s">
        <v>13</v>
      </c>
      <c r="E24" s="17" t="s">
        <v>15</v>
      </c>
      <c r="F24" s="17" t="s">
        <v>16</v>
      </c>
      <c r="G24" s="17" t="s">
        <v>38</v>
      </c>
      <c r="H24" s="17" t="s">
        <v>32</v>
      </c>
      <c r="J24" s="21" t="s">
        <v>35</v>
      </c>
      <c r="K24" s="21" t="s">
        <v>25</v>
      </c>
      <c r="L24" s="21" t="s">
        <v>26</v>
      </c>
      <c r="M24" s="21" t="s">
        <v>27</v>
      </c>
    </row>
    <row r="25" spans="1:13" x14ac:dyDescent="0.6">
      <c r="A25" s="24">
        <v>0</v>
      </c>
      <c r="B25" s="18">
        <v>0.107</v>
      </c>
      <c r="C25" s="18">
        <v>0.125</v>
      </c>
      <c r="D25" s="18">
        <v>0.159</v>
      </c>
      <c r="E25" s="18">
        <v>0.253</v>
      </c>
      <c r="F25" s="18">
        <v>0.35799999999999998</v>
      </c>
      <c r="G25" s="18">
        <v>0.53400000000000003</v>
      </c>
      <c r="H25" s="18">
        <v>0.64100000000000001</v>
      </c>
      <c r="J25" s="22">
        <v>10</v>
      </c>
      <c r="K25" s="22">
        <v>1.5E-5</v>
      </c>
      <c r="L25" s="22">
        <f>K25/0.01794</f>
        <v>8.3612040133779263E-4</v>
      </c>
      <c r="M25" s="22">
        <f>L25/0.5</f>
        <v>1.6722408026755853E-3</v>
      </c>
    </row>
    <row r="26" spans="1:13" x14ac:dyDescent="0.6">
      <c r="A26" s="14">
        <v>300</v>
      </c>
      <c r="B26" s="19">
        <v>0.123</v>
      </c>
      <c r="C26" s="19">
        <v>0.13100000000000001</v>
      </c>
      <c r="D26" s="19">
        <v>0.17100000000000001</v>
      </c>
      <c r="E26" s="19">
        <v>0.26300000000000001</v>
      </c>
      <c r="F26" s="19">
        <v>0.374</v>
      </c>
      <c r="G26" s="19">
        <v>0.55900000000000005</v>
      </c>
      <c r="H26" s="19">
        <v>0.66400000000000003</v>
      </c>
      <c r="J26" s="23">
        <v>20</v>
      </c>
      <c r="K26" s="23">
        <v>1.7E-5</v>
      </c>
      <c r="L26" s="23">
        <f t="shared" ref="L26:L31" si="2">K26/0.01794</f>
        <v>9.4760312151616496E-4</v>
      </c>
      <c r="M26" s="22">
        <f t="shared" ref="M26:M31" si="3">L26/0.5</f>
        <v>1.8952062430323299E-3</v>
      </c>
    </row>
    <row r="27" spans="1:13" x14ac:dyDescent="0.6">
      <c r="A27" s="14">
        <v>600</v>
      </c>
      <c r="B27" s="19">
        <v>0.11600000000000001</v>
      </c>
      <c r="C27" s="19">
        <v>0.13500000000000001</v>
      </c>
      <c r="D27" s="19">
        <v>0.18</v>
      </c>
      <c r="E27" s="19">
        <v>0.27600000000000002</v>
      </c>
      <c r="F27" s="19">
        <v>0.38100000000000001</v>
      </c>
      <c r="G27" s="19">
        <v>0.57299999999999995</v>
      </c>
      <c r="H27" s="44"/>
      <c r="J27" s="23">
        <v>40</v>
      </c>
      <c r="K27" s="23">
        <v>3.4999999999999997E-5</v>
      </c>
      <c r="L27" s="23">
        <f t="shared" si="2"/>
        <v>1.9509476031215158E-3</v>
      </c>
      <c r="M27" s="22">
        <f t="shared" si="3"/>
        <v>3.9018952062430316E-3</v>
      </c>
    </row>
    <row r="28" spans="1:13" x14ac:dyDescent="0.6">
      <c r="J28" s="23">
        <v>80</v>
      </c>
      <c r="K28" s="23">
        <v>3.8000000000000002E-5</v>
      </c>
      <c r="L28" s="23">
        <f t="shared" si="2"/>
        <v>2.1181716833890748E-3</v>
      </c>
      <c r="M28" s="22">
        <f t="shared" si="3"/>
        <v>4.2363433667781496E-3</v>
      </c>
    </row>
    <row r="29" spans="1:13" x14ac:dyDescent="0.6">
      <c r="J29" s="23">
        <v>130</v>
      </c>
      <c r="K29" s="23">
        <v>4.0000000000000003E-5</v>
      </c>
      <c r="L29" s="23">
        <f t="shared" si="2"/>
        <v>2.229654403567447E-3</v>
      </c>
      <c r="M29" s="22">
        <f t="shared" si="3"/>
        <v>4.459308807134894E-3</v>
      </c>
    </row>
    <row r="30" spans="1:13" x14ac:dyDescent="0.6">
      <c r="J30" s="23">
        <v>200</v>
      </c>
      <c r="K30" s="23">
        <v>6.4999999999999994E-5</v>
      </c>
      <c r="L30" s="23">
        <f t="shared" si="2"/>
        <v>3.6231884057971011E-3</v>
      </c>
      <c r="M30" s="22">
        <f t="shared" si="3"/>
        <v>7.2463768115942021E-3</v>
      </c>
    </row>
    <row r="31" spans="1:13" x14ac:dyDescent="0.6">
      <c r="J31" s="23">
        <v>300</v>
      </c>
      <c r="K31" s="23">
        <v>7.7000000000000001E-5</v>
      </c>
      <c r="L31" s="23">
        <f t="shared" si="2"/>
        <v>4.2920847268673352E-3</v>
      </c>
      <c r="M31" s="22">
        <f t="shared" si="3"/>
        <v>8.5841694537346705E-3</v>
      </c>
    </row>
    <row r="33" spans="1:13" x14ac:dyDescent="0.6">
      <c r="A33" s="1" t="s">
        <v>34</v>
      </c>
    </row>
    <row r="34" spans="1:13" x14ac:dyDescent="0.6">
      <c r="A34" t="s">
        <v>21</v>
      </c>
    </row>
    <row r="36" spans="1:13" ht="15.9" thickBot="1" x14ac:dyDescent="0.65">
      <c r="A36" s="17" t="s">
        <v>9</v>
      </c>
      <c r="B36" s="17" t="s">
        <v>11</v>
      </c>
      <c r="C36" s="17" t="s">
        <v>12</v>
      </c>
      <c r="D36" s="17" t="s">
        <v>13</v>
      </c>
      <c r="E36" s="17" t="s">
        <v>15</v>
      </c>
      <c r="F36" s="17" t="s">
        <v>16</v>
      </c>
      <c r="G36" s="17" t="s">
        <v>38</v>
      </c>
      <c r="H36" s="17" t="s">
        <v>32</v>
      </c>
      <c r="J36" s="21" t="s">
        <v>35</v>
      </c>
      <c r="K36" s="21" t="s">
        <v>25</v>
      </c>
      <c r="L36" s="21" t="s">
        <v>26</v>
      </c>
      <c r="M36" s="21" t="s">
        <v>27</v>
      </c>
    </row>
    <row r="37" spans="1:13" x14ac:dyDescent="0.6">
      <c r="A37" s="24">
        <v>0</v>
      </c>
      <c r="B37" s="18">
        <v>0.107</v>
      </c>
      <c r="C37" s="18">
        <v>0.128</v>
      </c>
      <c r="D37" s="18">
        <v>0.16</v>
      </c>
      <c r="E37" s="18">
        <v>0.24299999999999999</v>
      </c>
      <c r="F37" s="18">
        <v>0.36299999999999999</v>
      </c>
      <c r="G37" s="46"/>
      <c r="H37" s="18">
        <v>0.755</v>
      </c>
      <c r="J37" s="22">
        <v>10</v>
      </c>
      <c r="K37" s="22">
        <v>5.0000000000000004E-6</v>
      </c>
      <c r="L37" s="22">
        <f>K37/0.01794</f>
        <v>2.7870680044593088E-4</v>
      </c>
      <c r="M37" s="22">
        <f>L37/0.5</f>
        <v>5.5741360089186175E-4</v>
      </c>
    </row>
    <row r="38" spans="1:13" x14ac:dyDescent="0.6">
      <c r="A38" s="14">
        <v>300</v>
      </c>
      <c r="B38" s="44"/>
      <c r="C38" s="19">
        <v>0.13200000000000001</v>
      </c>
      <c r="D38" s="19">
        <v>0.17199999999999999</v>
      </c>
      <c r="E38" s="19">
        <v>0.249</v>
      </c>
      <c r="F38" s="19">
        <v>0.36699999999999999</v>
      </c>
      <c r="G38" s="44"/>
      <c r="H38" s="44"/>
      <c r="J38" s="23">
        <v>20</v>
      </c>
      <c r="K38" s="23">
        <v>1.2999999999999999E-5</v>
      </c>
      <c r="L38" s="23">
        <f t="shared" ref="L38:L43" si="4">K38/0.01794</f>
        <v>7.2463768115942019E-4</v>
      </c>
      <c r="M38" s="22">
        <f t="shared" ref="M38:M43" si="5">L38/0.5</f>
        <v>1.4492753623188404E-3</v>
      </c>
    </row>
    <row r="39" spans="1:13" x14ac:dyDescent="0.6">
      <c r="A39" s="14">
        <v>600</v>
      </c>
      <c r="B39" s="19">
        <v>0.11</v>
      </c>
      <c r="C39" s="44"/>
      <c r="D39" s="19">
        <v>0.17599999999999999</v>
      </c>
      <c r="E39" s="19">
        <v>0.26800000000000002</v>
      </c>
      <c r="F39" s="19">
        <v>0.39700000000000002</v>
      </c>
      <c r="G39" s="44"/>
      <c r="H39" s="19">
        <v>0.81299999999999994</v>
      </c>
      <c r="J39" s="23">
        <v>40</v>
      </c>
      <c r="K39" s="23">
        <v>4.0000000000000003E-5</v>
      </c>
      <c r="L39" s="23">
        <f t="shared" si="4"/>
        <v>2.229654403567447E-3</v>
      </c>
      <c r="M39" s="22">
        <f t="shared" si="5"/>
        <v>4.459308807134894E-3</v>
      </c>
    </row>
    <row r="40" spans="1:13" x14ac:dyDescent="0.6">
      <c r="J40" s="23">
        <v>80</v>
      </c>
      <c r="K40" s="23">
        <v>4.1999999999999998E-5</v>
      </c>
      <c r="L40" s="23">
        <f t="shared" si="4"/>
        <v>2.3411371237458192E-3</v>
      </c>
      <c r="M40" s="22">
        <f t="shared" si="5"/>
        <v>4.6822742474916385E-3</v>
      </c>
    </row>
    <row r="41" spans="1:13" x14ac:dyDescent="0.6">
      <c r="J41" s="23">
        <v>130</v>
      </c>
      <c r="K41" s="23">
        <v>5.7000000000000003E-5</v>
      </c>
      <c r="L41" s="23">
        <f t="shared" si="4"/>
        <v>3.1772575250836122E-3</v>
      </c>
      <c r="M41" s="22">
        <f t="shared" si="5"/>
        <v>6.3545150501672244E-3</v>
      </c>
    </row>
    <row r="42" spans="1:13" x14ac:dyDescent="0.6">
      <c r="J42" s="23">
        <v>200</v>
      </c>
      <c r="K42" s="23"/>
      <c r="L42" s="23"/>
      <c r="M42" s="22"/>
    </row>
    <row r="43" spans="1:13" x14ac:dyDescent="0.6">
      <c r="J43" s="23">
        <v>300</v>
      </c>
      <c r="K43" s="23">
        <v>9.7E-5</v>
      </c>
      <c r="L43" s="23">
        <f t="shared" si="4"/>
        <v>5.4069119286510583E-3</v>
      </c>
      <c r="M43" s="22">
        <f t="shared" si="5"/>
        <v>1.0813823857302117E-2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EB4F-D2C6-F648-8C8A-B92E975717BC}">
  <dimension ref="A1:I33"/>
  <sheetViews>
    <sheetView topLeftCell="A13" workbookViewId="0">
      <selection activeCell="D32" sqref="D32"/>
    </sheetView>
  </sheetViews>
  <sheetFormatPr defaultColWidth="11.19921875" defaultRowHeight="15.6" x14ac:dyDescent="0.6"/>
  <cols>
    <col min="6" max="6" width="15.5" bestFit="1" customWidth="1"/>
    <col min="7" max="7" width="11.5" bestFit="1" customWidth="1"/>
    <col min="8" max="8" width="14.796875" bestFit="1" customWidth="1"/>
    <col min="9" max="9" width="12.19921875" bestFit="1" customWidth="1"/>
  </cols>
  <sheetData>
    <row r="1" spans="1:9" ht="18.3" x14ac:dyDescent="0.7">
      <c r="A1" s="2" t="s">
        <v>62</v>
      </c>
    </row>
    <row r="3" spans="1:9" x14ac:dyDescent="0.6">
      <c r="A3" t="s">
        <v>36</v>
      </c>
    </row>
    <row r="4" spans="1:9" x14ac:dyDescent="0.6">
      <c r="A4" t="s">
        <v>19</v>
      </c>
    </row>
    <row r="5" spans="1:9" x14ac:dyDescent="0.6">
      <c r="A5" t="s">
        <v>54</v>
      </c>
    </row>
    <row r="6" spans="1:9" x14ac:dyDescent="0.6">
      <c r="A6" t="s">
        <v>61</v>
      </c>
    </row>
    <row r="9" spans="1:9" x14ac:dyDescent="0.6">
      <c r="A9" s="1" t="s">
        <v>43</v>
      </c>
    </row>
    <row r="10" spans="1:9" x14ac:dyDescent="0.6">
      <c r="A10" t="s">
        <v>21</v>
      </c>
    </row>
    <row r="12" spans="1:9" ht="15.9" thickBot="1" x14ac:dyDescent="0.65">
      <c r="A12" s="17" t="s">
        <v>9</v>
      </c>
      <c r="B12" s="17" t="s">
        <v>12</v>
      </c>
      <c r="C12" s="17" t="s">
        <v>13</v>
      </c>
      <c r="D12" s="17" t="s">
        <v>15</v>
      </c>
      <c r="F12" s="17" t="s">
        <v>39</v>
      </c>
      <c r="G12" s="17" t="s">
        <v>40</v>
      </c>
      <c r="H12" s="17" t="s">
        <v>41</v>
      </c>
      <c r="I12" s="17" t="s">
        <v>42</v>
      </c>
    </row>
    <row r="13" spans="1:9" x14ac:dyDescent="0.6">
      <c r="A13" s="24">
        <v>0</v>
      </c>
      <c r="B13" s="9">
        <v>0.13400000000000001</v>
      </c>
      <c r="C13" s="9">
        <v>0.155</v>
      </c>
      <c r="D13" s="9">
        <v>0.28199999999999997</v>
      </c>
      <c r="F13" s="22">
        <v>20</v>
      </c>
      <c r="G13" s="22">
        <v>3.0000000000000001E-5</v>
      </c>
      <c r="H13" s="22">
        <f>G13/0.01794</f>
        <v>1.6722408026755853E-3</v>
      </c>
      <c r="I13" s="22">
        <f>H13/0.5</f>
        <v>3.3444816053511705E-3</v>
      </c>
    </row>
    <row r="14" spans="1:9" x14ac:dyDescent="0.6">
      <c r="A14" s="14">
        <v>900</v>
      </c>
      <c r="B14" s="41">
        <v>0.14199999999999999</v>
      </c>
      <c r="C14" s="5">
        <v>0.17199999999999999</v>
      </c>
      <c r="D14" s="5">
        <v>0.31</v>
      </c>
      <c r="F14" s="23">
        <v>40</v>
      </c>
      <c r="G14" s="23">
        <v>6.0000000000000002E-5</v>
      </c>
      <c r="H14" s="23">
        <f t="shared" ref="H14:H15" si="0">G14/0.01794</f>
        <v>3.3444816053511705E-3</v>
      </c>
      <c r="I14" s="22">
        <f t="shared" ref="I14:I15" si="1">H14/0.5</f>
        <v>6.688963210702341E-3</v>
      </c>
    </row>
    <row r="15" spans="1:9" x14ac:dyDescent="0.6">
      <c r="A15" s="14">
        <v>1800</v>
      </c>
      <c r="B15" s="44"/>
      <c r="C15" s="5">
        <v>0.191</v>
      </c>
      <c r="D15" s="5">
        <v>0.35799999999999998</v>
      </c>
      <c r="F15" s="23">
        <v>80</v>
      </c>
      <c r="G15" s="23">
        <v>1.27E-4</v>
      </c>
      <c r="H15" s="23">
        <f t="shared" si="0"/>
        <v>7.0791527313266434E-3</v>
      </c>
      <c r="I15" s="22">
        <f t="shared" si="1"/>
        <v>1.4158305462653287E-2</v>
      </c>
    </row>
    <row r="16" spans="1:9" x14ac:dyDescent="0.6">
      <c r="A16" s="31"/>
      <c r="B16" s="43"/>
      <c r="C16" s="42"/>
      <c r="D16" s="42"/>
      <c r="F16" s="34"/>
      <c r="G16" s="34"/>
      <c r="H16" s="34"/>
      <c r="I16" s="34"/>
    </row>
    <row r="18" spans="1:9" x14ac:dyDescent="0.6">
      <c r="A18" s="1" t="s">
        <v>44</v>
      </c>
    </row>
    <row r="19" spans="1:9" x14ac:dyDescent="0.6">
      <c r="A19" t="s">
        <v>21</v>
      </c>
    </row>
    <row r="21" spans="1:9" ht="15.9" thickBot="1" x14ac:dyDescent="0.65">
      <c r="A21" s="17" t="s">
        <v>9</v>
      </c>
      <c r="B21" s="17" t="s">
        <v>12</v>
      </c>
      <c r="C21" s="17" t="s">
        <v>13</v>
      </c>
      <c r="D21" s="17" t="s">
        <v>15</v>
      </c>
      <c r="F21" s="17" t="s">
        <v>39</v>
      </c>
      <c r="G21" s="17" t="s">
        <v>40</v>
      </c>
      <c r="H21" s="17" t="s">
        <v>41</v>
      </c>
      <c r="I21" s="17" t="s">
        <v>42</v>
      </c>
    </row>
    <row r="22" spans="1:9" x14ac:dyDescent="0.6">
      <c r="A22" s="24">
        <v>0</v>
      </c>
      <c r="B22" s="37">
        <v>0.13400000000000001</v>
      </c>
      <c r="C22" s="37">
        <v>0.14499999999999999</v>
      </c>
      <c r="D22" s="37">
        <v>0.20699999999999999</v>
      </c>
      <c r="F22" s="22">
        <v>20</v>
      </c>
      <c r="G22" s="22">
        <v>2.0000000000000002E-5</v>
      </c>
      <c r="H22" s="22">
        <f>G22/0.01794</f>
        <v>1.1148272017837235E-3</v>
      </c>
      <c r="I22" s="22">
        <f>H22/0.5</f>
        <v>2.229654403567447E-3</v>
      </c>
    </row>
    <row r="23" spans="1:9" x14ac:dyDescent="0.6">
      <c r="A23" s="14">
        <v>900</v>
      </c>
      <c r="B23" s="39">
        <v>0.14099999999999999</v>
      </c>
      <c r="C23" s="39">
        <v>0.156</v>
      </c>
      <c r="D23" s="39">
        <v>0.23899999999999999</v>
      </c>
      <c r="F23" s="23">
        <v>40</v>
      </c>
      <c r="G23" s="23">
        <v>4.0000000000000003E-5</v>
      </c>
      <c r="H23" s="23">
        <f t="shared" ref="H23:H24" si="2">G23/0.01794</f>
        <v>2.229654403567447E-3</v>
      </c>
      <c r="I23" s="22">
        <f t="shared" ref="I23:I24" si="3">H23/0.5</f>
        <v>4.459308807134894E-3</v>
      </c>
    </row>
    <row r="24" spans="1:9" x14ac:dyDescent="0.6">
      <c r="A24" s="14">
        <v>1800</v>
      </c>
      <c r="B24" s="39">
        <v>0.14799999999999999</v>
      </c>
      <c r="C24" s="39">
        <v>0.17100000000000001</v>
      </c>
      <c r="D24" s="39">
        <v>0.27300000000000002</v>
      </c>
      <c r="F24" s="23">
        <v>80</v>
      </c>
      <c r="G24" s="23">
        <v>1.1E-4</v>
      </c>
      <c r="H24" s="23">
        <f t="shared" si="2"/>
        <v>6.131549609810479E-3</v>
      </c>
      <c r="I24" s="22">
        <f t="shared" si="3"/>
        <v>1.2263099219620958E-2</v>
      </c>
    </row>
    <row r="25" spans="1:9" x14ac:dyDescent="0.6">
      <c r="A25" s="31"/>
      <c r="B25" s="32"/>
      <c r="C25" s="32"/>
      <c r="D25" s="32"/>
      <c r="F25" s="34"/>
      <c r="G25" s="34"/>
      <c r="H25" s="34"/>
      <c r="I25" s="34"/>
    </row>
    <row r="27" spans="1:9" x14ac:dyDescent="0.6">
      <c r="A27" s="1" t="s">
        <v>45</v>
      </c>
    </row>
    <row r="28" spans="1:9" x14ac:dyDescent="0.6">
      <c r="A28" t="s">
        <v>21</v>
      </c>
    </row>
    <row r="30" spans="1:9" ht="15.9" thickBot="1" x14ac:dyDescent="0.65">
      <c r="A30" s="17" t="s">
        <v>9</v>
      </c>
      <c r="B30" s="17" t="s">
        <v>12</v>
      </c>
      <c r="C30" s="17" t="s">
        <v>13</v>
      </c>
      <c r="D30" s="17" t="s">
        <v>15</v>
      </c>
      <c r="F30" s="17" t="s">
        <v>39</v>
      </c>
      <c r="G30" s="17" t="s">
        <v>40</v>
      </c>
      <c r="H30" s="17" t="s">
        <v>41</v>
      </c>
      <c r="I30" s="17" t="s">
        <v>42</v>
      </c>
    </row>
    <row r="31" spans="1:9" x14ac:dyDescent="0.6">
      <c r="A31" s="24">
        <v>0</v>
      </c>
      <c r="B31" s="37">
        <v>0.13100000000000001</v>
      </c>
      <c r="C31" s="37">
        <v>0.14899999999999999</v>
      </c>
      <c r="D31" s="37">
        <v>0.17299999999999999</v>
      </c>
      <c r="F31" s="22">
        <v>20</v>
      </c>
      <c r="G31" s="22">
        <v>2.0000000000000002E-5</v>
      </c>
      <c r="H31" s="22">
        <f>G31/0.01794</f>
        <v>1.1148272017837235E-3</v>
      </c>
      <c r="I31" s="22">
        <f>H31/0.5</f>
        <v>2.229654403567447E-3</v>
      </c>
    </row>
    <row r="32" spans="1:9" x14ac:dyDescent="0.6">
      <c r="A32" s="14">
        <v>900</v>
      </c>
      <c r="B32" s="39">
        <v>0.13500000000000001</v>
      </c>
      <c r="C32" s="39">
        <v>0.16</v>
      </c>
      <c r="D32" s="44"/>
      <c r="F32" s="23">
        <v>40</v>
      </c>
      <c r="G32" s="23">
        <v>4.0000000000000003E-5</v>
      </c>
      <c r="H32" s="23">
        <f t="shared" ref="H32:H33" si="4">G32/0.01794</f>
        <v>2.229654403567447E-3</v>
      </c>
      <c r="I32" s="22">
        <f t="shared" ref="I32:I33" si="5">H32/0.5</f>
        <v>4.459308807134894E-3</v>
      </c>
    </row>
    <row r="33" spans="1:9" x14ac:dyDescent="0.6">
      <c r="A33" s="14">
        <v>1800</v>
      </c>
      <c r="B33" s="39">
        <v>0.14299999999999999</v>
      </c>
      <c r="C33" s="44"/>
      <c r="D33" s="39">
        <v>0.20899999999999999</v>
      </c>
      <c r="F33" s="23">
        <v>80</v>
      </c>
      <c r="G33" s="23">
        <v>6.0000000000000002E-5</v>
      </c>
      <c r="H33" s="23">
        <f t="shared" si="4"/>
        <v>3.3444816053511705E-3</v>
      </c>
      <c r="I33" s="22">
        <f t="shared" si="5"/>
        <v>6.688963210702341E-3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8748-34F5-F942-9755-C0F266AB1568}">
  <dimension ref="A1:N46"/>
  <sheetViews>
    <sheetView tabSelected="1" workbookViewId="0">
      <selection activeCell="B40" sqref="B40"/>
    </sheetView>
  </sheetViews>
  <sheetFormatPr defaultColWidth="11.19921875" defaultRowHeight="15.6" x14ac:dyDescent="0.6"/>
  <cols>
    <col min="11" max="11" width="9.19921875" bestFit="1" customWidth="1"/>
    <col min="12" max="12" width="11.5" bestFit="1" customWidth="1"/>
    <col min="13" max="13" width="14.796875" bestFit="1" customWidth="1"/>
  </cols>
  <sheetData>
    <row r="1" spans="1:14" ht="18.3" x14ac:dyDescent="0.7">
      <c r="A1" s="2" t="s">
        <v>62</v>
      </c>
    </row>
    <row r="3" spans="1:14" x14ac:dyDescent="0.6">
      <c r="A3" t="s">
        <v>36</v>
      </c>
    </row>
    <row r="4" spans="1:14" x14ac:dyDescent="0.6">
      <c r="A4" t="s">
        <v>19</v>
      </c>
    </row>
    <row r="5" spans="1:14" x14ac:dyDescent="0.6">
      <c r="A5" t="s">
        <v>56</v>
      </c>
    </row>
    <row r="6" spans="1:14" x14ac:dyDescent="0.6">
      <c r="A6" t="s">
        <v>57</v>
      </c>
    </row>
    <row r="9" spans="1:14" x14ac:dyDescent="0.6">
      <c r="A9" s="1" t="s">
        <v>46</v>
      </c>
    </row>
    <row r="10" spans="1:14" x14ac:dyDescent="0.6">
      <c r="A10" t="s">
        <v>21</v>
      </c>
    </row>
    <row r="12" spans="1:14" ht="17.100000000000001" thickBot="1" x14ac:dyDescent="0.8">
      <c r="A12" s="17" t="s">
        <v>9</v>
      </c>
      <c r="B12" s="17" t="s">
        <v>12</v>
      </c>
      <c r="C12" s="17" t="s">
        <v>13</v>
      </c>
      <c r="D12" s="17" t="s">
        <v>15</v>
      </c>
      <c r="E12" s="17" t="s">
        <v>37</v>
      </c>
      <c r="F12" s="17" t="s">
        <v>47</v>
      </c>
      <c r="G12" s="17" t="s">
        <v>48</v>
      </c>
      <c r="H12" s="17" t="s">
        <v>49</v>
      </c>
      <c r="I12" s="17" t="s">
        <v>55</v>
      </c>
      <c r="K12" s="21" t="s">
        <v>50</v>
      </c>
      <c r="L12" s="21" t="s">
        <v>25</v>
      </c>
      <c r="M12" s="21" t="s">
        <v>26</v>
      </c>
      <c r="N12" s="21" t="s">
        <v>27</v>
      </c>
    </row>
    <row r="13" spans="1:14" x14ac:dyDescent="0.6">
      <c r="A13" s="24">
        <v>0</v>
      </c>
      <c r="B13" s="18">
        <v>8.8999999999999996E-2</v>
      </c>
      <c r="C13" s="18">
        <v>8.8999999999999996E-2</v>
      </c>
      <c r="D13" s="18">
        <v>0.108</v>
      </c>
      <c r="E13" s="18">
        <v>0.129</v>
      </c>
      <c r="F13" s="18">
        <v>0.191</v>
      </c>
      <c r="G13" s="18">
        <v>0.23300000000000001</v>
      </c>
      <c r="H13" s="18">
        <v>0.31900000000000001</v>
      </c>
      <c r="I13" s="18">
        <v>0.47499999999999998</v>
      </c>
      <c r="K13" s="22">
        <v>20</v>
      </c>
      <c r="L13" s="26">
        <v>2.0000000000000002E-5</v>
      </c>
      <c r="M13" s="22">
        <f>L13/0.01794</f>
        <v>1.1148272017837235E-3</v>
      </c>
      <c r="N13" s="22">
        <f>M13/0.05</f>
        <v>2.2296544035674468E-2</v>
      </c>
    </row>
    <row r="14" spans="1:14" x14ac:dyDescent="0.6">
      <c r="A14" s="14">
        <v>300</v>
      </c>
      <c r="B14" s="19">
        <v>9.1999999999999998E-2</v>
      </c>
      <c r="C14" s="19">
        <v>0.104</v>
      </c>
      <c r="D14" s="19">
        <v>0.14199999999999999</v>
      </c>
      <c r="E14" s="19">
        <v>0.184</v>
      </c>
      <c r="F14" s="19">
        <v>0.3</v>
      </c>
      <c r="G14" s="19">
        <v>0.38600000000000001</v>
      </c>
      <c r="H14" s="19">
        <v>0.47699999999999998</v>
      </c>
      <c r="I14" s="19">
        <v>0.68799999999999994</v>
      </c>
      <c r="K14" s="23">
        <v>40</v>
      </c>
      <c r="L14" s="25">
        <v>4.0000000000000003E-5</v>
      </c>
      <c r="M14" s="23">
        <f t="shared" ref="M14:M20" si="0">L14/0.01794</f>
        <v>2.229654403567447E-3</v>
      </c>
      <c r="N14" s="22">
        <f t="shared" ref="N14:N20" si="1">M14/0.05</f>
        <v>4.4593088071348937E-2</v>
      </c>
    </row>
    <row r="15" spans="1:14" x14ac:dyDescent="0.6">
      <c r="A15" s="14">
        <v>600</v>
      </c>
      <c r="B15" s="19">
        <v>0.10299999999999999</v>
      </c>
      <c r="C15" s="19">
        <v>0.115</v>
      </c>
      <c r="D15" s="19">
        <v>0.157</v>
      </c>
      <c r="E15" s="19">
        <v>0.22600000000000001</v>
      </c>
      <c r="F15" s="19">
        <v>0.37</v>
      </c>
      <c r="G15" s="19">
        <v>0.46500000000000002</v>
      </c>
      <c r="H15" s="19">
        <v>0.59799999999999998</v>
      </c>
      <c r="I15" s="19">
        <v>0.72</v>
      </c>
      <c r="K15" s="23">
        <v>80</v>
      </c>
      <c r="L15" s="25">
        <v>8.0000000000000007E-5</v>
      </c>
      <c r="M15" s="23">
        <f t="shared" si="0"/>
        <v>4.459308807134894E-3</v>
      </c>
      <c r="N15" s="22">
        <f t="shared" si="1"/>
        <v>8.9186176142697873E-2</v>
      </c>
    </row>
    <row r="16" spans="1:14" x14ac:dyDescent="0.6">
      <c r="K16" s="23">
        <v>120</v>
      </c>
      <c r="L16" s="25">
        <v>1.6000000000000001E-4</v>
      </c>
      <c r="M16" s="23">
        <f t="shared" si="0"/>
        <v>8.918617614269788E-3</v>
      </c>
      <c r="N16" s="22">
        <f t="shared" si="1"/>
        <v>0.17837235228539575</v>
      </c>
    </row>
    <row r="17" spans="1:14" x14ac:dyDescent="0.6">
      <c r="K17" s="23">
        <v>240</v>
      </c>
      <c r="L17" s="25">
        <v>2.9999999999999997E-4</v>
      </c>
      <c r="M17" s="23">
        <f t="shared" si="0"/>
        <v>1.6722408026755849E-2</v>
      </c>
      <c r="N17" s="22">
        <f t="shared" si="1"/>
        <v>0.33444816053511695</v>
      </c>
    </row>
    <row r="18" spans="1:14" x14ac:dyDescent="0.6">
      <c r="K18" s="23">
        <v>320</v>
      </c>
      <c r="L18" s="25">
        <v>3.8999999999999999E-4</v>
      </c>
      <c r="M18" s="23">
        <f t="shared" si="0"/>
        <v>2.1739130434782608E-2</v>
      </c>
      <c r="N18" s="22">
        <f t="shared" si="1"/>
        <v>0.43478260869565216</v>
      </c>
    </row>
    <row r="19" spans="1:14" x14ac:dyDescent="0.6">
      <c r="K19" s="23">
        <v>500</v>
      </c>
      <c r="L19" s="25">
        <v>4.6999999999999999E-4</v>
      </c>
      <c r="M19" s="23">
        <f t="shared" si="0"/>
        <v>2.61984392419175E-2</v>
      </c>
      <c r="N19" s="22">
        <f t="shared" si="1"/>
        <v>0.52396878483834997</v>
      </c>
    </row>
    <row r="20" spans="1:14" x14ac:dyDescent="0.6">
      <c r="K20" s="23">
        <v>800</v>
      </c>
      <c r="L20" s="25">
        <v>7.1000000000000002E-4</v>
      </c>
      <c r="M20" s="23">
        <f t="shared" si="0"/>
        <v>3.9576365663322184E-2</v>
      </c>
      <c r="N20" s="22">
        <f t="shared" si="1"/>
        <v>0.79152731326644366</v>
      </c>
    </row>
    <row r="22" spans="1:14" x14ac:dyDescent="0.6">
      <c r="A22" s="1" t="s">
        <v>51</v>
      </c>
    </row>
    <row r="23" spans="1:14" x14ac:dyDescent="0.6">
      <c r="A23" t="s">
        <v>21</v>
      </c>
    </row>
    <row r="25" spans="1:14" ht="17.100000000000001" thickBot="1" x14ac:dyDescent="0.8">
      <c r="A25" s="17" t="s">
        <v>9</v>
      </c>
      <c r="B25" s="17" t="s">
        <v>12</v>
      </c>
      <c r="C25" s="17" t="s">
        <v>13</v>
      </c>
      <c r="D25" s="17" t="s">
        <v>15</v>
      </c>
      <c r="E25" s="17" t="s">
        <v>37</v>
      </c>
      <c r="F25" s="17" t="s">
        <v>47</v>
      </c>
      <c r="G25" s="17" t="s">
        <v>48</v>
      </c>
      <c r="H25" s="17" t="s">
        <v>49</v>
      </c>
      <c r="I25" s="17" t="s">
        <v>55</v>
      </c>
      <c r="K25" s="21" t="s">
        <v>50</v>
      </c>
      <c r="L25" s="21" t="s">
        <v>25</v>
      </c>
      <c r="M25" s="21" t="s">
        <v>26</v>
      </c>
      <c r="N25" s="21" t="s">
        <v>27</v>
      </c>
    </row>
    <row r="26" spans="1:14" x14ac:dyDescent="0.6">
      <c r="A26" s="24">
        <v>0</v>
      </c>
      <c r="B26" s="18">
        <v>9.9000000000000005E-2</v>
      </c>
      <c r="C26" s="18">
        <v>0.1</v>
      </c>
      <c r="D26" s="18">
        <v>0.121</v>
      </c>
      <c r="E26" s="18">
        <v>0.13300000000000001</v>
      </c>
      <c r="F26" s="18">
        <v>0.185</v>
      </c>
      <c r="G26" s="18">
        <v>0.25800000000000001</v>
      </c>
      <c r="H26" s="18">
        <v>0.34200000000000003</v>
      </c>
      <c r="I26" s="18">
        <v>0.46</v>
      </c>
      <c r="K26" s="22">
        <v>20</v>
      </c>
      <c r="L26" s="26">
        <v>2.0000000000000002E-5</v>
      </c>
      <c r="M26" s="22">
        <f>L26/0.01794</f>
        <v>1.1148272017837235E-3</v>
      </c>
      <c r="N26" s="22">
        <f>M26/0.05</f>
        <v>2.2296544035674468E-2</v>
      </c>
    </row>
    <row r="27" spans="1:14" x14ac:dyDescent="0.6">
      <c r="A27" s="14">
        <v>300</v>
      </c>
      <c r="B27" s="19">
        <v>0.105</v>
      </c>
      <c r="C27" s="19">
        <v>0.12</v>
      </c>
      <c r="D27" s="19">
        <v>0.17199999999999999</v>
      </c>
      <c r="E27" s="19">
        <v>0.19</v>
      </c>
      <c r="F27" s="19">
        <v>0.30399999999999999</v>
      </c>
      <c r="G27" s="19">
        <v>0.38900000000000001</v>
      </c>
      <c r="H27" s="19">
        <v>0.501</v>
      </c>
      <c r="I27" s="19">
        <v>0.67400000000000004</v>
      </c>
      <c r="K27" s="23">
        <v>40</v>
      </c>
      <c r="L27" s="25">
        <v>6.0000000000000002E-5</v>
      </c>
      <c r="M27" s="23">
        <f t="shared" ref="M27:M33" si="2">L27/0.01794</f>
        <v>3.3444816053511705E-3</v>
      </c>
      <c r="N27" s="22">
        <f t="shared" ref="N27:N33" si="3">M27/0.05</f>
        <v>6.6889632107023408E-2</v>
      </c>
    </row>
    <row r="28" spans="1:14" x14ac:dyDescent="0.6">
      <c r="A28" s="14">
        <v>600</v>
      </c>
      <c r="B28" s="19">
        <v>0.11</v>
      </c>
      <c r="C28" s="19">
        <v>0.13500000000000001</v>
      </c>
      <c r="D28" s="19">
        <v>0.20799999999999999</v>
      </c>
      <c r="E28" s="19">
        <v>0.23200000000000001</v>
      </c>
      <c r="F28" s="19">
        <v>0.34899999999999998</v>
      </c>
      <c r="G28" s="19">
        <v>0.48699999999999999</v>
      </c>
      <c r="H28" s="19">
        <v>0.64</v>
      </c>
      <c r="I28" s="19">
        <v>0.68600000000000005</v>
      </c>
      <c r="K28" s="23">
        <v>80</v>
      </c>
      <c r="L28" s="25">
        <v>1.4999999999999999E-4</v>
      </c>
      <c r="M28" s="23">
        <f t="shared" si="2"/>
        <v>8.3612040133779243E-3</v>
      </c>
      <c r="N28" s="22">
        <f t="shared" si="3"/>
        <v>0.16722408026755847</v>
      </c>
    </row>
    <row r="29" spans="1:14" x14ac:dyDescent="0.6">
      <c r="K29" s="23">
        <v>120</v>
      </c>
      <c r="L29" s="25">
        <v>1.7000000000000001E-4</v>
      </c>
      <c r="M29" s="23">
        <f t="shared" si="2"/>
        <v>9.47603121516165E-3</v>
      </c>
      <c r="N29" s="22">
        <f t="shared" si="3"/>
        <v>0.18952062430323299</v>
      </c>
    </row>
    <row r="30" spans="1:14" x14ac:dyDescent="0.6">
      <c r="K30" s="23">
        <v>240</v>
      </c>
      <c r="L30" s="25">
        <v>2.7E-4</v>
      </c>
      <c r="M30" s="23">
        <f t="shared" si="2"/>
        <v>1.5050167224080266E-2</v>
      </c>
      <c r="N30" s="22">
        <f t="shared" si="3"/>
        <v>0.30100334448160532</v>
      </c>
    </row>
    <row r="31" spans="1:14" x14ac:dyDescent="0.6">
      <c r="K31" s="23">
        <v>320</v>
      </c>
      <c r="L31" s="25">
        <v>3.8000000000000002E-4</v>
      </c>
      <c r="M31" s="23">
        <f t="shared" si="2"/>
        <v>2.1181716833890748E-2</v>
      </c>
      <c r="N31" s="22">
        <f t="shared" si="3"/>
        <v>0.42363433667781492</v>
      </c>
    </row>
    <row r="32" spans="1:14" x14ac:dyDescent="0.6">
      <c r="K32" s="23">
        <v>500</v>
      </c>
      <c r="L32" s="25">
        <v>5.0000000000000001E-4</v>
      </c>
      <c r="M32" s="23">
        <f t="shared" si="2"/>
        <v>2.7870680044593088E-2</v>
      </c>
      <c r="N32" s="22">
        <f t="shared" si="3"/>
        <v>0.55741360089186176</v>
      </c>
    </row>
    <row r="33" spans="1:14" x14ac:dyDescent="0.6">
      <c r="K33" s="23">
        <v>800</v>
      </c>
      <c r="L33" s="25">
        <v>7.1000000000000002E-4</v>
      </c>
      <c r="M33" s="23">
        <f t="shared" si="2"/>
        <v>3.9576365663322184E-2</v>
      </c>
      <c r="N33" s="22">
        <f t="shared" si="3"/>
        <v>0.79152731326644366</v>
      </c>
    </row>
    <row r="35" spans="1:14" x14ac:dyDescent="0.6">
      <c r="A35" s="1" t="s">
        <v>52</v>
      </c>
    </row>
    <row r="36" spans="1:14" x14ac:dyDescent="0.6">
      <c r="A36" t="s">
        <v>21</v>
      </c>
    </row>
    <row r="38" spans="1:14" ht="17.100000000000001" thickBot="1" x14ac:dyDescent="0.8">
      <c r="A38" s="17" t="s">
        <v>9</v>
      </c>
      <c r="B38" s="17" t="s">
        <v>12</v>
      </c>
      <c r="C38" s="17" t="s">
        <v>13</v>
      </c>
      <c r="D38" s="17" t="s">
        <v>15</v>
      </c>
      <c r="E38" s="17" t="s">
        <v>37</v>
      </c>
      <c r="F38" s="17" t="s">
        <v>47</v>
      </c>
      <c r="G38" s="17" t="s">
        <v>48</v>
      </c>
      <c r="H38" s="17" t="s">
        <v>49</v>
      </c>
      <c r="I38" s="17" t="s">
        <v>55</v>
      </c>
      <c r="K38" s="21" t="s">
        <v>50</v>
      </c>
      <c r="L38" s="21" t="s">
        <v>25</v>
      </c>
      <c r="M38" s="21" t="s">
        <v>26</v>
      </c>
      <c r="N38" s="21" t="s">
        <v>27</v>
      </c>
    </row>
    <row r="39" spans="1:14" x14ac:dyDescent="0.6">
      <c r="A39" s="24">
        <v>0</v>
      </c>
      <c r="B39" s="18">
        <v>0.10199999999999999</v>
      </c>
      <c r="C39" s="18">
        <v>0.106</v>
      </c>
      <c r="D39" s="18">
        <v>0.13700000000000001</v>
      </c>
      <c r="E39" s="18">
        <v>0.158</v>
      </c>
      <c r="F39" s="18">
        <v>0.19800000000000001</v>
      </c>
      <c r="G39" s="18">
        <v>0.26400000000000001</v>
      </c>
      <c r="H39" s="18">
        <v>0.35399999999999998</v>
      </c>
      <c r="I39" s="18">
        <v>0.47799999999999998</v>
      </c>
      <c r="K39" s="22">
        <v>20</v>
      </c>
      <c r="L39" s="26">
        <v>1.0000000000000001E-5</v>
      </c>
      <c r="M39" s="22">
        <f>L39/0.01794</f>
        <v>5.5741360089186175E-4</v>
      </c>
      <c r="N39" s="22">
        <f>M39/0.05</f>
        <v>1.1148272017837234E-2</v>
      </c>
    </row>
    <row r="40" spans="1:14" x14ac:dyDescent="0.6">
      <c r="A40" s="14">
        <v>300</v>
      </c>
      <c r="B40" s="44"/>
      <c r="C40" s="19">
        <v>0.124</v>
      </c>
      <c r="D40" s="19">
        <v>0.17</v>
      </c>
      <c r="E40" s="19">
        <v>0.214</v>
      </c>
      <c r="F40" s="19">
        <v>0.30499999999999999</v>
      </c>
      <c r="G40" s="19">
        <v>0.40600000000000003</v>
      </c>
      <c r="H40" s="19">
        <v>0.59699999999999998</v>
      </c>
      <c r="I40" s="19">
        <v>0.63700000000000001</v>
      </c>
      <c r="K40" s="23">
        <v>40</v>
      </c>
      <c r="L40" s="25">
        <v>6.7000000000000002E-5</v>
      </c>
      <c r="M40" s="23">
        <f t="shared" ref="M40:M46" si="4">L40/0.01794</f>
        <v>3.7346711259754737E-3</v>
      </c>
      <c r="N40" s="22">
        <f t="shared" ref="N40:N46" si="5">M40/0.05</f>
        <v>7.4693422519509473E-2</v>
      </c>
    </row>
    <row r="41" spans="1:14" x14ac:dyDescent="0.6">
      <c r="A41" s="14">
        <v>600</v>
      </c>
      <c r="B41" s="19">
        <v>0.109</v>
      </c>
      <c r="C41" s="19">
        <v>0.14599999999999999</v>
      </c>
      <c r="D41" s="19">
        <v>0.17899999999999999</v>
      </c>
      <c r="E41" s="19">
        <v>0.252</v>
      </c>
      <c r="F41" s="19">
        <v>0.38200000000000001</v>
      </c>
      <c r="G41" s="19">
        <v>0.498</v>
      </c>
      <c r="H41" s="19">
        <v>0.65600000000000003</v>
      </c>
      <c r="I41" s="44"/>
      <c r="K41" s="23">
        <v>80</v>
      </c>
      <c r="L41" s="25">
        <v>6.9999999999999994E-5</v>
      </c>
      <c r="M41" s="23">
        <f t="shared" si="4"/>
        <v>3.9018952062430316E-3</v>
      </c>
      <c r="N41" s="22">
        <f t="shared" si="5"/>
        <v>7.8037904124860627E-2</v>
      </c>
    </row>
    <row r="42" spans="1:14" x14ac:dyDescent="0.6">
      <c r="K42" s="23">
        <v>120</v>
      </c>
      <c r="L42" s="25">
        <v>1.6000000000000001E-4</v>
      </c>
      <c r="M42" s="23">
        <f t="shared" si="4"/>
        <v>8.918617614269788E-3</v>
      </c>
      <c r="N42" s="22">
        <f t="shared" si="5"/>
        <v>0.17837235228539575</v>
      </c>
    </row>
    <row r="43" spans="1:14" x14ac:dyDescent="0.6">
      <c r="K43" s="23">
        <v>240</v>
      </c>
      <c r="L43" s="25">
        <v>3.1E-4</v>
      </c>
      <c r="M43" s="23">
        <f t="shared" si="4"/>
        <v>1.7279821627647712E-2</v>
      </c>
      <c r="N43" s="22">
        <f t="shared" si="5"/>
        <v>0.34559643255295425</v>
      </c>
    </row>
    <row r="44" spans="1:14" x14ac:dyDescent="0.6">
      <c r="K44" s="23">
        <v>320</v>
      </c>
      <c r="L44" s="25">
        <v>3.8999999999999999E-4</v>
      </c>
      <c r="M44" s="23">
        <f t="shared" si="4"/>
        <v>2.1739130434782608E-2</v>
      </c>
      <c r="N44" s="22">
        <f t="shared" si="5"/>
        <v>0.43478260869565216</v>
      </c>
    </row>
    <row r="45" spans="1:14" x14ac:dyDescent="0.6">
      <c r="K45" s="23">
        <v>500</v>
      </c>
      <c r="L45" s="25">
        <v>5.0000000000000001E-4</v>
      </c>
      <c r="M45" s="23">
        <f t="shared" si="4"/>
        <v>2.7870680044593088E-2</v>
      </c>
      <c r="N45" s="22">
        <f t="shared" si="5"/>
        <v>0.55741360089186176</v>
      </c>
    </row>
    <row r="46" spans="1:14" x14ac:dyDescent="0.6">
      <c r="K46" s="23">
        <v>800</v>
      </c>
      <c r="L46" s="25">
        <v>5.2999999999999998E-4</v>
      </c>
      <c r="M46" s="23">
        <f t="shared" si="4"/>
        <v>2.9542920847268672E-2</v>
      </c>
      <c r="N46" s="22">
        <f t="shared" si="5"/>
        <v>0.59085841694537344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96746833BC24DB99B8C0EFD854A3B" ma:contentTypeVersion="10" ma:contentTypeDescription="Create a new document." ma:contentTypeScope="" ma:versionID="afbfed2867a9070feb2ebc6ad5980447">
  <xsd:schema xmlns:xsd="http://www.w3.org/2001/XMLSchema" xmlns:xs="http://www.w3.org/2001/XMLSchema" xmlns:p="http://schemas.microsoft.com/office/2006/metadata/properties" xmlns:ns2="56aecc68-a308-4f29-8888-60cc94cde70d" targetNamespace="http://schemas.microsoft.com/office/2006/metadata/properties" ma:root="true" ma:fieldsID="1a05be94c6edcc344f9cb9ade5686db8" ns2:_="">
    <xsd:import namespace="56aecc68-a308-4f29-8888-60cc94cde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cc68-a308-4f29-8888-60cc94cde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A7DBC2-E0B7-46C5-BFCB-D78A230ED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cc68-a308-4f29-8888-60cc94cde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29DF54-9BB5-45A1-B46E-33668787E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E58DB-CBEE-459D-BA80-DC80D0D688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StandardCurve</vt:lpstr>
      <vt:lpstr>diC8-PI(3,4,5)P3</vt:lpstr>
      <vt:lpstr>diC8-PI(4,5)P2</vt:lpstr>
      <vt:lpstr>diC8-PI(3,5)P2</vt:lpstr>
      <vt:lpstr>diC8-PI(5)P</vt:lpstr>
      <vt:lpstr>IP3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Wim VERSEES</cp:lastModifiedBy>
  <dcterms:created xsi:type="dcterms:W3CDTF">2020-08-21T08:28:43Z</dcterms:created>
  <dcterms:modified xsi:type="dcterms:W3CDTF">2020-12-14T13:01:54Z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0x01010070B96746833BC24DB99B8C0EFD854A3B</vt:lpwstr>
  </property>
</Properties>
</file>