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oue\2020-10-14\eLife\3rd submission\"/>
    </mc:Choice>
  </mc:AlternateContent>
  <xr:revisionPtr revIDLastSave="0" documentId="8_{0996CDB7-DD86-4462-AF91-8A729AA1C515}" xr6:coauthVersionLast="46" xr6:coauthVersionMax="46" xr10:uidLastSave="{00000000-0000-0000-0000-000000000000}"/>
  <bookViews>
    <workbookView xWindow="19310" yWindow="30" windowWidth="16240" windowHeight="21570" xr2:uid="{F9AC1EB9-BE6D-4477-84C7-A06EDC8FF089}"/>
  </bookViews>
  <sheets>
    <sheet name="Fig.6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I42" i="1"/>
  <c r="H42" i="1"/>
  <c r="G42" i="1"/>
  <c r="K42" i="1" s="1"/>
  <c r="L41" i="1"/>
  <c r="I41" i="1"/>
  <c r="H41" i="1"/>
  <c r="G41" i="1"/>
  <c r="K41" i="1" s="1"/>
  <c r="I40" i="1"/>
  <c r="H40" i="1"/>
  <c r="G40" i="1"/>
  <c r="L40" i="1" s="1"/>
  <c r="J34" i="1"/>
  <c r="I34" i="1"/>
  <c r="L34" i="1" s="1"/>
  <c r="H34" i="1"/>
  <c r="G34" i="1"/>
  <c r="J33" i="1"/>
  <c r="I33" i="1"/>
  <c r="H33" i="1"/>
  <c r="G33" i="1"/>
  <c r="L33" i="1" s="1"/>
  <c r="J32" i="1"/>
  <c r="I32" i="1"/>
  <c r="H32" i="1"/>
  <c r="G32" i="1"/>
  <c r="L32" i="1" s="1"/>
  <c r="L26" i="1"/>
  <c r="I26" i="1"/>
  <c r="H26" i="1"/>
  <c r="G26" i="1"/>
  <c r="K26" i="1" s="1"/>
  <c r="I25" i="1"/>
  <c r="H25" i="1"/>
  <c r="G25" i="1"/>
  <c r="L25" i="1" s="1"/>
  <c r="I24" i="1"/>
  <c r="H24" i="1"/>
  <c r="G24" i="1"/>
  <c r="L24" i="1" s="1"/>
  <c r="L18" i="1"/>
  <c r="J18" i="1"/>
  <c r="I18" i="1"/>
  <c r="H18" i="1"/>
  <c r="G18" i="1"/>
  <c r="K18" i="1" s="1"/>
  <c r="L17" i="1"/>
  <c r="J17" i="1"/>
  <c r="I17" i="1"/>
  <c r="H17" i="1"/>
  <c r="G17" i="1"/>
  <c r="K17" i="1" s="1"/>
  <c r="J16" i="1"/>
  <c r="I16" i="1"/>
  <c r="H16" i="1"/>
  <c r="G16" i="1"/>
  <c r="L16" i="1" s="1"/>
  <c r="L10" i="1"/>
  <c r="J10" i="1"/>
  <c r="I10" i="1"/>
  <c r="H10" i="1"/>
  <c r="G10" i="1"/>
  <c r="K10" i="1" s="1"/>
  <c r="J9" i="1"/>
  <c r="I9" i="1"/>
  <c r="H9" i="1"/>
  <c r="L9" i="1" s="1"/>
  <c r="G9" i="1"/>
  <c r="K9" i="1" s="1"/>
  <c r="J8" i="1"/>
  <c r="I8" i="1"/>
  <c r="H8" i="1"/>
  <c r="K8" i="1" s="1"/>
  <c r="G8" i="1"/>
  <c r="L8" i="1" s="1"/>
  <c r="K16" i="1" l="1"/>
  <c r="K32" i="1"/>
  <c r="K33" i="1"/>
  <c r="K34" i="1"/>
  <c r="K24" i="1"/>
  <c r="K40" i="1"/>
  <c r="K25" i="1"/>
</calcChain>
</file>

<file path=xl/sharedStrings.xml><?xml version="1.0" encoding="utf-8"?>
<sst xmlns="http://schemas.openxmlformats.org/spreadsheetml/2006/main" count="82" uniqueCount="27">
  <si>
    <t>Figure 6-source data 2</t>
    <phoneticPr fontId="2"/>
  </si>
  <si>
    <t>Figure 6D</t>
    <phoneticPr fontId="2"/>
  </si>
  <si>
    <t>Stress-induced hyperthermia</t>
    <phoneticPr fontId="2"/>
  </si>
  <si>
    <t>P2~4</t>
    <phoneticPr fontId="2"/>
  </si>
  <si>
    <t>WT(VNL)</t>
    <phoneticPr fontId="2"/>
  </si>
  <si>
    <t>(Tx-T)</t>
    <phoneticPr fontId="2"/>
  </si>
  <si>
    <t>(Tx-T)</t>
  </si>
  <si>
    <t>average</t>
    <phoneticPr fontId="2"/>
  </si>
  <si>
    <t>SD</t>
    <phoneticPr fontId="2"/>
  </si>
  <si>
    <t>min</t>
    <phoneticPr fontId="2"/>
  </si>
  <si>
    <t>#1</t>
    <phoneticPr fontId="2"/>
  </si>
  <si>
    <t>#2</t>
    <phoneticPr fontId="2"/>
  </si>
  <si>
    <t>#3</t>
    <phoneticPr fontId="2"/>
  </si>
  <si>
    <t>#4</t>
    <phoneticPr fontId="2"/>
  </si>
  <si>
    <t>P9~11</t>
    <phoneticPr fontId="2"/>
  </si>
  <si>
    <t>(-)</t>
    <phoneticPr fontId="2"/>
  </si>
  <si>
    <t>P2~4</t>
    <phoneticPr fontId="0"/>
  </si>
  <si>
    <t>PlxnC1(VNL)</t>
  </si>
  <si>
    <t>(Tx-T)</t>
    <phoneticPr fontId="0"/>
  </si>
  <si>
    <t>average</t>
    <phoneticPr fontId="0"/>
  </si>
  <si>
    <t>SD</t>
    <phoneticPr fontId="0"/>
  </si>
  <si>
    <t>min</t>
    <phoneticPr fontId="0"/>
  </si>
  <si>
    <t>#1</t>
    <phoneticPr fontId="0"/>
  </si>
  <si>
    <t>#2</t>
    <phoneticPr fontId="0"/>
  </si>
  <si>
    <t>#3</t>
    <phoneticPr fontId="0"/>
  </si>
  <si>
    <t>#4</t>
    <phoneticPr fontId="0"/>
  </si>
  <si>
    <t>WT(PPA)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</si>
</sst>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477A-2D94-4331-9B79-D4CDADB7E9A0}">
  <dimension ref="A1:L42"/>
  <sheetViews>
    <sheetView tabSelected="1" workbookViewId="0">
      <selection activeCell="L2" sqref="L2"/>
    </sheetView>
  </sheetViews>
  <sheetFormatPr defaultRowHeight="18" x14ac:dyDescent="0.55000000000000004"/>
  <cols>
    <col min="12" max="12" width="13" customWidth="1"/>
  </cols>
  <sheetData>
    <row r="1" spans="1:12" x14ac:dyDescent="0.55000000000000004">
      <c r="A1" s="1" t="s">
        <v>0</v>
      </c>
    </row>
    <row r="2" spans="1:12" x14ac:dyDescent="0.55000000000000004">
      <c r="A2" s="1" t="s">
        <v>1</v>
      </c>
      <c r="B2" s="2"/>
      <c r="C2" s="1" t="s">
        <v>2</v>
      </c>
      <c r="D2" s="2"/>
      <c r="E2" s="2"/>
      <c r="F2" s="2"/>
      <c r="G2" s="2"/>
      <c r="H2" s="2"/>
      <c r="I2" s="2"/>
      <c r="J2" s="2"/>
      <c r="K2" s="2"/>
      <c r="L2" s="2"/>
    </row>
    <row r="3" spans="1:12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55000000000000004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55000000000000004">
      <c r="A5" s="1" t="s">
        <v>4</v>
      </c>
      <c r="B5" s="2"/>
      <c r="C5" s="2"/>
      <c r="D5" s="2"/>
      <c r="E5" s="2"/>
      <c r="F5" s="2"/>
      <c r="G5" s="4" t="s">
        <v>5</v>
      </c>
      <c r="H5" s="4" t="s">
        <v>6</v>
      </c>
      <c r="I5" s="4" t="s">
        <v>6</v>
      </c>
      <c r="J5" s="4" t="s">
        <v>6</v>
      </c>
      <c r="K5" s="4" t="s">
        <v>7</v>
      </c>
      <c r="L5" s="4" t="s">
        <v>8</v>
      </c>
    </row>
    <row r="6" spans="1:12" x14ac:dyDescent="0.55000000000000004">
      <c r="A6" s="5" t="s">
        <v>9</v>
      </c>
      <c r="B6" s="2"/>
      <c r="C6" s="4" t="s">
        <v>10</v>
      </c>
      <c r="D6" s="4" t="s">
        <v>11</v>
      </c>
      <c r="E6" s="4" t="s">
        <v>12</v>
      </c>
      <c r="F6" s="4" t="s">
        <v>13</v>
      </c>
      <c r="G6" s="4" t="s">
        <v>10</v>
      </c>
      <c r="H6" s="4" t="s">
        <v>11</v>
      </c>
      <c r="I6" s="4" t="s">
        <v>12</v>
      </c>
      <c r="J6" s="4" t="s">
        <v>13</v>
      </c>
      <c r="K6" s="2"/>
      <c r="L6" s="2"/>
    </row>
    <row r="7" spans="1:12" x14ac:dyDescent="0.55000000000000004">
      <c r="A7" s="2">
        <v>0</v>
      </c>
      <c r="B7" s="2"/>
      <c r="C7" s="2">
        <v>32.700000000000003</v>
      </c>
      <c r="D7" s="2">
        <v>33.700000000000003</v>
      </c>
      <c r="E7" s="2">
        <v>33.6</v>
      </c>
      <c r="F7" s="2">
        <v>32.5</v>
      </c>
      <c r="G7" s="2"/>
      <c r="H7" s="2"/>
      <c r="I7" s="2"/>
      <c r="J7" s="2"/>
      <c r="K7" s="2"/>
      <c r="L7" s="2"/>
    </row>
    <row r="8" spans="1:12" x14ac:dyDescent="0.55000000000000004">
      <c r="A8" s="2">
        <v>20</v>
      </c>
      <c r="B8" s="2"/>
      <c r="C8" s="2">
        <v>35.1</v>
      </c>
      <c r="D8" s="2">
        <v>35</v>
      </c>
      <c r="E8" s="2">
        <v>34.9</v>
      </c>
      <c r="F8" s="2">
        <v>34.700000000000003</v>
      </c>
      <c r="G8" s="2">
        <f>C8-32.7</f>
        <v>2.3999999999999986</v>
      </c>
      <c r="H8" s="2">
        <f>D8-33.7</f>
        <v>1.2999999999999972</v>
      </c>
      <c r="I8" s="2">
        <f>E8-33.6</f>
        <v>1.2999999999999972</v>
      </c>
      <c r="J8" s="2">
        <f>F8-32.5</f>
        <v>2.2000000000000028</v>
      </c>
      <c r="K8" s="2">
        <f>AVERAGE(G8:J8)</f>
        <v>1.7999999999999989</v>
      </c>
      <c r="L8" s="2">
        <f>STDEV(G8:J8)</f>
        <v>0.58309518948453198</v>
      </c>
    </row>
    <row r="9" spans="1:12" x14ac:dyDescent="0.55000000000000004">
      <c r="A9" s="2">
        <v>40</v>
      </c>
      <c r="B9" s="2"/>
      <c r="C9" s="2">
        <v>33.700000000000003</v>
      </c>
      <c r="D9" s="2">
        <v>34</v>
      </c>
      <c r="E9" s="2">
        <v>33.700000000000003</v>
      </c>
      <c r="F9" s="2">
        <v>33.799999999999997</v>
      </c>
      <c r="G9" s="2">
        <f>C9-32.7</f>
        <v>1</v>
      </c>
      <c r="H9" s="2">
        <f>D9-33.7</f>
        <v>0.29999999999999716</v>
      </c>
      <c r="I9" s="2">
        <f>E9-33.6</f>
        <v>0.10000000000000142</v>
      </c>
      <c r="J9" s="2">
        <f>F9-32.5</f>
        <v>1.2999999999999972</v>
      </c>
      <c r="K9" s="2">
        <f>AVERAGE(G9:J9)</f>
        <v>0.67499999999999893</v>
      </c>
      <c r="L9" s="2">
        <f>STDEV(G9:J9)</f>
        <v>0.56789083458002643</v>
      </c>
    </row>
    <row r="10" spans="1:12" x14ac:dyDescent="0.55000000000000004">
      <c r="A10" s="2">
        <v>60</v>
      </c>
      <c r="B10" s="2"/>
      <c r="C10" s="2">
        <v>33.5</v>
      </c>
      <c r="D10" s="2">
        <v>34.200000000000003</v>
      </c>
      <c r="E10" s="2">
        <v>33.700000000000003</v>
      </c>
      <c r="F10" s="2">
        <v>33</v>
      </c>
      <c r="G10" s="2">
        <f>C10-32.7</f>
        <v>0.79999999999999716</v>
      </c>
      <c r="H10" s="2">
        <f>D10-33.7</f>
        <v>0.5</v>
      </c>
      <c r="I10" s="2">
        <f>E10-33.6</f>
        <v>0.10000000000000142</v>
      </c>
      <c r="J10" s="2">
        <f>F10-32.5</f>
        <v>0.5</v>
      </c>
      <c r="K10" s="2">
        <f>AVERAGE(G10:J10)</f>
        <v>0.47499999999999964</v>
      </c>
      <c r="L10" s="2">
        <f>STDEV(G10:J10)</f>
        <v>0.2872281323268997</v>
      </c>
    </row>
    <row r="11" spans="1:12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55000000000000004">
      <c r="A12" s="3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55000000000000004">
      <c r="A13" s="1" t="s">
        <v>4</v>
      </c>
      <c r="B13" s="2"/>
      <c r="C13" s="2"/>
      <c r="D13" s="2"/>
      <c r="E13" s="2"/>
      <c r="F13" s="2"/>
      <c r="G13" s="4" t="s">
        <v>5</v>
      </c>
      <c r="H13" s="4" t="s">
        <v>6</v>
      </c>
      <c r="I13" s="4" t="s">
        <v>6</v>
      </c>
      <c r="J13" s="4" t="s">
        <v>6</v>
      </c>
      <c r="K13" s="4" t="s">
        <v>7</v>
      </c>
      <c r="L13" s="4" t="s">
        <v>8</v>
      </c>
    </row>
    <row r="14" spans="1:12" x14ac:dyDescent="0.55000000000000004">
      <c r="A14" s="5" t="s">
        <v>9</v>
      </c>
      <c r="B14" s="2"/>
      <c r="C14" s="4" t="s">
        <v>10</v>
      </c>
      <c r="D14" s="4" t="s">
        <v>11</v>
      </c>
      <c r="E14" s="4" t="s">
        <v>12</v>
      </c>
      <c r="F14" s="4" t="s">
        <v>13</v>
      </c>
      <c r="G14" s="4" t="s">
        <v>10</v>
      </c>
      <c r="H14" s="4" t="s">
        <v>11</v>
      </c>
      <c r="I14" s="4" t="s">
        <v>12</v>
      </c>
      <c r="J14" s="4" t="s">
        <v>13</v>
      </c>
      <c r="K14" s="2"/>
      <c r="L14" s="2"/>
    </row>
    <row r="15" spans="1:12" x14ac:dyDescent="0.55000000000000004">
      <c r="A15" s="2">
        <v>0</v>
      </c>
      <c r="B15" s="2"/>
      <c r="C15" s="2">
        <v>33</v>
      </c>
      <c r="D15" s="2">
        <v>32.4</v>
      </c>
      <c r="E15" s="2">
        <v>32.9</v>
      </c>
      <c r="F15" s="2">
        <v>32.5</v>
      </c>
      <c r="G15" s="2"/>
      <c r="H15" s="2"/>
      <c r="I15" s="2"/>
      <c r="J15" s="2"/>
      <c r="K15" s="2"/>
      <c r="L15" s="2"/>
    </row>
    <row r="16" spans="1:12" x14ac:dyDescent="0.55000000000000004">
      <c r="A16" s="2">
        <v>20</v>
      </c>
      <c r="B16" s="2"/>
      <c r="C16" s="2">
        <v>34.5</v>
      </c>
      <c r="D16" s="2">
        <v>34.1</v>
      </c>
      <c r="E16" s="2">
        <v>34.1</v>
      </c>
      <c r="F16" s="2">
        <v>34.9</v>
      </c>
      <c r="G16" s="2">
        <f>C16-33</f>
        <v>1.5</v>
      </c>
      <c r="H16" s="2">
        <f>D16-32.4</f>
        <v>1.7000000000000028</v>
      </c>
      <c r="I16" s="2">
        <f>E16-32.9</f>
        <v>1.2000000000000028</v>
      </c>
      <c r="J16" s="2">
        <f>F16-32.5</f>
        <v>2.3999999999999986</v>
      </c>
      <c r="K16" s="2">
        <f t="shared" ref="K16:K18" si="0">AVERAGE(G16:J16)</f>
        <v>1.7000000000000011</v>
      </c>
      <c r="L16" s="2">
        <f t="shared" ref="L16:L18" si="1">STDEV(G16:J16)</f>
        <v>0.50990195135927718</v>
      </c>
    </row>
    <row r="17" spans="1:12" x14ac:dyDescent="0.55000000000000004">
      <c r="A17" s="2">
        <v>40</v>
      </c>
      <c r="B17" s="2"/>
      <c r="C17" s="2">
        <v>34.5</v>
      </c>
      <c r="D17" s="2">
        <v>34.200000000000003</v>
      </c>
      <c r="E17" s="2">
        <v>34.299999999999997</v>
      </c>
      <c r="F17" s="2">
        <v>34.200000000000003</v>
      </c>
      <c r="G17" s="2">
        <f t="shared" ref="G17:G18" si="2">C17-33</f>
        <v>1.5</v>
      </c>
      <c r="H17" s="2">
        <f t="shared" ref="H17:H18" si="3">D17-32.4</f>
        <v>1.8000000000000043</v>
      </c>
      <c r="I17" s="2">
        <f t="shared" ref="I17:I18" si="4">E17-32.9</f>
        <v>1.3999999999999986</v>
      </c>
      <c r="J17" s="2">
        <f t="shared" ref="J17:J18" si="5">F17-32.5</f>
        <v>1.7000000000000028</v>
      </c>
      <c r="K17" s="2">
        <f t="shared" si="0"/>
        <v>1.6000000000000014</v>
      </c>
      <c r="L17" s="2">
        <f t="shared" si="1"/>
        <v>0.18257418583505797</v>
      </c>
    </row>
    <row r="18" spans="1:12" x14ac:dyDescent="0.55000000000000004">
      <c r="A18" s="2">
        <v>60</v>
      </c>
      <c r="B18" s="2"/>
      <c r="C18" s="2">
        <v>33.799999999999997</v>
      </c>
      <c r="D18" s="2">
        <v>32.6</v>
      </c>
      <c r="E18" s="2">
        <v>33.200000000000003</v>
      </c>
      <c r="F18" s="2">
        <v>33.5</v>
      </c>
      <c r="G18" s="2">
        <f t="shared" si="2"/>
        <v>0.79999999999999716</v>
      </c>
      <c r="H18" s="2">
        <f t="shared" si="3"/>
        <v>0.20000000000000284</v>
      </c>
      <c r="I18" s="2">
        <f t="shared" si="4"/>
        <v>0.30000000000000426</v>
      </c>
      <c r="J18" s="2">
        <f t="shared" si="5"/>
        <v>1</v>
      </c>
      <c r="K18" s="2">
        <f t="shared" si="0"/>
        <v>0.57500000000000107</v>
      </c>
      <c r="L18" s="2">
        <f t="shared" si="1"/>
        <v>0.38622100754187977</v>
      </c>
    </row>
    <row r="19" spans="1:12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55000000000000004">
      <c r="A20" s="6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55000000000000004">
      <c r="A21" s="1" t="s">
        <v>4</v>
      </c>
      <c r="B21" s="2"/>
      <c r="C21" s="2"/>
      <c r="D21" s="2"/>
      <c r="E21" s="2"/>
      <c r="F21" s="2"/>
      <c r="G21" s="4" t="s">
        <v>5</v>
      </c>
      <c r="H21" s="4" t="s">
        <v>6</v>
      </c>
      <c r="I21" s="4" t="s">
        <v>6</v>
      </c>
      <c r="J21" s="4"/>
      <c r="K21" s="4" t="s">
        <v>7</v>
      </c>
      <c r="L21" s="4" t="s">
        <v>8</v>
      </c>
    </row>
    <row r="22" spans="1:12" x14ac:dyDescent="0.55000000000000004">
      <c r="A22" s="5" t="s">
        <v>9</v>
      </c>
      <c r="B22" s="2"/>
      <c r="C22" s="4" t="s">
        <v>10</v>
      </c>
      <c r="D22" s="4" t="s">
        <v>11</v>
      </c>
      <c r="E22" s="4" t="s">
        <v>12</v>
      </c>
      <c r="F22" s="4"/>
      <c r="G22" s="4" t="s">
        <v>10</v>
      </c>
      <c r="H22" s="4" t="s">
        <v>11</v>
      </c>
      <c r="I22" s="4" t="s">
        <v>12</v>
      </c>
      <c r="J22" s="4"/>
      <c r="K22" s="2"/>
      <c r="L22" s="2"/>
    </row>
    <row r="23" spans="1:12" x14ac:dyDescent="0.55000000000000004">
      <c r="A23" s="2">
        <v>0</v>
      </c>
      <c r="B23" s="2"/>
      <c r="C23" s="2">
        <v>33</v>
      </c>
      <c r="D23" s="2">
        <v>32.4</v>
      </c>
      <c r="E23" s="2">
        <v>33.5</v>
      </c>
      <c r="F23" s="2"/>
      <c r="G23" s="2"/>
      <c r="H23" s="2"/>
      <c r="I23" s="2"/>
      <c r="J23" s="2"/>
      <c r="K23" s="2"/>
      <c r="L23" s="2"/>
    </row>
    <row r="24" spans="1:12" x14ac:dyDescent="0.55000000000000004">
      <c r="A24" s="2">
        <v>20</v>
      </c>
      <c r="B24" s="2"/>
      <c r="C24" s="2">
        <v>34.799999999999997</v>
      </c>
      <c r="D24" s="2">
        <v>34.299999999999997</v>
      </c>
      <c r="E24" s="2">
        <v>34.799999999999997</v>
      </c>
      <c r="F24" s="2"/>
      <c r="G24" s="2">
        <f>C24-C23</f>
        <v>1.7999999999999972</v>
      </c>
      <c r="H24" s="2">
        <f>D24-D23</f>
        <v>1.8999999999999986</v>
      </c>
      <c r="I24" s="2">
        <f>E24-E23</f>
        <v>1.2999999999999972</v>
      </c>
      <c r="J24" s="2"/>
      <c r="K24" s="2">
        <f>AVERAGE(G24:I24)</f>
        <v>1.6666666666666643</v>
      </c>
      <c r="L24" s="2">
        <f>STDEV(G24:I24)</f>
        <v>0.32145502536643211</v>
      </c>
    </row>
    <row r="25" spans="1:12" x14ac:dyDescent="0.55000000000000004">
      <c r="A25" s="2">
        <v>40</v>
      </c>
      <c r="B25" s="2"/>
      <c r="C25" s="2">
        <v>34.299999999999997</v>
      </c>
      <c r="D25" s="2">
        <v>34.9</v>
      </c>
      <c r="E25" s="2">
        <v>34.799999999999997</v>
      </c>
      <c r="F25" s="2"/>
      <c r="G25" s="2">
        <f>C25-C23</f>
        <v>1.2999999999999972</v>
      </c>
      <c r="H25" s="2">
        <f>D25-D23</f>
        <v>2.5</v>
      </c>
      <c r="I25" s="2">
        <f>E25-E23</f>
        <v>1.2999999999999972</v>
      </c>
      <c r="J25" s="2"/>
      <c r="K25" s="2">
        <f>AVERAGE(G25:I25)</f>
        <v>1.6999999999999982</v>
      </c>
      <c r="L25" s="2">
        <f>STDEV(G25:I25)</f>
        <v>0.69282032302755248</v>
      </c>
    </row>
    <row r="26" spans="1:12" x14ac:dyDescent="0.55000000000000004">
      <c r="A26" s="2">
        <v>60</v>
      </c>
      <c r="B26" s="2"/>
      <c r="C26" s="2">
        <v>33.5</v>
      </c>
      <c r="D26" s="2">
        <v>33.200000000000003</v>
      </c>
      <c r="E26" s="2">
        <v>33.4</v>
      </c>
      <c r="F26" s="2"/>
      <c r="G26" s="2">
        <f>C26-C23</f>
        <v>0.5</v>
      </c>
      <c r="H26" s="2">
        <f>D26-D23</f>
        <v>0.80000000000000426</v>
      </c>
      <c r="I26" s="2">
        <f>E26-E23</f>
        <v>-0.10000000000000142</v>
      </c>
      <c r="J26" s="2"/>
      <c r="K26" s="2">
        <f>AVERAGE(G26:I26)</f>
        <v>0.40000000000000097</v>
      </c>
      <c r="L26" s="2">
        <f>STDEV(G26:I26)</f>
        <v>0.4582575694955866</v>
      </c>
    </row>
    <row r="27" spans="1:12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55000000000000004">
      <c r="A28" s="6" t="s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55000000000000004">
      <c r="A29" s="3" t="s">
        <v>17</v>
      </c>
      <c r="B29" s="2"/>
      <c r="C29" s="2"/>
      <c r="D29" s="2"/>
      <c r="E29" s="2"/>
      <c r="F29" s="2"/>
      <c r="G29" s="4" t="s">
        <v>18</v>
      </c>
      <c r="H29" s="4" t="s">
        <v>6</v>
      </c>
      <c r="I29" s="4" t="s">
        <v>6</v>
      </c>
      <c r="J29" s="4" t="s">
        <v>6</v>
      </c>
      <c r="K29" s="4" t="s">
        <v>19</v>
      </c>
      <c r="L29" s="4" t="s">
        <v>20</v>
      </c>
    </row>
    <row r="30" spans="1:12" x14ac:dyDescent="0.55000000000000004">
      <c r="A30" s="5" t="s">
        <v>21</v>
      </c>
      <c r="B30" s="2"/>
      <c r="C30" s="4" t="s">
        <v>22</v>
      </c>
      <c r="D30" s="4" t="s">
        <v>23</v>
      </c>
      <c r="E30" s="4" t="s">
        <v>24</v>
      </c>
      <c r="F30" s="4" t="s">
        <v>25</v>
      </c>
      <c r="G30" s="4" t="s">
        <v>22</v>
      </c>
      <c r="H30" s="4" t="s">
        <v>23</v>
      </c>
      <c r="I30" s="4" t="s">
        <v>24</v>
      </c>
      <c r="J30" s="4" t="s">
        <v>25</v>
      </c>
      <c r="K30" s="2"/>
      <c r="L30" s="2"/>
    </row>
    <row r="31" spans="1:12" x14ac:dyDescent="0.55000000000000004">
      <c r="A31" s="2">
        <v>0</v>
      </c>
      <c r="B31" s="2"/>
      <c r="C31">
        <v>32.6</v>
      </c>
      <c r="D31">
        <v>33</v>
      </c>
      <c r="E31">
        <v>32.4</v>
      </c>
      <c r="F31">
        <v>32.200000000000003</v>
      </c>
      <c r="G31" s="2"/>
      <c r="H31" s="2"/>
      <c r="I31" s="2"/>
      <c r="J31" s="2"/>
      <c r="K31" s="2"/>
      <c r="L31" s="2"/>
    </row>
    <row r="32" spans="1:12" x14ac:dyDescent="0.55000000000000004">
      <c r="A32" s="2">
        <v>20</v>
      </c>
      <c r="B32" s="2"/>
      <c r="C32">
        <v>34.299999999999997</v>
      </c>
      <c r="D32">
        <v>34.4</v>
      </c>
      <c r="E32">
        <v>34.1</v>
      </c>
      <c r="F32">
        <v>34.200000000000003</v>
      </c>
      <c r="G32" s="2">
        <f>C32-32.6</f>
        <v>1.6999999999999957</v>
      </c>
      <c r="H32" s="2">
        <f>D32-33</f>
        <v>1.3999999999999986</v>
      </c>
      <c r="I32" s="2">
        <f>E32-32.4</f>
        <v>1.7000000000000028</v>
      </c>
      <c r="J32" s="2">
        <f>F32-32.2</f>
        <v>2</v>
      </c>
      <c r="K32" s="2">
        <f t="shared" ref="K32:K34" si="6">AVERAGE(G32:J32)</f>
        <v>1.6999999999999993</v>
      </c>
      <c r="L32" s="2">
        <f t="shared" ref="L32:L34" si="7">STDEV(G32:J32)</f>
        <v>0.24494897427831883</v>
      </c>
    </row>
    <row r="33" spans="1:12" x14ac:dyDescent="0.55000000000000004">
      <c r="A33" s="2">
        <v>40</v>
      </c>
      <c r="B33" s="2"/>
      <c r="C33">
        <v>34</v>
      </c>
      <c r="D33">
        <v>34.200000000000003</v>
      </c>
      <c r="E33">
        <v>34</v>
      </c>
      <c r="F33">
        <v>34.1</v>
      </c>
      <c r="G33" s="2">
        <f t="shared" ref="G33:G34" si="8">C33-32.6</f>
        <v>1.3999999999999986</v>
      </c>
      <c r="H33" s="2">
        <f t="shared" ref="H33:H34" si="9">D33-33</f>
        <v>1.2000000000000028</v>
      </c>
      <c r="I33" s="2">
        <f t="shared" ref="I33:I34" si="10">E33-32.4</f>
        <v>1.6000000000000014</v>
      </c>
      <c r="J33" s="2">
        <f t="shared" ref="J33:J34" si="11">F33-32.2</f>
        <v>1.8999999999999986</v>
      </c>
      <c r="K33" s="2">
        <f t="shared" si="6"/>
        <v>1.5250000000000004</v>
      </c>
      <c r="L33" s="2">
        <f t="shared" si="7"/>
        <v>0.298607881119481</v>
      </c>
    </row>
    <row r="34" spans="1:12" x14ac:dyDescent="0.55000000000000004">
      <c r="A34" s="2">
        <v>60</v>
      </c>
      <c r="B34" s="2"/>
      <c r="C34">
        <v>33</v>
      </c>
      <c r="D34">
        <v>33.200000000000003</v>
      </c>
      <c r="E34">
        <v>32.799999999999997</v>
      </c>
      <c r="F34">
        <v>32.9</v>
      </c>
      <c r="G34" s="2">
        <f t="shared" si="8"/>
        <v>0.39999999999999858</v>
      </c>
      <c r="H34" s="2">
        <f t="shared" si="9"/>
        <v>0.20000000000000284</v>
      </c>
      <c r="I34" s="2">
        <f t="shared" si="10"/>
        <v>0.39999999999999858</v>
      </c>
      <c r="J34" s="2">
        <f t="shared" si="11"/>
        <v>0.69999999999999574</v>
      </c>
      <c r="K34" s="2">
        <f t="shared" si="6"/>
        <v>0.42499999999999893</v>
      </c>
      <c r="L34" s="2">
        <f t="shared" si="7"/>
        <v>0.20615528128088029</v>
      </c>
    </row>
    <row r="35" spans="1:12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55000000000000004">
      <c r="A36" s="6" t="s">
        <v>16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55000000000000004">
      <c r="A37" s="3" t="s">
        <v>26</v>
      </c>
      <c r="B37" s="2"/>
      <c r="C37" s="2"/>
      <c r="D37" s="2"/>
      <c r="E37" s="2"/>
      <c r="F37" s="2"/>
      <c r="G37" s="4" t="s">
        <v>18</v>
      </c>
      <c r="H37" s="4" t="s">
        <v>6</v>
      </c>
      <c r="I37" s="4" t="s">
        <v>6</v>
      </c>
      <c r="J37" s="4"/>
      <c r="K37" s="4" t="s">
        <v>19</v>
      </c>
      <c r="L37" s="4" t="s">
        <v>20</v>
      </c>
    </row>
    <row r="38" spans="1:12" x14ac:dyDescent="0.55000000000000004">
      <c r="A38" s="5" t="s">
        <v>21</v>
      </c>
      <c r="B38" s="2"/>
      <c r="C38" s="4" t="s">
        <v>22</v>
      </c>
      <c r="D38" s="4" t="s">
        <v>23</v>
      </c>
      <c r="E38" s="4" t="s">
        <v>24</v>
      </c>
      <c r="F38" s="4"/>
      <c r="G38" s="4" t="s">
        <v>22</v>
      </c>
      <c r="H38" s="4" t="s">
        <v>23</v>
      </c>
      <c r="I38" s="4" t="s">
        <v>24</v>
      </c>
      <c r="J38" s="4"/>
      <c r="K38" s="2"/>
      <c r="L38" s="2"/>
    </row>
    <row r="39" spans="1:12" x14ac:dyDescent="0.55000000000000004">
      <c r="A39" s="2">
        <v>0</v>
      </c>
      <c r="B39" s="2"/>
      <c r="C39" s="2">
        <v>33.1</v>
      </c>
      <c r="D39" s="2">
        <v>33.299999999999997</v>
      </c>
      <c r="E39" s="2">
        <v>33.200000000000003</v>
      </c>
      <c r="F39" s="2"/>
      <c r="G39" s="2"/>
      <c r="H39" s="2"/>
      <c r="I39" s="2"/>
      <c r="J39" s="2"/>
      <c r="K39" s="2"/>
      <c r="L39" s="2"/>
    </row>
    <row r="40" spans="1:12" x14ac:dyDescent="0.55000000000000004">
      <c r="A40" s="2">
        <v>20</v>
      </c>
      <c r="B40" s="2"/>
      <c r="C40" s="2">
        <v>35.1</v>
      </c>
      <c r="D40" s="2">
        <v>34.9</v>
      </c>
      <c r="E40" s="2">
        <v>34.799999999999997</v>
      </c>
      <c r="F40" s="2"/>
      <c r="G40" s="2">
        <f>C40-C39</f>
        <v>2</v>
      </c>
      <c r="H40" s="2">
        <f>D40-D39</f>
        <v>1.6000000000000014</v>
      </c>
      <c r="I40" s="2">
        <f>E40-E39</f>
        <v>1.5999999999999943</v>
      </c>
      <c r="J40" s="2"/>
      <c r="K40" s="2">
        <f>AVERAGE(G40:I40)</f>
        <v>1.7333333333333318</v>
      </c>
      <c r="L40" s="2">
        <f>STDEV(G40:I40)</f>
        <v>0.23094010767585105</v>
      </c>
    </row>
    <row r="41" spans="1:12" x14ac:dyDescent="0.55000000000000004">
      <c r="A41" s="2">
        <v>40</v>
      </c>
      <c r="B41" s="2"/>
      <c r="C41" s="2">
        <v>34.200000000000003</v>
      </c>
      <c r="D41" s="2">
        <v>34.700000000000003</v>
      </c>
      <c r="E41" s="2">
        <v>34.299999999999997</v>
      </c>
      <c r="F41" s="2"/>
      <c r="G41" s="2">
        <f>C41-C39</f>
        <v>1.1000000000000014</v>
      </c>
      <c r="H41" s="2">
        <f>D41-D39</f>
        <v>1.4000000000000057</v>
      </c>
      <c r="I41" s="2">
        <f>E41-E39</f>
        <v>1.0999999999999943</v>
      </c>
      <c r="J41" s="2"/>
      <c r="K41" s="2">
        <f>AVERAGE(G41:I41)</f>
        <v>1.2000000000000004</v>
      </c>
      <c r="L41" s="2">
        <f>STDEV(G41:I41)</f>
        <v>0.17320508075689228</v>
      </c>
    </row>
    <row r="42" spans="1:12" x14ac:dyDescent="0.55000000000000004">
      <c r="A42" s="2">
        <v>60</v>
      </c>
      <c r="B42" s="2"/>
      <c r="C42" s="2">
        <v>33.6</v>
      </c>
      <c r="D42" s="2">
        <v>33.5</v>
      </c>
      <c r="E42" s="2">
        <v>33.700000000000003</v>
      </c>
      <c r="F42" s="2"/>
      <c r="G42" s="2">
        <f>C42-C39</f>
        <v>0.5</v>
      </c>
      <c r="H42" s="2">
        <f>D42-D39</f>
        <v>0.20000000000000284</v>
      </c>
      <c r="I42" s="2">
        <f>E42-E39</f>
        <v>0.5</v>
      </c>
      <c r="J42" s="2"/>
      <c r="K42" s="2">
        <f>AVERAGE(G42:I42)</f>
        <v>0.40000000000000097</v>
      </c>
      <c r="L42" s="2">
        <f>STDEV(G42:I42)</f>
        <v>0.17320508075688612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Hirofumi Nishizumi</dc:creator>
  <cp:lastModifiedBy>Hirofumi Nishizumi</cp:lastModifiedBy>
  <dcterms:created xsi:type="dcterms:W3CDTF">2021-03-09T02:12:23Z</dcterms:created>
  <dcterms:modified xsi:type="dcterms:W3CDTF">2021-03-09T02:13:37Z</dcterms:modified>
</cp:coreProperties>
</file>