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ramj08/Dropbox (NYU Langone Health)/Canal Manuscript/eLife submission/files to send back to eLife/source data files/"/>
    </mc:Choice>
  </mc:AlternateContent>
  <xr:revisionPtr revIDLastSave="0" documentId="13_ncr:1_{BF022CCA-5076-0D46-B72E-E916CE5B0364}" xr6:coauthVersionLast="45" xr6:coauthVersionMax="45" xr10:uidLastSave="{00000000-0000-0000-0000-000000000000}"/>
  <bookViews>
    <workbookView xWindow="12200" yWindow="460" windowWidth="23640" windowHeight="21940" activeTab="1" xr2:uid="{AEF6ECE0-98F5-BC45-81E8-BEA0053A1E8F}"/>
  </bookViews>
  <sheets>
    <sheet name="Figure 7E - source data" sheetId="1" r:id="rId1"/>
    <sheet name="Figure 7J - source 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P9" i="2"/>
  <c r="H10" i="2"/>
  <c r="P10" i="2"/>
  <c r="H11" i="2"/>
  <c r="P11" i="2"/>
  <c r="H13" i="2"/>
  <c r="P13" i="2"/>
  <c r="H14" i="2"/>
  <c r="P14" i="2"/>
  <c r="H15" i="2"/>
  <c r="P15" i="2"/>
  <c r="H17" i="2"/>
  <c r="P17" i="2"/>
  <c r="H19" i="2"/>
  <c r="H21" i="2" s="1"/>
  <c r="P19" i="2"/>
  <c r="P61" i="2" s="1"/>
  <c r="H20" i="2"/>
  <c r="P20" i="2"/>
  <c r="H23" i="2"/>
  <c r="P23" i="2"/>
  <c r="H24" i="2"/>
  <c r="P24" i="2"/>
  <c r="H25" i="2"/>
  <c r="P25" i="2"/>
  <c r="H29" i="2"/>
  <c r="H31" i="2" s="1"/>
  <c r="P29" i="2"/>
  <c r="P31" i="2" s="1"/>
  <c r="H30" i="2"/>
  <c r="P30" i="2"/>
  <c r="H33" i="2"/>
  <c r="P33" i="2"/>
  <c r="H34" i="2"/>
  <c r="P34" i="2"/>
  <c r="H35" i="2"/>
  <c r="P35" i="2"/>
  <c r="H39" i="2"/>
  <c r="H47" i="2" s="1"/>
  <c r="H50" i="2" s="1"/>
  <c r="H51" i="2" s="1"/>
  <c r="P39" i="2"/>
  <c r="P47" i="2" s="1"/>
  <c r="H40" i="2"/>
  <c r="P40" i="2"/>
  <c r="H41" i="2"/>
  <c r="P41" i="2"/>
  <c r="H43" i="2"/>
  <c r="P43" i="2"/>
  <c r="H44" i="2"/>
  <c r="P44" i="2"/>
  <c r="H45" i="2"/>
  <c r="P45" i="2"/>
  <c r="H49" i="2"/>
  <c r="H57" i="2" s="1"/>
  <c r="P49" i="2"/>
  <c r="P57" i="2" s="1"/>
  <c r="P50" i="2"/>
  <c r="P51" i="2"/>
  <c r="H53" i="2"/>
  <c r="H55" i="2" s="1"/>
  <c r="P53" i="2"/>
  <c r="P55" i="2" s="1"/>
  <c r="H54" i="2"/>
  <c r="P54" i="2"/>
  <c r="H82" i="2"/>
  <c r="H90" i="2" s="1"/>
  <c r="P82" i="2"/>
  <c r="P134" i="2" s="1"/>
  <c r="H83" i="2"/>
  <c r="P83" i="2"/>
  <c r="H84" i="2"/>
  <c r="H139" i="2" s="1"/>
  <c r="P84" i="2"/>
  <c r="P133" i="2" s="1"/>
  <c r="H86" i="2"/>
  <c r="P86" i="2"/>
  <c r="H87" i="2"/>
  <c r="P87" i="2"/>
  <c r="H88" i="2"/>
  <c r="P88" i="2"/>
  <c r="H92" i="2"/>
  <c r="H100" i="2" s="1"/>
  <c r="P92" i="2"/>
  <c r="P100" i="2" s="1"/>
  <c r="H93" i="2"/>
  <c r="P93" i="2"/>
  <c r="H94" i="2"/>
  <c r="P94" i="2"/>
  <c r="H96" i="2"/>
  <c r="H98" i="2" s="1"/>
  <c r="P96" i="2"/>
  <c r="P98" i="2" s="1"/>
  <c r="H97" i="2"/>
  <c r="P97" i="2"/>
  <c r="H102" i="2"/>
  <c r="H110" i="2" s="1"/>
  <c r="P102" i="2"/>
  <c r="P110" i="2" s="1"/>
  <c r="H103" i="2"/>
  <c r="P103" i="2"/>
  <c r="H104" i="2"/>
  <c r="P104" i="2"/>
  <c r="H106" i="2"/>
  <c r="H108" i="2" s="1"/>
  <c r="P106" i="2"/>
  <c r="P108" i="2" s="1"/>
  <c r="H107" i="2"/>
  <c r="P107" i="2"/>
  <c r="H112" i="2"/>
  <c r="H120" i="2" s="1"/>
  <c r="P112" i="2"/>
  <c r="P120" i="2" s="1"/>
  <c r="H113" i="2"/>
  <c r="P113" i="2"/>
  <c r="H114" i="2"/>
  <c r="P114" i="2"/>
  <c r="H116" i="2"/>
  <c r="P116" i="2"/>
  <c r="H117" i="2"/>
  <c r="P117" i="2"/>
  <c r="H118" i="2"/>
  <c r="P118" i="2"/>
  <c r="H122" i="2"/>
  <c r="P122" i="2"/>
  <c r="H123" i="2"/>
  <c r="P123" i="2"/>
  <c r="H124" i="2"/>
  <c r="P124" i="2"/>
  <c r="H126" i="2"/>
  <c r="P126" i="2"/>
  <c r="H127" i="2"/>
  <c r="P127" i="2"/>
  <c r="H128" i="2"/>
  <c r="P128" i="2"/>
  <c r="H130" i="2"/>
  <c r="P130" i="2"/>
  <c r="H132" i="2"/>
  <c r="H133" i="2"/>
  <c r="H134" i="2"/>
  <c r="H136" i="2"/>
  <c r="H162" i="2"/>
  <c r="H170" i="2" s="1"/>
  <c r="P162" i="2"/>
  <c r="P170" i="2" s="1"/>
  <c r="H163" i="2"/>
  <c r="P163" i="2"/>
  <c r="H164" i="2"/>
  <c r="P164" i="2"/>
  <c r="H166" i="2"/>
  <c r="H168" i="2" s="1"/>
  <c r="P166" i="2"/>
  <c r="P168" i="2" s="1"/>
  <c r="P222" i="2" s="1"/>
  <c r="H167" i="2"/>
  <c r="P167" i="2"/>
  <c r="H172" i="2"/>
  <c r="H180" i="2" s="1"/>
  <c r="P172" i="2"/>
  <c r="P180" i="2" s="1"/>
  <c r="H173" i="2"/>
  <c r="P173" i="2"/>
  <c r="H174" i="2"/>
  <c r="P174" i="2"/>
  <c r="H176" i="2"/>
  <c r="H178" i="2" s="1"/>
  <c r="P176" i="2"/>
  <c r="P178" i="2" s="1"/>
  <c r="H177" i="2"/>
  <c r="P177" i="2"/>
  <c r="H182" i="2"/>
  <c r="H190" i="2" s="1"/>
  <c r="P182" i="2"/>
  <c r="P190" i="2" s="1"/>
  <c r="H183" i="2"/>
  <c r="P183" i="2"/>
  <c r="H184" i="2"/>
  <c r="P184" i="2"/>
  <c r="H186" i="2"/>
  <c r="P186" i="2"/>
  <c r="H187" i="2"/>
  <c r="P187" i="2"/>
  <c r="H188" i="2"/>
  <c r="P188" i="2"/>
  <c r="H192" i="2"/>
  <c r="P192" i="2"/>
  <c r="H193" i="2"/>
  <c r="P193" i="2"/>
  <c r="H194" i="2"/>
  <c r="P194" i="2"/>
  <c r="H196" i="2"/>
  <c r="P196" i="2"/>
  <c r="H197" i="2"/>
  <c r="P197" i="2"/>
  <c r="H198" i="2"/>
  <c r="P198" i="2"/>
  <c r="H200" i="2"/>
  <c r="P200" i="2"/>
  <c r="H202" i="2"/>
  <c r="P202" i="2"/>
  <c r="H203" i="2"/>
  <c r="P203" i="2"/>
  <c r="H204" i="2"/>
  <c r="P204" i="2"/>
  <c r="H206" i="2"/>
  <c r="P206" i="2"/>
  <c r="H207" i="2"/>
  <c r="P207" i="2"/>
  <c r="H208" i="2"/>
  <c r="P208" i="2"/>
  <c r="H210" i="2"/>
  <c r="P210" i="2"/>
  <c r="H212" i="2"/>
  <c r="H220" i="2" s="1"/>
  <c r="P212" i="2"/>
  <c r="P214" i="2" s="1"/>
  <c r="H213" i="2"/>
  <c r="P213" i="2"/>
  <c r="H216" i="2"/>
  <c r="P216" i="2"/>
  <c r="H217" i="2"/>
  <c r="P217" i="2"/>
  <c r="H218" i="2"/>
  <c r="P218" i="2"/>
  <c r="H223" i="2"/>
  <c r="H60" i="2" l="1"/>
  <c r="H61" i="2"/>
  <c r="P223" i="2"/>
  <c r="P90" i="2"/>
  <c r="P37" i="2"/>
  <c r="P27" i="2"/>
  <c r="H140" i="2"/>
  <c r="P21" i="2"/>
  <c r="P60" i="2" s="1"/>
  <c r="H27" i="2"/>
  <c r="H214" i="2"/>
  <c r="H222" i="2" s="1"/>
  <c r="P220" i="2"/>
  <c r="H37" i="2"/>
  <c r="F299" i="1"/>
  <c r="E299" i="1"/>
  <c r="P288" i="1"/>
  <c r="P287" i="1"/>
  <c r="P289" i="1" s="1"/>
  <c r="P284" i="1"/>
  <c r="P283" i="1"/>
  <c r="P278" i="1"/>
  <c r="H278" i="1"/>
  <c r="P277" i="1"/>
  <c r="H277" i="1"/>
  <c r="P274" i="1"/>
  <c r="H274" i="1"/>
  <c r="P273" i="1"/>
  <c r="H273" i="1"/>
  <c r="P268" i="1"/>
  <c r="H268" i="1"/>
  <c r="P267" i="1"/>
  <c r="H267" i="1"/>
  <c r="P264" i="1"/>
  <c r="H264" i="1"/>
  <c r="P263" i="1"/>
  <c r="H263" i="1"/>
  <c r="P258" i="1"/>
  <c r="H258" i="1"/>
  <c r="P257" i="1"/>
  <c r="H257" i="1"/>
  <c r="H259" i="1" s="1"/>
  <c r="P254" i="1"/>
  <c r="H254" i="1"/>
  <c r="P253" i="1"/>
  <c r="H253" i="1"/>
  <c r="P248" i="1"/>
  <c r="H248" i="1"/>
  <c r="P247" i="1"/>
  <c r="H247" i="1"/>
  <c r="P244" i="1"/>
  <c r="H244" i="1"/>
  <c r="P243" i="1"/>
  <c r="H243" i="1"/>
  <c r="P238" i="1"/>
  <c r="H238" i="1"/>
  <c r="P237" i="1"/>
  <c r="P239" i="1" s="1"/>
  <c r="H237" i="1"/>
  <c r="P234" i="1"/>
  <c r="H234" i="1"/>
  <c r="P233" i="1"/>
  <c r="H233" i="1"/>
  <c r="P228" i="1"/>
  <c r="H228" i="1"/>
  <c r="P227" i="1"/>
  <c r="H227" i="1"/>
  <c r="P224" i="1"/>
  <c r="H224" i="1"/>
  <c r="P223" i="1"/>
  <c r="H223" i="1"/>
  <c r="P218" i="1"/>
  <c r="H218" i="1"/>
  <c r="P217" i="1"/>
  <c r="H217" i="1"/>
  <c r="P214" i="1"/>
  <c r="H214" i="1"/>
  <c r="P213" i="1"/>
  <c r="H213" i="1"/>
  <c r="F202" i="1"/>
  <c r="E202" i="1"/>
  <c r="P182" i="1"/>
  <c r="H182" i="1"/>
  <c r="P181" i="1"/>
  <c r="H181" i="1"/>
  <c r="P178" i="1"/>
  <c r="H178" i="1"/>
  <c r="P177" i="1"/>
  <c r="H177" i="1"/>
  <c r="P172" i="1"/>
  <c r="H172" i="1"/>
  <c r="P171" i="1"/>
  <c r="H171" i="1"/>
  <c r="P168" i="1"/>
  <c r="H168" i="1"/>
  <c r="P167" i="1"/>
  <c r="H167" i="1"/>
  <c r="P162" i="1"/>
  <c r="H162" i="1"/>
  <c r="P161" i="1"/>
  <c r="P163" i="1" s="1"/>
  <c r="H161" i="1"/>
  <c r="H163" i="1" s="1"/>
  <c r="P158" i="1"/>
  <c r="H158" i="1"/>
  <c r="P157" i="1"/>
  <c r="H157" i="1"/>
  <c r="P152" i="1"/>
  <c r="H152" i="1"/>
  <c r="P151" i="1"/>
  <c r="H151" i="1"/>
  <c r="H153" i="1" s="1"/>
  <c r="P148" i="1"/>
  <c r="H148" i="1"/>
  <c r="P147" i="1"/>
  <c r="H147" i="1"/>
  <c r="P142" i="1"/>
  <c r="H142" i="1"/>
  <c r="P141" i="1"/>
  <c r="H141" i="1"/>
  <c r="H143" i="1" s="1"/>
  <c r="P138" i="1"/>
  <c r="H138" i="1"/>
  <c r="P137" i="1"/>
  <c r="H137" i="1"/>
  <c r="P132" i="1"/>
  <c r="H132" i="1"/>
  <c r="P131" i="1"/>
  <c r="H131" i="1"/>
  <c r="P128" i="1"/>
  <c r="H128" i="1"/>
  <c r="P127" i="1"/>
  <c r="H127" i="1"/>
  <c r="P122" i="1"/>
  <c r="H122" i="1"/>
  <c r="P121" i="1"/>
  <c r="P123" i="1" s="1"/>
  <c r="H121" i="1"/>
  <c r="P118" i="1"/>
  <c r="H118" i="1"/>
  <c r="P117" i="1"/>
  <c r="H117" i="1"/>
  <c r="F106" i="1"/>
  <c r="E106" i="1"/>
  <c r="P94" i="1"/>
  <c r="P93" i="1"/>
  <c r="P90" i="1"/>
  <c r="P89" i="1"/>
  <c r="P84" i="1"/>
  <c r="H84" i="1"/>
  <c r="P83" i="1"/>
  <c r="H83" i="1"/>
  <c r="P80" i="1"/>
  <c r="H80" i="1"/>
  <c r="P79" i="1"/>
  <c r="H79" i="1"/>
  <c r="P74" i="1"/>
  <c r="H74" i="1"/>
  <c r="P73" i="1"/>
  <c r="H73" i="1"/>
  <c r="P70" i="1"/>
  <c r="H70" i="1"/>
  <c r="P69" i="1"/>
  <c r="P71" i="1" s="1"/>
  <c r="H69" i="1"/>
  <c r="P64" i="1"/>
  <c r="H64" i="1"/>
  <c r="P63" i="1"/>
  <c r="H63" i="1"/>
  <c r="P60" i="1"/>
  <c r="H60" i="1"/>
  <c r="P59" i="1"/>
  <c r="H59" i="1"/>
  <c r="P54" i="1"/>
  <c r="H54" i="1"/>
  <c r="P53" i="1"/>
  <c r="H53" i="1"/>
  <c r="P50" i="1"/>
  <c r="H50" i="1"/>
  <c r="P49" i="1"/>
  <c r="P57" i="1" s="1"/>
  <c r="H49" i="1"/>
  <c r="P44" i="1"/>
  <c r="H44" i="1"/>
  <c r="P43" i="1"/>
  <c r="H43" i="1"/>
  <c r="P40" i="1"/>
  <c r="H40" i="1"/>
  <c r="P39" i="1"/>
  <c r="H39" i="1"/>
  <c r="P34" i="1"/>
  <c r="H34" i="1"/>
  <c r="P33" i="1"/>
  <c r="H33" i="1"/>
  <c r="P30" i="1"/>
  <c r="H30" i="1"/>
  <c r="P29" i="1"/>
  <c r="H29" i="1"/>
  <c r="P24" i="1"/>
  <c r="H24" i="1"/>
  <c r="P23" i="1"/>
  <c r="H23" i="1"/>
  <c r="P20" i="1"/>
  <c r="H20" i="1"/>
  <c r="P19" i="1"/>
  <c r="H19" i="1"/>
  <c r="P14" i="1"/>
  <c r="H14" i="1"/>
  <c r="P13" i="1"/>
  <c r="H13" i="1"/>
  <c r="H15" i="1" s="1"/>
  <c r="P10" i="1"/>
  <c r="H10" i="1"/>
  <c r="P9" i="1"/>
  <c r="H9" i="1"/>
  <c r="P261" i="1" l="1"/>
  <c r="H261" i="1"/>
  <c r="P285" i="1"/>
  <c r="P153" i="1"/>
  <c r="H251" i="1"/>
  <c r="H65" i="1"/>
  <c r="H249" i="1"/>
  <c r="P65" i="1"/>
  <c r="H149" i="1"/>
  <c r="H279" i="1"/>
  <c r="P251" i="1"/>
  <c r="H55" i="1"/>
  <c r="H183" i="1"/>
  <c r="P47" i="1"/>
  <c r="P45" i="1"/>
  <c r="H61" i="1"/>
  <c r="P155" i="1"/>
  <c r="P279" i="1"/>
  <c r="H27" i="1"/>
  <c r="H35" i="1"/>
  <c r="P133" i="1"/>
  <c r="P271" i="1"/>
  <c r="H75" i="1"/>
  <c r="P37" i="1"/>
  <c r="H281" i="1"/>
  <c r="P245" i="1"/>
  <c r="H57" i="1"/>
  <c r="H245" i="1"/>
  <c r="P183" i="1"/>
  <c r="P31" i="1"/>
  <c r="P25" i="1"/>
  <c r="P35" i="1"/>
  <c r="P75" i="1"/>
  <c r="P85" i="1"/>
  <c r="H189" i="1"/>
  <c r="H155" i="1"/>
  <c r="P259" i="1"/>
  <c r="H133" i="1"/>
  <c r="H175" i="1"/>
  <c r="H229" i="1"/>
  <c r="H239" i="1"/>
  <c r="P249" i="1"/>
  <c r="P119" i="1"/>
  <c r="P15" i="1"/>
  <c r="P159" i="1"/>
  <c r="P175" i="1"/>
  <c r="P185" i="1"/>
  <c r="P229" i="1"/>
  <c r="P165" i="1"/>
  <c r="P219" i="1"/>
  <c r="H271" i="1"/>
  <c r="P61" i="1"/>
  <c r="P143" i="1"/>
  <c r="P281" i="1"/>
  <c r="H77" i="1"/>
  <c r="H85" i="1"/>
  <c r="H67" i="1"/>
  <c r="H135" i="1"/>
  <c r="H87" i="1"/>
  <c r="P135" i="1"/>
  <c r="P145" i="1"/>
  <c r="H241" i="1"/>
  <c r="P291" i="1"/>
  <c r="H185" i="1"/>
  <c r="H17" i="1"/>
  <c r="P77" i="1"/>
  <c r="H37" i="1"/>
  <c r="P241" i="1"/>
  <c r="H269" i="1"/>
  <c r="H231" i="1"/>
  <c r="P87" i="1"/>
  <c r="H21" i="1"/>
  <c r="P17" i="1"/>
  <c r="P125" i="1"/>
  <c r="P231" i="1"/>
  <c r="P21" i="1"/>
  <c r="P173" i="1"/>
  <c r="P95" i="1"/>
  <c r="H123" i="1"/>
  <c r="H165" i="1"/>
  <c r="H173" i="1"/>
  <c r="H219" i="1"/>
  <c r="P269" i="1"/>
  <c r="H221" i="1"/>
  <c r="P221" i="1"/>
  <c r="H45" i="1"/>
  <c r="P55" i="1"/>
  <c r="P97" i="1"/>
  <c r="H145" i="1"/>
  <c r="H25" i="1"/>
  <c r="H47" i="1"/>
  <c r="H91" i="1"/>
  <c r="P189" i="1"/>
  <c r="P91" i="1"/>
  <c r="P101" i="1"/>
  <c r="P27" i="1"/>
  <c r="P67" i="1"/>
  <c r="P149" i="1"/>
  <c r="H235" i="1"/>
  <c r="H275" i="1"/>
  <c r="H51" i="1"/>
  <c r="H139" i="1"/>
  <c r="H179" i="1"/>
  <c r="P235" i="1"/>
  <c r="P275" i="1"/>
  <c r="H11" i="1"/>
  <c r="P139" i="1"/>
  <c r="P179" i="1"/>
  <c r="H225" i="1"/>
  <c r="H265" i="1"/>
  <c r="H41" i="1"/>
  <c r="H81" i="1"/>
  <c r="H129" i="1"/>
  <c r="H169" i="1"/>
  <c r="P225" i="1"/>
  <c r="P265" i="1"/>
  <c r="H285" i="1"/>
  <c r="P11" i="1"/>
  <c r="P51" i="1"/>
  <c r="P41" i="1"/>
  <c r="P81" i="1"/>
  <c r="P129" i="1"/>
  <c r="P169" i="1"/>
  <c r="H215" i="1"/>
  <c r="H255" i="1"/>
  <c r="P295" i="1"/>
  <c r="H31" i="1"/>
  <c r="H71" i="1"/>
  <c r="H119" i="1"/>
  <c r="H125" i="1"/>
  <c r="H159" i="1"/>
  <c r="P215" i="1"/>
  <c r="P255" i="1"/>
  <c r="H90" i="1" l="1"/>
  <c r="P188" i="1"/>
  <c r="P294" i="1"/>
  <c r="H188" i="1"/>
  <c r="P100" i="1"/>
  <c r="H284" i="1"/>
</calcChain>
</file>

<file path=xl/sharedStrings.xml><?xml version="1.0" encoding="utf-8"?>
<sst xmlns="http://schemas.openxmlformats.org/spreadsheetml/2006/main" count="521" uniqueCount="71">
  <si>
    <t>Replicate #1</t>
  </si>
  <si>
    <t>sample #</t>
  </si>
  <si>
    <t>measurement #</t>
  </si>
  <si>
    <t xml:space="preserve">lumen mean intensity </t>
  </si>
  <si>
    <t>cytoplasm mean intensity</t>
  </si>
  <si>
    <t>lumen/cytoplasm</t>
  </si>
  <si>
    <t>image001</t>
  </si>
  <si>
    <t>average</t>
  </si>
  <si>
    <t>image002</t>
  </si>
  <si>
    <t>larvae 1 average</t>
  </si>
  <si>
    <t>image004</t>
  </si>
  <si>
    <t>image005</t>
  </si>
  <si>
    <t>larvae 2 average</t>
  </si>
  <si>
    <t>image007</t>
  </si>
  <si>
    <t>image011</t>
  </si>
  <si>
    <t>image008</t>
  </si>
  <si>
    <t>image012</t>
  </si>
  <si>
    <t>larvae 3 average</t>
  </si>
  <si>
    <t>image010</t>
  </si>
  <si>
    <t>image014</t>
  </si>
  <si>
    <t>image015</t>
  </si>
  <si>
    <t>larvae 4 average</t>
  </si>
  <si>
    <t>image017</t>
  </si>
  <si>
    <t>image018</t>
  </si>
  <si>
    <t>larvae 5 average</t>
  </si>
  <si>
    <t>image020</t>
  </si>
  <si>
    <t>image021</t>
  </si>
  <si>
    <t>larvae 6 average</t>
  </si>
  <si>
    <t>image023</t>
  </si>
  <si>
    <t>image024</t>
  </si>
  <si>
    <t>larvae 7 average</t>
  </si>
  <si>
    <t>image026</t>
  </si>
  <si>
    <t>image025</t>
  </si>
  <si>
    <t>image027</t>
  </si>
  <si>
    <t>larvae 8 average</t>
  </si>
  <si>
    <t>image029</t>
  </si>
  <si>
    <t>image030</t>
  </si>
  <si>
    <t>larvae 9 average</t>
  </si>
  <si>
    <t>standard deviation</t>
  </si>
  <si>
    <t>control</t>
  </si>
  <si>
    <t>h.s. zif-1</t>
  </si>
  <si>
    <t>avg</t>
  </si>
  <si>
    <t>Replicate #2</t>
  </si>
  <si>
    <t>image006</t>
  </si>
  <si>
    <t>image009</t>
  </si>
  <si>
    <t>Replicate #3</t>
  </si>
  <si>
    <t>image003</t>
  </si>
  <si>
    <t>image013</t>
  </si>
  <si>
    <t>image019</t>
  </si>
  <si>
    <t>image016</t>
  </si>
  <si>
    <t>image022</t>
  </si>
  <si>
    <r>
      <t xml:space="preserve">cdc-42(xn65); par-6(cp60) </t>
    </r>
    <r>
      <rPr>
        <b/>
        <sz val="12"/>
        <color theme="1"/>
        <rFont val="Calibri"/>
        <family val="2"/>
        <scheme val="minor"/>
      </rPr>
      <t>control 070920</t>
    </r>
  </si>
  <si>
    <r>
      <t xml:space="preserve">cdc-42(xn65); par-6(cp60); xnEx481[hsp-16.41p::zif-1; t28h11.8p::yfp::sl2::ifb-1::cfp, pRF4] </t>
    </r>
    <r>
      <rPr>
        <b/>
        <sz val="12"/>
        <color theme="1"/>
        <rFont val="Calibri"/>
        <family val="2"/>
        <scheme val="minor"/>
      </rPr>
      <t>heat shock ZIF-1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070920</t>
    </r>
  </si>
  <si>
    <t xml:space="preserve">replicate #1 averages for Graphpad Superplots		</t>
  </si>
  <si>
    <r>
      <rPr>
        <b/>
        <i/>
        <sz val="12"/>
        <color theme="1"/>
        <rFont val="Calibri"/>
        <family val="2"/>
        <scheme val="minor"/>
      </rPr>
      <t>cdc-42(xn65); par-6(cp60)</t>
    </r>
    <r>
      <rPr>
        <b/>
        <sz val="12"/>
        <color theme="1"/>
        <rFont val="Calibri"/>
        <family val="2"/>
        <scheme val="minor"/>
      </rPr>
      <t xml:space="preserve"> control 071520</t>
    </r>
  </si>
  <si>
    <t xml:space="preserve">replicate #2 averages for Graphpad Superplots		</t>
  </si>
  <si>
    <r>
      <rPr>
        <b/>
        <i/>
        <sz val="12"/>
        <color theme="1"/>
        <rFont val="Calibri"/>
        <family val="2"/>
        <scheme val="minor"/>
      </rPr>
      <t>cdc-42(xn65); par-6(cp60); xnEx481[hsp-16.41p::zif-1; t28h11.8p::yfp::sl2::ifb-1::cfp, pRF4]</t>
    </r>
    <r>
      <rPr>
        <b/>
        <sz val="12"/>
        <color theme="1"/>
        <rFont val="Calibri"/>
        <family val="2"/>
        <scheme val="minor"/>
      </rPr>
      <t xml:space="preserve"> heat shock ZIF-1 071520</t>
    </r>
  </si>
  <si>
    <r>
      <rPr>
        <b/>
        <i/>
        <sz val="12"/>
        <color theme="1"/>
        <rFont val="Calibri (Body)"/>
      </rPr>
      <t>cdc-42(xn65); par-6(cp60); xnEx481[hsp-16.41p::zif-1; t28h11.8p::yfp::sl2::ifb-1::cfp, pRF4]</t>
    </r>
    <r>
      <rPr>
        <b/>
        <sz val="12"/>
        <color theme="1"/>
        <rFont val="Calibri"/>
        <family val="2"/>
        <scheme val="minor"/>
      </rPr>
      <t xml:space="preserve"> heat shock ZIF-1 072220</t>
    </r>
  </si>
  <si>
    <r>
      <rPr>
        <b/>
        <i/>
        <sz val="12"/>
        <color theme="1"/>
        <rFont val="Calibri"/>
        <family val="2"/>
        <scheme val="minor"/>
      </rPr>
      <t>cdc-42(xn65); par-6(cp60)</t>
    </r>
    <r>
      <rPr>
        <b/>
        <sz val="12"/>
        <color theme="1"/>
        <rFont val="Calibri"/>
        <family val="2"/>
        <scheme val="minor"/>
      </rPr>
      <t xml:space="preserve"> control 072220</t>
    </r>
  </si>
  <si>
    <t xml:space="preserve">replicate #3 averages for Graphpad Superplots		</t>
  </si>
  <si>
    <t>L4 ant</t>
  </si>
  <si>
    <t>post2</t>
  </si>
  <si>
    <t>ant2</t>
  </si>
  <si>
    <t>ant1</t>
  </si>
  <si>
    <t>post1</t>
  </si>
  <si>
    <r>
      <t xml:space="preserve">exc-5(xn108); pkc-3(it309); xnEx519[hsp-16.41p::zif-1; t28h11.8p::CFP, pRF4] </t>
    </r>
    <r>
      <rPr>
        <b/>
        <sz val="12"/>
        <color theme="1"/>
        <rFont val="Calibri"/>
        <family val="2"/>
        <scheme val="minor"/>
      </rPr>
      <t>heat shock ZIF-1</t>
    </r>
  </si>
  <si>
    <r>
      <t xml:space="preserve">exc-5(xn108); pkc-3(it309); xnEx523[t28h11.8p::cfp, pRF4] </t>
    </r>
    <r>
      <rPr>
        <b/>
        <sz val="12"/>
        <color theme="1"/>
        <rFont val="Calibri"/>
        <family val="2"/>
        <scheme val="minor"/>
      </rPr>
      <t>control</t>
    </r>
  </si>
  <si>
    <r>
      <t xml:space="preserve">exc-5(xn108); pkc-3(it309); xnEx520[hsp-16.41p::zif-1; t28h11.8p::CFP, pRF4] </t>
    </r>
    <r>
      <rPr>
        <b/>
        <sz val="12"/>
        <color theme="1"/>
        <rFont val="Calibri"/>
        <family val="2"/>
        <scheme val="minor"/>
      </rPr>
      <t>heat shock ZIF-1</t>
    </r>
  </si>
  <si>
    <t>L4 #1 ant</t>
  </si>
  <si>
    <t>Figure 7E - source data. Fluorescent intensity values for lumenal membrane and cytoplasmic measurements of PAR-6::mKate in ZF1::YFP::CDC-42 background (control vs heat shock ZIF-1)</t>
  </si>
  <si>
    <t>Figure 7J - source data. Fluorescent intensity values for lumenal membrane and cytoplasmic measurements of GFP::PKC-3 in EXC-5::ZF1::mScarlet background (control vs heat shock ZIF-1)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</si>
</sst>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2" fontId="0" fillId="0" borderId="0" xfId="0" applyNumberFormat="1" applyFont="1"/>
    <xf numFmtId="0" fontId="0" fillId="0" borderId="0" xfId="0" applyFont="1"/>
    <xf numFmtId="2" fontId="0" fillId="0" borderId="0" xfId="0" applyNumberFormat="1" applyFont="1" applyBorder="1"/>
    <xf numFmtId="1" fontId="0" fillId="0" borderId="3" xfId="0" applyNumberFormat="1" applyFont="1" applyBorder="1" applyAlignment="1">
      <alignment horizontal="left" vertical="center"/>
    </xf>
    <xf numFmtId="2" fontId="1" fillId="0" borderId="0" xfId="0" applyNumberFormat="1" applyFont="1" applyBorder="1"/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/>
    </xf>
    <xf numFmtId="2" fontId="1" fillId="0" borderId="5" xfId="0" applyNumberFormat="1" applyFont="1" applyBorder="1"/>
    <xf numFmtId="2" fontId="0" fillId="0" borderId="7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2" fontId="1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1" fontId="0" fillId="0" borderId="3" xfId="0" applyNumberFormat="1" applyFont="1" applyBorder="1" applyAlignment="1">
      <alignment horizontal="left"/>
    </xf>
    <xf numFmtId="1" fontId="0" fillId="0" borderId="4" xfId="0" applyNumberFormat="1" applyFont="1" applyBorder="1" applyAlignment="1">
      <alignment horizontal="left"/>
    </xf>
    <xf numFmtId="2" fontId="0" fillId="0" borderId="5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2" fontId="4" fillId="0" borderId="0" xfId="0" applyNumberFormat="1" applyFont="1" applyBorder="1"/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2" fontId="1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2" fontId="4" fillId="0" borderId="2" xfId="0" applyNumberFormat="1" applyFont="1" applyBorder="1" applyAlignment="1">
      <alignment horizontal="center"/>
    </xf>
    <xf numFmtId="2" fontId="4" fillId="0" borderId="2" xfId="0" applyNumberFormat="1" applyFont="1" applyBorder="1"/>
    <xf numFmtId="2" fontId="4" fillId="0" borderId="14" xfId="0" applyNumberFormat="1" applyFont="1" applyBorder="1" applyAlignment="1">
      <alignment horizontal="center"/>
    </xf>
    <xf numFmtId="2" fontId="0" fillId="0" borderId="15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0" fillId="0" borderId="6" xfId="0" applyFont="1" applyBorder="1"/>
    <xf numFmtId="2" fontId="2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2" fontId="0" fillId="0" borderId="7" xfId="0" applyNumberFormat="1" applyFont="1" applyBorder="1"/>
    <xf numFmtId="2" fontId="0" fillId="0" borderId="7" xfId="0" applyNumberFormat="1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2" fontId="2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left"/>
    </xf>
    <xf numFmtId="0" fontId="0" fillId="0" borderId="0" xfId="0" applyFont="1" applyBorder="1"/>
    <xf numFmtId="0" fontId="0" fillId="0" borderId="10" xfId="0" applyFont="1" applyBorder="1"/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11" xfId="0" applyFont="1" applyBorder="1"/>
    <xf numFmtId="0" fontId="0" fillId="0" borderId="12" xfId="0" applyFont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0" fillId="0" borderId="12" xfId="0" applyFont="1" applyBorder="1"/>
    <xf numFmtId="0" fontId="0" fillId="0" borderId="13" xfId="0" applyFont="1" applyBorder="1"/>
    <xf numFmtId="2" fontId="2" fillId="0" borderId="7" xfId="0" applyNumberFormat="1" applyFont="1" applyBorder="1" applyAlignment="1">
      <alignment horizontal="left"/>
    </xf>
    <xf numFmtId="0" fontId="0" fillId="0" borderId="7" xfId="0" applyFont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2" fontId="1" fillId="0" borderId="0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1" xfId="0" applyBorder="1"/>
    <xf numFmtId="0" fontId="0" fillId="0" borderId="10" xfId="0" applyBorder="1"/>
    <xf numFmtId="0" fontId="0" fillId="0" borderId="9" xfId="0" applyBorder="1"/>
    <xf numFmtId="2" fontId="0" fillId="0" borderId="13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2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2" fontId="3" fillId="0" borderId="0" xfId="0" applyNumberFormat="1" applyFont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4" xfId="0" applyNumberFormat="1" applyBorder="1"/>
    <xf numFmtId="1" fontId="0" fillId="0" borderId="4" xfId="0" applyNumberForma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2" fontId="0" fillId="0" borderId="15" xfId="0" applyNumberFormat="1" applyBorder="1" applyAlignment="1">
      <alignment horizontal="center"/>
    </xf>
    <xf numFmtId="1" fontId="0" fillId="0" borderId="3" xfId="0" applyNumberFormat="1" applyBorder="1"/>
    <xf numFmtId="1" fontId="0" fillId="0" borderId="3" xfId="0" applyNumberFormat="1" applyBorder="1" applyAlignment="1">
      <alignment horizontal="left"/>
    </xf>
    <xf numFmtId="0" fontId="1" fillId="0" borderId="0" xfId="0" applyFon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" fontId="0" fillId="0" borderId="3" xfId="0" applyNumberFormat="1" applyBorder="1" applyAlignment="1">
      <alignment horizontal="left" vertical="center"/>
    </xf>
    <xf numFmtId="2" fontId="4" fillId="0" borderId="1" xfId="0" applyNumberFormat="1" applyFont="1" applyBorder="1"/>
    <xf numFmtId="2" fontId="4" fillId="0" borderId="0" xfId="0" applyNumberFormat="1" applyFont="1"/>
    <xf numFmtId="0" fontId="5" fillId="0" borderId="0" xfId="0" applyFont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2" fontId="1" fillId="0" borderId="7" xfId="0" applyNumberFormat="1" applyFont="1" applyBorder="1" applyAlignment="1">
      <alignment horizontal="center"/>
    </xf>
    <xf numFmtId="0" fontId="0" fillId="0" borderId="6" xfId="0" applyBorder="1"/>
    <xf numFmtId="2" fontId="1" fillId="0" borderId="12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2" fontId="3" fillId="0" borderId="0" xfId="0" applyNumberFormat="1" applyFont="1"/>
    <xf numFmtId="2" fontId="3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7" xfId="0" applyNumberFormat="1" applyBorder="1"/>
    <xf numFmtId="0" fontId="0" fillId="0" borderId="10" xfId="0" applyBorder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3" xfId="0" applyNumberFormat="1" applyBorder="1" applyAlignment="1">
      <alignment vertic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3" xfId="0" applyFont="1" applyBorder="1" applyAlignment="1">
      <alignment horizontal="left" vertical="center"/>
    </xf>
    <xf numFmtId="1" fontId="0" fillId="0" borderId="3" xfId="0" applyNumberFormat="1" applyFont="1" applyBorder="1" applyAlignment="1">
      <alignment horizontal="left" vertical="center"/>
    </xf>
    <xf numFmtId="0" fontId="0" fillId="0" borderId="3" xfId="0" applyFont="1" applyBorder="1" applyAlignment="1">
      <alignment horizontal="left"/>
    </xf>
    <xf numFmtId="0" fontId="0" fillId="0" borderId="3" xfId="0" applyBorder="1" applyAlignment="1">
      <alignment horizontal="left" vertical="center"/>
    </xf>
    <xf numFmtId="1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29C5-A954-F94F-BD6B-2DCFB88B07FA}">
  <dimension ref="B1:Q316"/>
  <sheetViews>
    <sheetView zoomScale="74" zoomScaleNormal="74" workbookViewId="0">
      <selection activeCell="A8" sqref="A8"/>
    </sheetView>
  </sheetViews>
  <sheetFormatPr baseColWidth="10" defaultRowHeight="16"/>
  <cols>
    <col min="1" max="2" width="10.83203125" style="2"/>
    <col min="3" max="3" width="12.83203125" style="17" customWidth="1"/>
    <col min="4" max="4" width="15.33203125" style="11" customWidth="1"/>
    <col min="5" max="5" width="20.33203125" style="11" customWidth="1"/>
    <col min="6" max="6" width="23.5" style="11" customWidth="1"/>
    <col min="7" max="7" width="10.83203125" style="2"/>
    <col min="8" max="8" width="16.33203125" style="11" customWidth="1"/>
    <col min="9" max="10" width="10.83203125" style="2"/>
    <col min="11" max="11" width="9.83203125" style="17" customWidth="1"/>
    <col min="12" max="12" width="14.83203125" style="11" customWidth="1"/>
    <col min="13" max="13" width="20" style="11" customWidth="1"/>
    <col min="14" max="14" width="23" style="11" customWidth="1"/>
    <col min="15" max="15" width="10.83203125" style="2"/>
    <col min="16" max="16" width="16.33203125" style="11" customWidth="1"/>
    <col min="17" max="20" width="10.83203125" style="2"/>
    <col min="21" max="22" width="15.5" style="2" customWidth="1"/>
    <col min="23" max="16384" width="10.83203125" style="2"/>
  </cols>
  <sheetData>
    <row r="1" spans="2:17" ht="33" customHeight="1"/>
    <row r="2" spans="2:17">
      <c r="B2" s="15" t="s">
        <v>69</v>
      </c>
      <c r="D2" s="10"/>
      <c r="E2" s="10"/>
      <c r="F2" s="10"/>
      <c r="G2" s="1"/>
      <c r="H2" s="10"/>
      <c r="I2" s="1"/>
      <c r="J2" s="1"/>
      <c r="K2" s="16"/>
      <c r="L2" s="10"/>
    </row>
    <row r="3" spans="2:17" ht="17" thickBot="1">
      <c r="C3" s="16"/>
      <c r="D3" s="10"/>
      <c r="E3" s="10"/>
      <c r="F3" s="10"/>
      <c r="G3" s="1"/>
      <c r="H3" s="10"/>
      <c r="I3" s="1"/>
      <c r="J3" s="1"/>
      <c r="K3" s="16"/>
      <c r="L3" s="10"/>
    </row>
    <row r="4" spans="2:17">
      <c r="B4" s="42"/>
      <c r="C4" s="43" t="s">
        <v>0</v>
      </c>
      <c r="D4" s="44"/>
      <c r="E4" s="9"/>
      <c r="F4" s="9"/>
      <c r="G4" s="45"/>
      <c r="H4" s="9"/>
      <c r="I4" s="45"/>
      <c r="J4" s="45"/>
      <c r="K4" s="46"/>
      <c r="L4" s="9"/>
      <c r="M4" s="44"/>
      <c r="N4" s="44"/>
      <c r="O4" s="47"/>
      <c r="P4" s="44"/>
      <c r="Q4" s="48"/>
    </row>
    <row r="5" spans="2:17">
      <c r="B5" s="49"/>
      <c r="C5" s="50"/>
      <c r="D5" s="27"/>
      <c r="E5" s="28"/>
      <c r="F5" s="28"/>
      <c r="G5" s="3"/>
      <c r="H5" s="28"/>
      <c r="I5" s="3"/>
      <c r="J5" s="3"/>
      <c r="K5" s="51"/>
      <c r="L5" s="27"/>
      <c r="M5" s="27"/>
      <c r="N5" s="27"/>
      <c r="O5" s="52"/>
      <c r="P5" s="27"/>
      <c r="Q5" s="53"/>
    </row>
    <row r="6" spans="2:17">
      <c r="B6" s="49"/>
      <c r="C6" s="54" t="s">
        <v>51</v>
      </c>
      <c r="D6" s="27"/>
      <c r="E6" s="28"/>
      <c r="F6" s="28"/>
      <c r="G6" s="3"/>
      <c r="H6" s="28"/>
      <c r="I6" s="3"/>
      <c r="J6" s="52"/>
      <c r="K6" s="55" t="s">
        <v>52</v>
      </c>
      <c r="L6" s="27"/>
      <c r="M6" s="28"/>
      <c r="N6" s="28"/>
      <c r="O6" s="3"/>
      <c r="P6" s="28"/>
      <c r="Q6" s="53"/>
    </row>
    <row r="7" spans="2:17">
      <c r="B7" s="49"/>
      <c r="C7" s="56"/>
      <c r="D7" s="28"/>
      <c r="E7" s="28"/>
      <c r="F7" s="28"/>
      <c r="G7" s="3"/>
      <c r="H7" s="28"/>
      <c r="I7" s="3"/>
      <c r="J7" s="52"/>
      <c r="K7" s="56"/>
      <c r="L7" s="28"/>
      <c r="M7" s="28"/>
      <c r="N7" s="28"/>
      <c r="O7" s="3"/>
      <c r="P7" s="28"/>
      <c r="Q7" s="53"/>
    </row>
    <row r="8" spans="2:17">
      <c r="B8" s="49"/>
      <c r="C8" s="34" t="s">
        <v>1</v>
      </c>
      <c r="D8" s="35" t="s">
        <v>2</v>
      </c>
      <c r="E8" s="35" t="s">
        <v>3</v>
      </c>
      <c r="F8" s="35" t="s">
        <v>4</v>
      </c>
      <c r="G8" s="36"/>
      <c r="H8" s="37" t="s">
        <v>5</v>
      </c>
      <c r="I8" s="26"/>
      <c r="J8" s="52"/>
      <c r="K8" s="34" t="s">
        <v>1</v>
      </c>
      <c r="L8" s="35" t="s">
        <v>2</v>
      </c>
      <c r="M8" s="35" t="s">
        <v>3</v>
      </c>
      <c r="N8" s="35" t="s">
        <v>4</v>
      </c>
      <c r="O8" s="36"/>
      <c r="P8" s="37" t="s">
        <v>5</v>
      </c>
      <c r="Q8" s="53"/>
    </row>
    <row r="9" spans="2:17">
      <c r="B9" s="49"/>
      <c r="C9" s="125" t="s">
        <v>6</v>
      </c>
      <c r="D9" s="27">
        <v>1</v>
      </c>
      <c r="E9" s="28">
        <v>4.79</v>
      </c>
      <c r="F9" s="28">
        <v>1.76</v>
      </c>
      <c r="G9" s="3"/>
      <c r="H9" s="38">
        <f>E9/F9</f>
        <v>2.7215909090909092</v>
      </c>
      <c r="I9" s="3"/>
      <c r="J9" s="52"/>
      <c r="K9" s="4" t="s">
        <v>6</v>
      </c>
      <c r="L9" s="27">
        <v>1</v>
      </c>
      <c r="M9" s="28">
        <v>4.8099999999999996</v>
      </c>
      <c r="N9" s="28">
        <v>2.15</v>
      </c>
      <c r="O9" s="3"/>
      <c r="P9" s="38">
        <f>M9/N9</f>
        <v>2.2372093023255815</v>
      </c>
      <c r="Q9" s="53"/>
    </row>
    <row r="10" spans="2:17">
      <c r="B10" s="49"/>
      <c r="C10" s="125"/>
      <c r="D10" s="27">
        <v>2</v>
      </c>
      <c r="E10" s="28">
        <v>4.8899999999999997</v>
      </c>
      <c r="F10" s="28">
        <v>2.0099999999999998</v>
      </c>
      <c r="G10" s="3"/>
      <c r="H10" s="38">
        <f>E10/F10</f>
        <v>2.4328358208955225</v>
      </c>
      <c r="I10" s="3"/>
      <c r="J10" s="52"/>
      <c r="K10" s="4"/>
      <c r="L10" s="27">
        <v>2</v>
      </c>
      <c r="M10" s="28">
        <v>5.0199999999999996</v>
      </c>
      <c r="N10" s="28">
        <v>2.16</v>
      </c>
      <c r="O10" s="3"/>
      <c r="P10" s="38">
        <f>M10/N10</f>
        <v>2.3240740740740735</v>
      </c>
      <c r="Q10" s="53"/>
    </row>
    <row r="11" spans="2:17">
      <c r="B11" s="49"/>
      <c r="C11" s="125"/>
      <c r="D11" s="27"/>
      <c r="E11" s="28"/>
      <c r="F11" s="28"/>
      <c r="G11" s="29" t="s">
        <v>7</v>
      </c>
      <c r="H11" s="38">
        <f>AVERAGE(H9:H10)</f>
        <v>2.5772133649932156</v>
      </c>
      <c r="I11" s="3"/>
      <c r="J11" s="52"/>
      <c r="K11" s="4"/>
      <c r="L11" s="27"/>
      <c r="M11" s="28"/>
      <c r="N11" s="28"/>
      <c r="O11" s="29" t="s">
        <v>7</v>
      </c>
      <c r="P11" s="38">
        <f>AVERAGE(P9:P10)</f>
        <v>2.2806416881998275</v>
      </c>
      <c r="Q11" s="53"/>
    </row>
    <row r="12" spans="2:17">
      <c r="B12" s="49"/>
      <c r="C12" s="4"/>
      <c r="D12" s="27"/>
      <c r="E12" s="28"/>
      <c r="F12" s="28"/>
      <c r="G12" s="29"/>
      <c r="H12" s="38"/>
      <c r="I12" s="3"/>
      <c r="J12" s="52"/>
      <c r="K12" s="4"/>
      <c r="L12" s="27"/>
      <c r="M12" s="28"/>
      <c r="N12" s="28"/>
      <c r="O12" s="29"/>
      <c r="P12" s="38"/>
      <c r="Q12" s="53"/>
    </row>
    <row r="13" spans="2:17">
      <c r="B13" s="49"/>
      <c r="C13" s="125" t="s">
        <v>8</v>
      </c>
      <c r="D13" s="27">
        <v>1</v>
      </c>
      <c r="E13" s="28">
        <v>3.89</v>
      </c>
      <c r="F13" s="28">
        <v>1.37</v>
      </c>
      <c r="G13" s="3"/>
      <c r="H13" s="38">
        <f>E13/F13</f>
        <v>2.8394160583941606</v>
      </c>
      <c r="I13" s="3"/>
      <c r="J13" s="52"/>
      <c r="K13" s="4" t="s">
        <v>8</v>
      </c>
      <c r="L13" s="27">
        <v>1</v>
      </c>
      <c r="M13" s="28">
        <v>4.75</v>
      </c>
      <c r="N13" s="28">
        <v>2.4700000000000002</v>
      </c>
      <c r="O13" s="3"/>
      <c r="P13" s="38">
        <f>M13/N13</f>
        <v>1.9230769230769229</v>
      </c>
      <c r="Q13" s="53"/>
    </row>
    <row r="14" spans="2:17">
      <c r="B14" s="49"/>
      <c r="C14" s="125"/>
      <c r="D14" s="27">
        <v>2</v>
      </c>
      <c r="E14" s="28">
        <v>3.95</v>
      </c>
      <c r="F14" s="28">
        <v>1.62</v>
      </c>
      <c r="G14" s="3"/>
      <c r="H14" s="38">
        <f>E14/F14</f>
        <v>2.4382716049382718</v>
      </c>
      <c r="I14" s="3"/>
      <c r="J14" s="52"/>
      <c r="K14" s="4"/>
      <c r="L14" s="27">
        <v>2</v>
      </c>
      <c r="M14" s="28">
        <v>4.99</v>
      </c>
      <c r="N14" s="28">
        <v>2.14</v>
      </c>
      <c r="O14" s="3"/>
      <c r="P14" s="38">
        <f>M14/N14</f>
        <v>2.3317757009345792</v>
      </c>
      <c r="Q14" s="53"/>
    </row>
    <row r="15" spans="2:17">
      <c r="B15" s="49"/>
      <c r="C15" s="125"/>
      <c r="D15" s="27"/>
      <c r="E15" s="28"/>
      <c r="F15" s="28"/>
      <c r="G15" s="29" t="s">
        <v>7</v>
      </c>
      <c r="H15" s="38">
        <f>AVERAGE(H13:H14)</f>
        <v>2.6388438316662164</v>
      </c>
      <c r="I15" s="3"/>
      <c r="J15" s="52"/>
      <c r="K15" s="4"/>
      <c r="L15" s="27"/>
      <c r="M15" s="28"/>
      <c r="N15" s="28"/>
      <c r="O15" s="29" t="s">
        <v>7</v>
      </c>
      <c r="P15" s="38">
        <f>AVERAGE(P13:P14)</f>
        <v>2.1274263120057508</v>
      </c>
      <c r="Q15" s="53"/>
    </row>
    <row r="16" spans="2:17">
      <c r="B16" s="49"/>
      <c r="C16" s="4"/>
      <c r="D16" s="27"/>
      <c r="E16" s="28"/>
      <c r="F16" s="28"/>
      <c r="G16" s="29"/>
      <c r="H16" s="38"/>
      <c r="I16" s="3"/>
      <c r="J16" s="52"/>
      <c r="K16" s="4"/>
      <c r="L16" s="27"/>
      <c r="M16" s="28"/>
      <c r="N16" s="28"/>
      <c r="O16" s="29"/>
      <c r="P16" s="38"/>
      <c r="Q16" s="53"/>
    </row>
    <row r="17" spans="2:17">
      <c r="B17" s="49"/>
      <c r="C17" s="4"/>
      <c r="D17" s="27"/>
      <c r="E17" s="28"/>
      <c r="F17" s="28"/>
      <c r="G17" s="30" t="s">
        <v>9</v>
      </c>
      <c r="H17" s="39">
        <f>AVERAGE(H9,H10,H13,H14)</f>
        <v>2.608028598329716</v>
      </c>
      <c r="I17" s="5"/>
      <c r="J17" s="52"/>
      <c r="K17" s="4"/>
      <c r="L17" s="27"/>
      <c r="M17" s="28"/>
      <c r="N17" s="28"/>
      <c r="O17" s="30" t="s">
        <v>9</v>
      </c>
      <c r="P17" s="39">
        <f>AVERAGE(P9,P10,P13,P14)</f>
        <v>2.2040340001027889</v>
      </c>
      <c r="Q17" s="53"/>
    </row>
    <row r="18" spans="2:17">
      <c r="B18" s="49"/>
      <c r="C18" s="4"/>
      <c r="D18" s="27"/>
      <c r="E18" s="28"/>
      <c r="F18" s="28"/>
      <c r="G18" s="29"/>
      <c r="H18" s="38"/>
      <c r="I18" s="3"/>
      <c r="J18" s="52"/>
      <c r="K18" s="4"/>
      <c r="L18" s="27"/>
      <c r="M18" s="28"/>
      <c r="N18" s="28"/>
      <c r="O18" s="29"/>
      <c r="P18" s="38"/>
      <c r="Q18" s="53"/>
    </row>
    <row r="19" spans="2:17">
      <c r="B19" s="49"/>
      <c r="C19" s="125" t="s">
        <v>10</v>
      </c>
      <c r="D19" s="27">
        <v>1</v>
      </c>
      <c r="E19" s="28">
        <v>4.8499999999999996</v>
      </c>
      <c r="F19" s="28">
        <v>1.95</v>
      </c>
      <c r="G19" s="3"/>
      <c r="H19" s="38">
        <f>E19/F19</f>
        <v>2.4871794871794872</v>
      </c>
      <c r="I19" s="3"/>
      <c r="J19" s="52"/>
      <c r="K19" s="4" t="s">
        <v>10</v>
      </c>
      <c r="L19" s="27">
        <v>1</v>
      </c>
      <c r="M19" s="28">
        <v>3.22</v>
      </c>
      <c r="N19" s="28">
        <v>1.67</v>
      </c>
      <c r="O19" s="3"/>
      <c r="P19" s="38">
        <f>M19/N19</f>
        <v>1.9281437125748504</v>
      </c>
      <c r="Q19" s="53"/>
    </row>
    <row r="20" spans="2:17">
      <c r="B20" s="49"/>
      <c r="C20" s="125"/>
      <c r="D20" s="27">
        <v>2</v>
      </c>
      <c r="E20" s="28">
        <v>4.78</v>
      </c>
      <c r="F20" s="28">
        <v>1.77</v>
      </c>
      <c r="G20" s="3"/>
      <c r="H20" s="38">
        <f>E20/F20</f>
        <v>2.7005649717514126</v>
      </c>
      <c r="I20" s="3"/>
      <c r="J20" s="52"/>
      <c r="K20" s="4"/>
      <c r="L20" s="27">
        <v>2</v>
      </c>
      <c r="M20" s="28">
        <v>3.45</v>
      </c>
      <c r="N20" s="28">
        <v>1.57</v>
      </c>
      <c r="O20" s="3"/>
      <c r="P20" s="38">
        <f>M20/N20</f>
        <v>2.1974522292993632</v>
      </c>
      <c r="Q20" s="53"/>
    </row>
    <row r="21" spans="2:17">
      <c r="B21" s="49"/>
      <c r="C21" s="125"/>
      <c r="D21" s="27"/>
      <c r="E21" s="28"/>
      <c r="F21" s="28"/>
      <c r="G21" s="29" t="s">
        <v>7</v>
      </c>
      <c r="H21" s="38">
        <f>AVERAGE(H19:H20)</f>
        <v>2.5938722294654499</v>
      </c>
      <c r="I21" s="3"/>
      <c r="J21" s="52"/>
      <c r="K21" s="4"/>
      <c r="L21" s="27"/>
      <c r="M21" s="28"/>
      <c r="N21" s="28"/>
      <c r="O21" s="29" t="s">
        <v>7</v>
      </c>
      <c r="P21" s="38">
        <f>AVERAGE(P19:P20)</f>
        <v>2.0627979709371069</v>
      </c>
      <c r="Q21" s="53"/>
    </row>
    <row r="22" spans="2:17">
      <c r="B22" s="49"/>
      <c r="C22" s="4"/>
      <c r="D22" s="27"/>
      <c r="E22" s="28"/>
      <c r="F22" s="28"/>
      <c r="G22" s="29"/>
      <c r="H22" s="38"/>
      <c r="I22" s="3"/>
      <c r="J22" s="52"/>
      <c r="K22" s="4"/>
      <c r="L22" s="27"/>
      <c r="M22" s="28"/>
      <c r="N22" s="28"/>
      <c r="O22" s="29"/>
      <c r="P22" s="38"/>
      <c r="Q22" s="53"/>
    </row>
    <row r="23" spans="2:17">
      <c r="B23" s="49"/>
      <c r="C23" s="125" t="s">
        <v>11</v>
      </c>
      <c r="D23" s="27">
        <v>1</v>
      </c>
      <c r="E23" s="28">
        <v>4.1399999999999997</v>
      </c>
      <c r="F23" s="28">
        <v>1.87</v>
      </c>
      <c r="G23" s="3"/>
      <c r="H23" s="38">
        <f>E23/F23</f>
        <v>2.2139037433155075</v>
      </c>
      <c r="I23" s="3"/>
      <c r="J23" s="52"/>
      <c r="K23" s="4" t="s">
        <v>11</v>
      </c>
      <c r="L23" s="27">
        <v>1</v>
      </c>
      <c r="M23" s="28">
        <v>4.72</v>
      </c>
      <c r="N23" s="28">
        <v>1.95</v>
      </c>
      <c r="O23" s="3"/>
      <c r="P23" s="38">
        <f>M23/N23</f>
        <v>2.4205128205128204</v>
      </c>
      <c r="Q23" s="53"/>
    </row>
    <row r="24" spans="2:17">
      <c r="B24" s="49"/>
      <c r="C24" s="125"/>
      <c r="D24" s="27">
        <v>2</v>
      </c>
      <c r="E24" s="28">
        <v>4.22</v>
      </c>
      <c r="F24" s="28">
        <v>1.88</v>
      </c>
      <c r="G24" s="3"/>
      <c r="H24" s="38">
        <f>E24/F24</f>
        <v>2.2446808510638299</v>
      </c>
      <c r="I24" s="3"/>
      <c r="J24" s="52"/>
      <c r="K24" s="4"/>
      <c r="L24" s="27">
        <v>2</v>
      </c>
      <c r="M24" s="28">
        <v>4.8499999999999996</v>
      </c>
      <c r="N24" s="28">
        <v>1.94</v>
      </c>
      <c r="O24" s="3"/>
      <c r="P24" s="38">
        <f>M24/N24</f>
        <v>2.5</v>
      </c>
      <c r="Q24" s="53"/>
    </row>
    <row r="25" spans="2:17">
      <c r="B25" s="49"/>
      <c r="C25" s="125"/>
      <c r="D25" s="27"/>
      <c r="E25" s="28"/>
      <c r="F25" s="28"/>
      <c r="G25" s="29" t="s">
        <v>7</v>
      </c>
      <c r="H25" s="38">
        <f>AVERAGE(H23:H24)</f>
        <v>2.2292922971896685</v>
      </c>
      <c r="I25" s="3"/>
      <c r="J25" s="52"/>
      <c r="K25" s="4"/>
      <c r="L25" s="27"/>
      <c r="M25" s="28"/>
      <c r="N25" s="28"/>
      <c r="O25" s="29" t="s">
        <v>7</v>
      </c>
      <c r="P25" s="38">
        <f>AVERAGE(P23:P24)</f>
        <v>2.4602564102564104</v>
      </c>
      <c r="Q25" s="53"/>
    </row>
    <row r="26" spans="2:17">
      <c r="B26" s="49"/>
      <c r="C26" s="4"/>
      <c r="D26" s="27"/>
      <c r="E26" s="28"/>
      <c r="F26" s="28"/>
      <c r="G26" s="29"/>
      <c r="H26" s="38"/>
      <c r="I26" s="3"/>
      <c r="J26" s="52"/>
      <c r="K26" s="4"/>
      <c r="L26" s="27"/>
      <c r="M26" s="28"/>
      <c r="N26" s="28"/>
      <c r="O26" s="29"/>
      <c r="P26" s="38"/>
      <c r="Q26" s="53"/>
    </row>
    <row r="27" spans="2:17">
      <c r="B27" s="49"/>
      <c r="C27" s="4"/>
      <c r="D27" s="27"/>
      <c r="E27" s="28"/>
      <c r="F27" s="28"/>
      <c r="G27" s="30" t="s">
        <v>12</v>
      </c>
      <c r="H27" s="39">
        <f>AVERAGE(H19,H20,H23,H24)</f>
        <v>2.4115822633275594</v>
      </c>
      <c r="I27" s="5"/>
      <c r="J27" s="52"/>
      <c r="K27" s="4"/>
      <c r="L27" s="27"/>
      <c r="M27" s="28"/>
      <c r="N27" s="28"/>
      <c r="O27" s="30" t="s">
        <v>12</v>
      </c>
      <c r="P27" s="39">
        <f>AVERAGE(P19,P20,P23,P24)</f>
        <v>2.2615271905967584</v>
      </c>
      <c r="Q27" s="53"/>
    </row>
    <row r="28" spans="2:17">
      <c r="B28" s="49"/>
      <c r="C28" s="4"/>
      <c r="D28" s="27"/>
      <c r="E28" s="28"/>
      <c r="F28" s="28"/>
      <c r="G28" s="29"/>
      <c r="H28" s="38"/>
      <c r="I28" s="3"/>
      <c r="J28" s="52"/>
      <c r="K28" s="4"/>
      <c r="L28" s="27"/>
      <c r="M28" s="28"/>
      <c r="N28" s="28"/>
      <c r="O28" s="29"/>
      <c r="P28" s="38"/>
      <c r="Q28" s="53"/>
    </row>
    <row r="29" spans="2:17">
      <c r="B29" s="49"/>
      <c r="C29" s="125" t="s">
        <v>13</v>
      </c>
      <c r="D29" s="27">
        <v>1</v>
      </c>
      <c r="E29" s="28">
        <v>4.8899999999999997</v>
      </c>
      <c r="F29" s="28">
        <v>1.21</v>
      </c>
      <c r="G29" s="3"/>
      <c r="H29" s="38">
        <f>E29/F29</f>
        <v>4.0413223140495864</v>
      </c>
      <c r="I29" s="3"/>
      <c r="J29" s="52"/>
      <c r="K29" s="4" t="s">
        <v>14</v>
      </c>
      <c r="L29" s="27">
        <v>1</v>
      </c>
      <c r="M29" s="28">
        <v>4.88</v>
      </c>
      <c r="N29" s="28">
        <v>2.29</v>
      </c>
      <c r="O29" s="3"/>
      <c r="P29" s="38">
        <f>M29/N29</f>
        <v>2.1310043668122272</v>
      </c>
      <c r="Q29" s="53"/>
    </row>
    <row r="30" spans="2:17">
      <c r="B30" s="49"/>
      <c r="C30" s="125"/>
      <c r="D30" s="27">
        <v>2</v>
      </c>
      <c r="E30" s="28">
        <v>4.2</v>
      </c>
      <c r="F30" s="28">
        <v>1.07</v>
      </c>
      <c r="G30" s="3"/>
      <c r="H30" s="38">
        <f>E30/F30</f>
        <v>3.9252336448598131</v>
      </c>
      <c r="I30" s="3"/>
      <c r="J30" s="52"/>
      <c r="K30" s="4"/>
      <c r="L30" s="27">
        <v>2</v>
      </c>
      <c r="M30" s="28">
        <v>4.8499999999999996</v>
      </c>
      <c r="N30" s="28">
        <v>2.1</v>
      </c>
      <c r="O30" s="3"/>
      <c r="P30" s="38">
        <f>M30/N30</f>
        <v>2.3095238095238093</v>
      </c>
      <c r="Q30" s="53"/>
    </row>
    <row r="31" spans="2:17">
      <c r="B31" s="49"/>
      <c r="C31" s="125"/>
      <c r="D31" s="27"/>
      <c r="E31" s="28"/>
      <c r="F31" s="28"/>
      <c r="G31" s="29" t="s">
        <v>7</v>
      </c>
      <c r="H31" s="38">
        <f>AVERAGE(H29:H30)</f>
        <v>3.9832779794546997</v>
      </c>
      <c r="I31" s="3"/>
      <c r="J31" s="52"/>
      <c r="K31" s="4"/>
      <c r="L31" s="27"/>
      <c r="M31" s="28"/>
      <c r="N31" s="28"/>
      <c r="O31" s="29" t="s">
        <v>7</v>
      </c>
      <c r="P31" s="38">
        <f>AVERAGE(P29:P30)</f>
        <v>2.220264088168018</v>
      </c>
      <c r="Q31" s="53"/>
    </row>
    <row r="32" spans="2:17">
      <c r="B32" s="49"/>
      <c r="C32" s="4"/>
      <c r="D32" s="27"/>
      <c r="E32" s="28"/>
      <c r="F32" s="28"/>
      <c r="G32" s="29"/>
      <c r="H32" s="38"/>
      <c r="I32" s="3"/>
      <c r="J32" s="52"/>
      <c r="K32" s="4"/>
      <c r="L32" s="27"/>
      <c r="M32" s="28"/>
      <c r="N32" s="28"/>
      <c r="O32" s="29"/>
      <c r="P32" s="38"/>
      <c r="Q32" s="53"/>
    </row>
    <row r="33" spans="2:17">
      <c r="B33" s="49"/>
      <c r="C33" s="125" t="s">
        <v>15</v>
      </c>
      <c r="D33" s="27">
        <v>1</v>
      </c>
      <c r="E33" s="28">
        <v>3.7</v>
      </c>
      <c r="F33" s="28">
        <v>1.53</v>
      </c>
      <c r="G33" s="3"/>
      <c r="H33" s="38">
        <f>E33/F33</f>
        <v>2.4183006535947715</v>
      </c>
      <c r="I33" s="3"/>
      <c r="J33" s="52"/>
      <c r="K33" s="4" t="s">
        <v>16</v>
      </c>
      <c r="L33" s="27">
        <v>1</v>
      </c>
      <c r="M33" s="28">
        <v>4.5</v>
      </c>
      <c r="N33" s="28">
        <v>2.0699999999999998</v>
      </c>
      <c r="O33" s="3"/>
      <c r="P33" s="38">
        <f>M33/N33</f>
        <v>2.1739130434782612</v>
      </c>
      <c r="Q33" s="53"/>
    </row>
    <row r="34" spans="2:17">
      <c r="B34" s="49"/>
      <c r="C34" s="124"/>
      <c r="D34" s="27">
        <v>2</v>
      </c>
      <c r="E34" s="28">
        <v>3.77</v>
      </c>
      <c r="F34" s="28">
        <v>1.53</v>
      </c>
      <c r="G34" s="3"/>
      <c r="H34" s="38">
        <f>E34/F34</f>
        <v>2.4640522875816995</v>
      </c>
      <c r="I34" s="3"/>
      <c r="J34" s="52"/>
      <c r="K34" s="6"/>
      <c r="L34" s="27">
        <v>2</v>
      </c>
      <c r="M34" s="28">
        <v>4.63</v>
      </c>
      <c r="N34" s="28">
        <v>2.0699999999999998</v>
      </c>
      <c r="O34" s="3"/>
      <c r="P34" s="38">
        <f>M34/N34</f>
        <v>2.2367149758454108</v>
      </c>
      <c r="Q34" s="53"/>
    </row>
    <row r="35" spans="2:17">
      <c r="B35" s="49"/>
      <c r="C35" s="126"/>
      <c r="D35" s="27"/>
      <c r="E35" s="28"/>
      <c r="F35" s="28"/>
      <c r="G35" s="29" t="s">
        <v>7</v>
      </c>
      <c r="H35" s="38">
        <f>AVERAGE(H33:H34)</f>
        <v>2.4411764705882355</v>
      </c>
      <c r="I35" s="3"/>
      <c r="J35" s="52"/>
      <c r="K35" s="7"/>
      <c r="L35" s="27"/>
      <c r="M35" s="28"/>
      <c r="N35" s="28"/>
      <c r="O35" s="29" t="s">
        <v>7</v>
      </c>
      <c r="P35" s="38">
        <f>AVERAGE(P33:P34)</f>
        <v>2.2053140096618362</v>
      </c>
      <c r="Q35" s="53"/>
    </row>
    <row r="36" spans="2:17">
      <c r="B36" s="49"/>
      <c r="C36" s="7"/>
      <c r="D36" s="27"/>
      <c r="E36" s="28"/>
      <c r="F36" s="28"/>
      <c r="G36" s="29"/>
      <c r="H36" s="38"/>
      <c r="I36" s="3"/>
      <c r="J36" s="52"/>
      <c r="K36" s="7"/>
      <c r="L36" s="27"/>
      <c r="M36" s="28"/>
      <c r="N36" s="28"/>
      <c r="O36" s="29"/>
      <c r="P36" s="38"/>
      <c r="Q36" s="53"/>
    </row>
    <row r="37" spans="2:17">
      <c r="B37" s="49"/>
      <c r="C37" s="7"/>
      <c r="D37" s="27"/>
      <c r="E37" s="28"/>
      <c r="F37" s="28"/>
      <c r="G37" s="30" t="s">
        <v>17</v>
      </c>
      <c r="H37" s="39">
        <f>AVERAGE(H29,H30,H33,H34)</f>
        <v>3.2122272250214676</v>
      </c>
      <c r="I37" s="5"/>
      <c r="J37" s="52"/>
      <c r="K37" s="7"/>
      <c r="L37" s="27"/>
      <c r="M37" s="28"/>
      <c r="N37" s="28"/>
      <c r="O37" s="30" t="s">
        <v>17</v>
      </c>
      <c r="P37" s="39">
        <f>AVERAGE(P29,P30,P33,P34)</f>
        <v>2.2127890489149271</v>
      </c>
      <c r="Q37" s="53"/>
    </row>
    <row r="38" spans="2:17">
      <c r="B38" s="49"/>
      <c r="C38" s="7"/>
      <c r="D38" s="27"/>
      <c r="E38" s="28"/>
      <c r="F38" s="28"/>
      <c r="G38" s="29"/>
      <c r="H38" s="38"/>
      <c r="I38" s="3"/>
      <c r="J38" s="52"/>
      <c r="K38" s="7"/>
      <c r="L38" s="27"/>
      <c r="M38" s="28"/>
      <c r="N38" s="28"/>
      <c r="O38" s="29"/>
      <c r="P38" s="38"/>
      <c r="Q38" s="53"/>
    </row>
    <row r="39" spans="2:17">
      <c r="B39" s="49"/>
      <c r="C39" s="124" t="s">
        <v>18</v>
      </c>
      <c r="D39" s="27">
        <v>1</v>
      </c>
      <c r="E39" s="28">
        <v>2.64</v>
      </c>
      <c r="F39" s="28">
        <v>1.1399999999999999</v>
      </c>
      <c r="G39" s="29"/>
      <c r="H39" s="38">
        <f>E39/F39</f>
        <v>2.3157894736842106</v>
      </c>
      <c r="I39" s="3"/>
      <c r="J39" s="52"/>
      <c r="K39" s="4" t="s">
        <v>19</v>
      </c>
      <c r="L39" s="27">
        <v>1</v>
      </c>
      <c r="M39" s="28">
        <v>2.99</v>
      </c>
      <c r="N39" s="28">
        <v>2.7</v>
      </c>
      <c r="O39" s="3"/>
      <c r="P39" s="38">
        <f>M39/N39</f>
        <v>1.1074074074074074</v>
      </c>
      <c r="Q39" s="53"/>
    </row>
    <row r="40" spans="2:17">
      <c r="B40" s="49"/>
      <c r="C40" s="124"/>
      <c r="D40" s="27">
        <v>2</v>
      </c>
      <c r="E40" s="28">
        <v>2.71</v>
      </c>
      <c r="F40" s="28">
        <v>0.96</v>
      </c>
      <c r="G40" s="29"/>
      <c r="H40" s="38">
        <f>E40/F40</f>
        <v>2.8229166666666665</v>
      </c>
      <c r="I40" s="3"/>
      <c r="J40" s="52"/>
      <c r="K40" s="6"/>
      <c r="L40" s="27">
        <v>2</v>
      </c>
      <c r="M40" s="28">
        <v>3.16</v>
      </c>
      <c r="N40" s="28">
        <v>2.41</v>
      </c>
      <c r="O40" s="3"/>
      <c r="P40" s="38">
        <f>M40/N40</f>
        <v>1.3112033195020747</v>
      </c>
      <c r="Q40" s="53"/>
    </row>
    <row r="41" spans="2:17">
      <c r="B41" s="49"/>
      <c r="C41" s="124"/>
      <c r="D41" s="27"/>
      <c r="E41" s="27"/>
      <c r="F41" s="27"/>
      <c r="G41" s="29" t="s">
        <v>7</v>
      </c>
      <c r="H41" s="38">
        <f>AVERAGE(H39:H40)</f>
        <v>2.5693530701754383</v>
      </c>
      <c r="I41" s="3"/>
      <c r="J41" s="52"/>
      <c r="K41" s="7"/>
      <c r="L41" s="27"/>
      <c r="M41" s="28"/>
      <c r="N41" s="28"/>
      <c r="O41" s="29" t="s">
        <v>7</v>
      </c>
      <c r="P41" s="38">
        <f>AVERAGE(P39:P40)</f>
        <v>1.209305363454741</v>
      </c>
      <c r="Q41" s="53"/>
    </row>
    <row r="42" spans="2:17">
      <c r="B42" s="49"/>
      <c r="C42" s="6"/>
      <c r="D42" s="27"/>
      <c r="E42" s="27"/>
      <c r="F42" s="27"/>
      <c r="G42" s="29"/>
      <c r="H42" s="38"/>
      <c r="I42" s="3"/>
      <c r="J42" s="52"/>
      <c r="K42" s="7"/>
      <c r="L42" s="27"/>
      <c r="M42" s="28"/>
      <c r="N42" s="28"/>
      <c r="O42" s="29"/>
      <c r="P42" s="38"/>
      <c r="Q42" s="53"/>
    </row>
    <row r="43" spans="2:17">
      <c r="B43" s="49"/>
      <c r="C43" s="124" t="s">
        <v>16</v>
      </c>
      <c r="D43" s="27">
        <v>1</v>
      </c>
      <c r="E43" s="28">
        <v>2.2599999999999998</v>
      </c>
      <c r="F43" s="28">
        <v>0.87</v>
      </c>
      <c r="G43" s="29"/>
      <c r="H43" s="38">
        <f>E43/F43</f>
        <v>2.5977011494252871</v>
      </c>
      <c r="I43" s="3"/>
      <c r="J43" s="52"/>
      <c r="K43" s="4" t="s">
        <v>20</v>
      </c>
      <c r="L43" s="27">
        <v>1</v>
      </c>
      <c r="M43" s="28">
        <v>4.22</v>
      </c>
      <c r="N43" s="28">
        <v>2.54</v>
      </c>
      <c r="O43" s="3"/>
      <c r="P43" s="38">
        <f>M43/N43</f>
        <v>1.6614173228346456</v>
      </c>
      <c r="Q43" s="53"/>
    </row>
    <row r="44" spans="2:17">
      <c r="B44" s="49"/>
      <c r="C44" s="124"/>
      <c r="D44" s="27">
        <v>2</v>
      </c>
      <c r="E44" s="28">
        <v>2.2999999999999998</v>
      </c>
      <c r="F44" s="28">
        <v>0.67</v>
      </c>
      <c r="G44" s="29"/>
      <c r="H44" s="38">
        <f>E44/F44</f>
        <v>3.4328358208955221</v>
      </c>
      <c r="I44" s="3"/>
      <c r="J44" s="52"/>
      <c r="K44" s="6"/>
      <c r="L44" s="27">
        <v>2</v>
      </c>
      <c r="M44" s="28">
        <v>4.18</v>
      </c>
      <c r="N44" s="28">
        <v>2.4300000000000002</v>
      </c>
      <c r="O44" s="3"/>
      <c r="P44" s="38">
        <f>M44/N44</f>
        <v>1.7201646090534977</v>
      </c>
      <c r="Q44" s="53"/>
    </row>
    <row r="45" spans="2:17">
      <c r="B45" s="49"/>
      <c r="C45" s="124"/>
      <c r="D45" s="27"/>
      <c r="E45" s="28"/>
      <c r="F45" s="28"/>
      <c r="G45" s="29" t="s">
        <v>7</v>
      </c>
      <c r="H45" s="38">
        <f>AVERAGE(H43:H44)</f>
        <v>3.0152684851604046</v>
      </c>
      <c r="I45" s="3"/>
      <c r="J45" s="52"/>
      <c r="K45" s="7"/>
      <c r="L45" s="27"/>
      <c r="M45" s="28"/>
      <c r="N45" s="28"/>
      <c r="O45" s="29" t="s">
        <v>7</v>
      </c>
      <c r="P45" s="38">
        <f>AVERAGE(P43:P44)</f>
        <v>1.6907909659440716</v>
      </c>
      <c r="Q45" s="53"/>
    </row>
    <row r="46" spans="2:17">
      <c r="B46" s="49"/>
      <c r="C46" s="6"/>
      <c r="D46" s="27"/>
      <c r="E46" s="28"/>
      <c r="F46" s="28"/>
      <c r="G46" s="29"/>
      <c r="H46" s="38"/>
      <c r="I46" s="3"/>
      <c r="J46" s="52"/>
      <c r="K46" s="7"/>
      <c r="L46" s="27"/>
      <c r="M46" s="28"/>
      <c r="N46" s="28"/>
      <c r="O46" s="29"/>
      <c r="P46" s="38"/>
      <c r="Q46" s="53"/>
    </row>
    <row r="47" spans="2:17">
      <c r="B47" s="49"/>
      <c r="C47" s="6"/>
      <c r="D47" s="27"/>
      <c r="E47" s="28"/>
      <c r="F47" s="28"/>
      <c r="G47" s="30" t="s">
        <v>21</v>
      </c>
      <c r="H47" s="39">
        <f>AVERAGE(H39,H40,H43,H44)</f>
        <v>2.7923107776679217</v>
      </c>
      <c r="I47" s="5"/>
      <c r="J47" s="52"/>
      <c r="K47" s="7"/>
      <c r="L47" s="27"/>
      <c r="M47" s="28"/>
      <c r="N47" s="28"/>
      <c r="O47" s="30" t="s">
        <v>21</v>
      </c>
      <c r="P47" s="39">
        <f>AVERAGE(P39,P40,P43,P44)</f>
        <v>1.4500481646994063</v>
      </c>
      <c r="Q47" s="53"/>
    </row>
    <row r="48" spans="2:17">
      <c r="B48" s="49"/>
      <c r="C48" s="6"/>
      <c r="D48" s="27"/>
      <c r="E48" s="28"/>
      <c r="F48" s="28"/>
      <c r="G48" s="29"/>
      <c r="H48" s="38"/>
      <c r="I48" s="3"/>
      <c r="J48" s="52"/>
      <c r="K48" s="7"/>
      <c r="L48" s="27"/>
      <c r="M48" s="28"/>
      <c r="N48" s="28"/>
      <c r="O48" s="29"/>
      <c r="P48" s="38"/>
      <c r="Q48" s="53"/>
    </row>
    <row r="49" spans="2:17">
      <c r="B49" s="49"/>
      <c r="C49" s="124" t="s">
        <v>19</v>
      </c>
      <c r="D49" s="27">
        <v>1</v>
      </c>
      <c r="E49" s="28">
        <v>4.2300000000000004</v>
      </c>
      <c r="F49" s="28">
        <v>2.59</v>
      </c>
      <c r="G49" s="29"/>
      <c r="H49" s="38">
        <f>E49/F49</f>
        <v>1.6332046332046335</v>
      </c>
      <c r="I49" s="3"/>
      <c r="J49" s="52"/>
      <c r="K49" s="4" t="s">
        <v>22</v>
      </c>
      <c r="L49" s="27">
        <v>1</v>
      </c>
      <c r="M49" s="28">
        <v>2.8</v>
      </c>
      <c r="N49" s="28">
        <v>2.17</v>
      </c>
      <c r="O49" s="3"/>
      <c r="P49" s="38">
        <f>M49/N49</f>
        <v>1.2903225806451613</v>
      </c>
      <c r="Q49" s="53"/>
    </row>
    <row r="50" spans="2:17">
      <c r="B50" s="49"/>
      <c r="C50" s="124"/>
      <c r="D50" s="27">
        <v>2</v>
      </c>
      <c r="E50" s="28">
        <v>4.2</v>
      </c>
      <c r="F50" s="28">
        <v>2.33</v>
      </c>
      <c r="G50" s="29"/>
      <c r="H50" s="38">
        <f>E50/F50</f>
        <v>1.8025751072961373</v>
      </c>
      <c r="I50" s="3"/>
      <c r="J50" s="52"/>
      <c r="K50" s="6"/>
      <c r="L50" s="27">
        <v>2</v>
      </c>
      <c r="M50" s="28">
        <v>2.6</v>
      </c>
      <c r="N50" s="28">
        <v>1.96</v>
      </c>
      <c r="O50" s="3"/>
      <c r="P50" s="38">
        <f>M50/N50</f>
        <v>1.3265306122448981</v>
      </c>
      <c r="Q50" s="53"/>
    </row>
    <row r="51" spans="2:17">
      <c r="B51" s="49"/>
      <c r="C51" s="124"/>
      <c r="D51" s="27"/>
      <c r="E51" s="28"/>
      <c r="F51" s="28"/>
      <c r="G51" s="29" t="s">
        <v>7</v>
      </c>
      <c r="H51" s="38">
        <f>AVERAGE(H49:H50)</f>
        <v>1.7178898702503855</v>
      </c>
      <c r="I51" s="3"/>
      <c r="J51" s="52"/>
      <c r="K51" s="7"/>
      <c r="L51" s="27"/>
      <c r="M51" s="28"/>
      <c r="N51" s="28"/>
      <c r="O51" s="29" t="s">
        <v>7</v>
      </c>
      <c r="P51" s="38">
        <f>AVERAGE(P49:P50)</f>
        <v>1.3084265964450297</v>
      </c>
      <c r="Q51" s="53"/>
    </row>
    <row r="52" spans="2:17">
      <c r="B52" s="49"/>
      <c r="C52" s="6"/>
      <c r="D52" s="27"/>
      <c r="E52" s="28"/>
      <c r="F52" s="28"/>
      <c r="G52" s="29"/>
      <c r="H52" s="38"/>
      <c r="I52" s="3"/>
      <c r="J52" s="52"/>
      <c r="K52" s="7"/>
      <c r="L52" s="27"/>
      <c r="M52" s="28"/>
      <c r="N52" s="28"/>
      <c r="O52" s="29"/>
      <c r="P52" s="38"/>
      <c r="Q52" s="53"/>
    </row>
    <row r="53" spans="2:17">
      <c r="B53" s="49"/>
      <c r="C53" s="124" t="s">
        <v>20</v>
      </c>
      <c r="D53" s="27">
        <v>1</v>
      </c>
      <c r="E53" s="28">
        <v>3.07</v>
      </c>
      <c r="F53" s="28">
        <v>1.25</v>
      </c>
      <c r="G53" s="29"/>
      <c r="H53" s="38">
        <f>E53/F53</f>
        <v>2.456</v>
      </c>
      <c r="I53" s="3"/>
      <c r="J53" s="52"/>
      <c r="K53" s="4" t="s">
        <v>23</v>
      </c>
      <c r="L53" s="27">
        <v>1</v>
      </c>
      <c r="M53" s="28">
        <v>3.18</v>
      </c>
      <c r="N53" s="28">
        <v>1.7</v>
      </c>
      <c r="O53" s="3"/>
      <c r="P53" s="38">
        <f>M53/N53</f>
        <v>1.8705882352941179</v>
      </c>
      <c r="Q53" s="53"/>
    </row>
    <row r="54" spans="2:17">
      <c r="B54" s="49"/>
      <c r="C54" s="124"/>
      <c r="D54" s="27">
        <v>2</v>
      </c>
      <c r="E54" s="28">
        <v>3.08</v>
      </c>
      <c r="F54" s="28">
        <v>1.0900000000000001</v>
      </c>
      <c r="G54" s="29"/>
      <c r="H54" s="38">
        <f>E54/F54</f>
        <v>2.8256880733944953</v>
      </c>
      <c r="I54" s="3"/>
      <c r="J54" s="52"/>
      <c r="K54" s="6"/>
      <c r="L54" s="27">
        <v>2</v>
      </c>
      <c r="M54" s="28">
        <v>3.27</v>
      </c>
      <c r="N54" s="28">
        <v>1.69</v>
      </c>
      <c r="O54" s="3"/>
      <c r="P54" s="38">
        <f>M54/N54</f>
        <v>1.9349112426035504</v>
      </c>
      <c r="Q54" s="53"/>
    </row>
    <row r="55" spans="2:17">
      <c r="B55" s="49"/>
      <c r="C55" s="124"/>
      <c r="D55" s="27"/>
      <c r="E55" s="28"/>
      <c r="F55" s="28"/>
      <c r="G55" s="29" t="s">
        <v>7</v>
      </c>
      <c r="H55" s="38">
        <f>AVERAGE(H53:H54)</f>
        <v>2.6408440366972474</v>
      </c>
      <c r="I55" s="3"/>
      <c r="J55" s="52"/>
      <c r="K55" s="7"/>
      <c r="L55" s="27"/>
      <c r="M55" s="28"/>
      <c r="N55" s="28"/>
      <c r="O55" s="29" t="s">
        <v>7</v>
      </c>
      <c r="P55" s="38">
        <f>AVERAGE(P53:P54)</f>
        <v>1.9027497389488341</v>
      </c>
      <c r="Q55" s="53"/>
    </row>
    <row r="56" spans="2:17">
      <c r="B56" s="49"/>
      <c r="C56" s="6"/>
      <c r="D56" s="27"/>
      <c r="E56" s="28"/>
      <c r="F56" s="28"/>
      <c r="G56" s="29"/>
      <c r="H56" s="38"/>
      <c r="I56" s="3"/>
      <c r="J56" s="52"/>
      <c r="K56" s="7"/>
      <c r="L56" s="27"/>
      <c r="M56" s="28"/>
      <c r="N56" s="28"/>
      <c r="O56" s="29"/>
      <c r="P56" s="38"/>
      <c r="Q56" s="53"/>
    </row>
    <row r="57" spans="2:17">
      <c r="B57" s="49"/>
      <c r="C57" s="6"/>
      <c r="D57" s="27"/>
      <c r="E57" s="28"/>
      <c r="F57" s="28"/>
      <c r="G57" s="30" t="s">
        <v>24</v>
      </c>
      <c r="H57" s="39">
        <f>AVERAGE(H49,H50,H53,H54)</f>
        <v>2.1793669534738167</v>
      </c>
      <c r="I57" s="5"/>
      <c r="J57" s="52"/>
      <c r="K57" s="7"/>
      <c r="L57" s="27"/>
      <c r="M57" s="28"/>
      <c r="N57" s="28"/>
      <c r="O57" s="30" t="s">
        <v>24</v>
      </c>
      <c r="P57" s="39">
        <f>AVERAGE(P49,P50,P53,P54)</f>
        <v>1.6055881676969319</v>
      </c>
      <c r="Q57" s="53"/>
    </row>
    <row r="58" spans="2:17">
      <c r="B58" s="49"/>
      <c r="C58" s="6"/>
      <c r="D58" s="27"/>
      <c r="E58" s="28"/>
      <c r="F58" s="28"/>
      <c r="G58" s="30"/>
      <c r="H58" s="39"/>
      <c r="I58" s="5"/>
      <c r="J58" s="52"/>
      <c r="K58" s="7"/>
      <c r="L58" s="27"/>
      <c r="M58" s="28"/>
      <c r="N58" s="28"/>
      <c r="O58" s="30"/>
      <c r="P58" s="39"/>
      <c r="Q58" s="53"/>
    </row>
    <row r="59" spans="2:17">
      <c r="B59" s="49"/>
      <c r="C59" s="124" t="s">
        <v>22</v>
      </c>
      <c r="D59" s="27">
        <v>1</v>
      </c>
      <c r="E59" s="28">
        <v>5.34</v>
      </c>
      <c r="F59" s="28">
        <v>2.42</v>
      </c>
      <c r="G59" s="29"/>
      <c r="H59" s="38">
        <f>E59/F59</f>
        <v>2.2066115702479339</v>
      </c>
      <c r="I59" s="3"/>
      <c r="J59" s="52"/>
      <c r="K59" s="4" t="s">
        <v>25</v>
      </c>
      <c r="L59" s="27">
        <v>1</v>
      </c>
      <c r="M59" s="28">
        <v>3.44</v>
      </c>
      <c r="N59" s="28">
        <v>2.14</v>
      </c>
      <c r="O59" s="3"/>
      <c r="P59" s="38">
        <f>M59/N59</f>
        <v>1.6074766355140186</v>
      </c>
      <c r="Q59" s="53"/>
    </row>
    <row r="60" spans="2:17">
      <c r="B60" s="49"/>
      <c r="C60" s="124"/>
      <c r="D60" s="27">
        <v>2</v>
      </c>
      <c r="E60" s="28">
        <v>5.48</v>
      </c>
      <c r="F60" s="28">
        <v>2.67</v>
      </c>
      <c r="G60" s="29"/>
      <c r="H60" s="38">
        <f>E60/F60</f>
        <v>2.0524344569288391</v>
      </c>
      <c r="I60" s="3"/>
      <c r="J60" s="52"/>
      <c r="K60" s="6"/>
      <c r="L60" s="27">
        <v>2</v>
      </c>
      <c r="M60" s="28">
        <v>3.27</v>
      </c>
      <c r="N60" s="28">
        <v>1.95</v>
      </c>
      <c r="O60" s="3"/>
      <c r="P60" s="38">
        <f>M60/N60</f>
        <v>1.676923076923077</v>
      </c>
      <c r="Q60" s="53"/>
    </row>
    <row r="61" spans="2:17">
      <c r="B61" s="49"/>
      <c r="C61" s="124"/>
      <c r="D61" s="27"/>
      <c r="E61" s="28"/>
      <c r="F61" s="28"/>
      <c r="G61" s="29" t="s">
        <v>7</v>
      </c>
      <c r="H61" s="38">
        <f>AVERAGE(H59:H60)</f>
        <v>2.1295230135883862</v>
      </c>
      <c r="I61" s="3"/>
      <c r="J61" s="52"/>
      <c r="K61" s="7"/>
      <c r="L61" s="27"/>
      <c r="M61" s="28"/>
      <c r="N61" s="28"/>
      <c r="O61" s="29" t="s">
        <v>7</v>
      </c>
      <c r="P61" s="38">
        <f>AVERAGE(P59:P60)</f>
        <v>1.6421998562185478</v>
      </c>
      <c r="Q61" s="53"/>
    </row>
    <row r="62" spans="2:17">
      <c r="B62" s="49"/>
      <c r="C62" s="6"/>
      <c r="D62" s="27"/>
      <c r="E62" s="28"/>
      <c r="F62" s="28"/>
      <c r="G62" s="29"/>
      <c r="H62" s="38"/>
      <c r="I62" s="3"/>
      <c r="J62" s="52"/>
      <c r="K62" s="7"/>
      <c r="L62" s="27"/>
      <c r="M62" s="28"/>
      <c r="N62" s="28"/>
      <c r="O62" s="29"/>
      <c r="P62" s="38"/>
      <c r="Q62" s="53"/>
    </row>
    <row r="63" spans="2:17">
      <c r="B63" s="49"/>
      <c r="C63" s="124" t="s">
        <v>23</v>
      </c>
      <c r="D63" s="27">
        <v>1</v>
      </c>
      <c r="E63" s="28">
        <v>4.45</v>
      </c>
      <c r="F63" s="28">
        <v>1.47</v>
      </c>
      <c r="G63" s="29"/>
      <c r="H63" s="38">
        <f>E63/F63</f>
        <v>3.0272108843537415</v>
      </c>
      <c r="I63" s="3"/>
      <c r="J63" s="52"/>
      <c r="K63" s="4" t="s">
        <v>26</v>
      </c>
      <c r="L63" s="27">
        <v>1</v>
      </c>
      <c r="M63" s="28">
        <v>3.21</v>
      </c>
      <c r="N63" s="28">
        <v>1.38</v>
      </c>
      <c r="O63" s="3"/>
      <c r="P63" s="38">
        <f>M63/N63</f>
        <v>2.3260869565217392</v>
      </c>
      <c r="Q63" s="53"/>
    </row>
    <row r="64" spans="2:17">
      <c r="B64" s="49"/>
      <c r="C64" s="124"/>
      <c r="D64" s="27">
        <v>2</v>
      </c>
      <c r="E64" s="28">
        <v>4.25</v>
      </c>
      <c r="F64" s="28">
        <v>1.54</v>
      </c>
      <c r="G64" s="29"/>
      <c r="H64" s="38">
        <f>E64/F64</f>
        <v>2.7597402597402598</v>
      </c>
      <c r="I64" s="3"/>
      <c r="J64" s="52"/>
      <c r="K64" s="6"/>
      <c r="L64" s="27">
        <v>2</v>
      </c>
      <c r="M64" s="28">
        <v>3.28</v>
      </c>
      <c r="N64" s="28">
        <v>1.52</v>
      </c>
      <c r="O64" s="3"/>
      <c r="P64" s="38">
        <f>M64/N64</f>
        <v>2.1578947368421053</v>
      </c>
      <c r="Q64" s="53"/>
    </row>
    <row r="65" spans="2:17">
      <c r="B65" s="49"/>
      <c r="C65" s="124"/>
      <c r="D65" s="27"/>
      <c r="E65" s="28"/>
      <c r="F65" s="28"/>
      <c r="G65" s="29" t="s">
        <v>7</v>
      </c>
      <c r="H65" s="38">
        <f>AVERAGE(H63:H64)</f>
        <v>2.8934755720470005</v>
      </c>
      <c r="I65" s="3"/>
      <c r="J65" s="52"/>
      <c r="K65" s="7"/>
      <c r="L65" s="27"/>
      <c r="M65" s="28"/>
      <c r="N65" s="28"/>
      <c r="O65" s="29" t="s">
        <v>7</v>
      </c>
      <c r="P65" s="38">
        <f>AVERAGE(P63:P64)</f>
        <v>2.2419908466819223</v>
      </c>
      <c r="Q65" s="53"/>
    </row>
    <row r="66" spans="2:17">
      <c r="B66" s="49"/>
      <c r="C66" s="6"/>
      <c r="D66" s="27"/>
      <c r="E66" s="28"/>
      <c r="F66" s="28"/>
      <c r="G66" s="29"/>
      <c r="H66" s="38"/>
      <c r="I66" s="3"/>
      <c r="J66" s="52"/>
      <c r="K66" s="7"/>
      <c r="L66" s="27"/>
      <c r="M66" s="28"/>
      <c r="N66" s="28"/>
      <c r="O66" s="29"/>
      <c r="P66" s="38"/>
      <c r="Q66" s="53"/>
    </row>
    <row r="67" spans="2:17">
      <c r="B67" s="49"/>
      <c r="C67" s="6"/>
      <c r="D67" s="27"/>
      <c r="E67" s="28"/>
      <c r="F67" s="28"/>
      <c r="G67" s="30" t="s">
        <v>27</v>
      </c>
      <c r="H67" s="39">
        <f>AVERAGE(H59,H60,H63,H64)</f>
        <v>2.5114992928176934</v>
      </c>
      <c r="I67" s="5"/>
      <c r="J67" s="52"/>
      <c r="K67" s="7"/>
      <c r="L67" s="27"/>
      <c r="M67" s="28"/>
      <c r="N67" s="28"/>
      <c r="O67" s="30" t="s">
        <v>27</v>
      </c>
      <c r="P67" s="39">
        <f>AVERAGE(P59,P60,P63,P64)</f>
        <v>1.942095351450235</v>
      </c>
      <c r="Q67" s="53"/>
    </row>
    <row r="68" spans="2:17">
      <c r="B68" s="49"/>
      <c r="C68" s="6"/>
      <c r="D68" s="27"/>
      <c r="E68" s="28"/>
      <c r="F68" s="28"/>
      <c r="G68" s="30"/>
      <c r="H68" s="39"/>
      <c r="I68" s="5"/>
      <c r="J68" s="52"/>
      <c r="K68" s="7"/>
      <c r="L68" s="27"/>
      <c r="M68" s="28"/>
      <c r="N68" s="28"/>
      <c r="O68" s="30"/>
      <c r="P68" s="39"/>
      <c r="Q68" s="53"/>
    </row>
    <row r="69" spans="2:17">
      <c r="B69" s="49"/>
      <c r="C69" s="124" t="s">
        <v>25</v>
      </c>
      <c r="D69" s="27">
        <v>1</v>
      </c>
      <c r="E69" s="28">
        <v>4.75</v>
      </c>
      <c r="F69" s="28">
        <v>2.0499999999999998</v>
      </c>
      <c r="G69" s="29"/>
      <c r="H69" s="38">
        <f>E69/F69</f>
        <v>2.3170731707317076</v>
      </c>
      <c r="I69" s="3"/>
      <c r="J69" s="52"/>
      <c r="K69" s="4" t="s">
        <v>28</v>
      </c>
      <c r="L69" s="27">
        <v>1</v>
      </c>
      <c r="M69" s="28">
        <v>1.38</v>
      </c>
      <c r="N69" s="28">
        <v>1.28</v>
      </c>
      <c r="O69" s="3"/>
      <c r="P69" s="38">
        <f>M69/N69</f>
        <v>1.078125</v>
      </c>
      <c r="Q69" s="53"/>
    </row>
    <row r="70" spans="2:17">
      <c r="B70" s="49"/>
      <c r="C70" s="124"/>
      <c r="D70" s="27">
        <v>2</v>
      </c>
      <c r="E70" s="28">
        <v>4.8499999999999996</v>
      </c>
      <c r="F70" s="28">
        <v>2.09</v>
      </c>
      <c r="G70" s="29"/>
      <c r="H70" s="38">
        <f>E70/F70</f>
        <v>2.3205741626794256</v>
      </c>
      <c r="I70" s="3"/>
      <c r="J70" s="52"/>
      <c r="K70" s="6"/>
      <c r="L70" s="27">
        <v>2</v>
      </c>
      <c r="M70" s="28">
        <v>1.64</v>
      </c>
      <c r="N70" s="28">
        <v>1.33</v>
      </c>
      <c r="O70" s="3"/>
      <c r="P70" s="38">
        <f>M70/N70</f>
        <v>1.2330827067669172</v>
      </c>
      <c r="Q70" s="53"/>
    </row>
    <row r="71" spans="2:17">
      <c r="B71" s="49"/>
      <c r="C71" s="124"/>
      <c r="D71" s="27"/>
      <c r="E71" s="28"/>
      <c r="F71" s="28"/>
      <c r="G71" s="29" t="s">
        <v>7</v>
      </c>
      <c r="H71" s="38">
        <f>AVERAGE(H69:H70)</f>
        <v>2.3188236667055664</v>
      </c>
      <c r="I71" s="3"/>
      <c r="J71" s="52"/>
      <c r="K71" s="7"/>
      <c r="L71" s="27"/>
      <c r="M71" s="28"/>
      <c r="N71" s="28"/>
      <c r="O71" s="29" t="s">
        <v>7</v>
      </c>
      <c r="P71" s="38">
        <f>AVERAGE(P69:P70)</f>
        <v>1.1556038533834587</v>
      </c>
      <c r="Q71" s="53"/>
    </row>
    <row r="72" spans="2:17">
      <c r="B72" s="49"/>
      <c r="C72" s="6"/>
      <c r="D72" s="27"/>
      <c r="E72" s="28"/>
      <c r="F72" s="28"/>
      <c r="G72" s="29"/>
      <c r="H72" s="38"/>
      <c r="I72" s="3"/>
      <c r="J72" s="52"/>
      <c r="K72" s="7"/>
      <c r="L72" s="27"/>
      <c r="M72" s="28"/>
      <c r="N72" s="28"/>
      <c r="O72" s="29"/>
      <c r="P72" s="38"/>
      <c r="Q72" s="53"/>
    </row>
    <row r="73" spans="2:17">
      <c r="B73" s="49"/>
      <c r="C73" s="124" t="s">
        <v>26</v>
      </c>
      <c r="D73" s="27">
        <v>1</v>
      </c>
      <c r="E73" s="28">
        <v>3.04</v>
      </c>
      <c r="F73" s="28">
        <v>1.03</v>
      </c>
      <c r="G73" s="29"/>
      <c r="H73" s="38">
        <f>E73/F73</f>
        <v>2.9514563106796117</v>
      </c>
      <c r="I73" s="3"/>
      <c r="J73" s="52"/>
      <c r="K73" s="4" t="s">
        <v>29</v>
      </c>
      <c r="L73" s="27">
        <v>1</v>
      </c>
      <c r="M73" s="28">
        <v>2.95</v>
      </c>
      <c r="N73" s="28">
        <v>1.68</v>
      </c>
      <c r="O73" s="3"/>
      <c r="P73" s="38">
        <f>M73/N73</f>
        <v>1.7559523809523812</v>
      </c>
      <c r="Q73" s="53"/>
    </row>
    <row r="74" spans="2:17">
      <c r="B74" s="49"/>
      <c r="C74" s="124"/>
      <c r="D74" s="27">
        <v>2</v>
      </c>
      <c r="E74" s="28">
        <v>3.23</v>
      </c>
      <c r="F74" s="28">
        <v>0.99</v>
      </c>
      <c r="G74" s="29"/>
      <c r="H74" s="38">
        <f>E74/F74</f>
        <v>3.2626262626262625</v>
      </c>
      <c r="I74" s="3"/>
      <c r="J74" s="52"/>
      <c r="K74" s="6"/>
      <c r="L74" s="27">
        <v>2</v>
      </c>
      <c r="M74" s="28">
        <v>3.12</v>
      </c>
      <c r="N74" s="28">
        <v>1.54</v>
      </c>
      <c r="O74" s="3"/>
      <c r="P74" s="38">
        <f>M74/N74</f>
        <v>2.0259740259740262</v>
      </c>
      <c r="Q74" s="53"/>
    </row>
    <row r="75" spans="2:17">
      <c r="B75" s="49"/>
      <c r="C75" s="124"/>
      <c r="D75" s="27"/>
      <c r="E75" s="28"/>
      <c r="F75" s="28"/>
      <c r="G75" s="29" t="s">
        <v>7</v>
      </c>
      <c r="H75" s="38">
        <f>AVERAGE(H73:H74)</f>
        <v>3.1070412866529371</v>
      </c>
      <c r="I75" s="3"/>
      <c r="J75" s="52"/>
      <c r="K75" s="7"/>
      <c r="L75" s="27"/>
      <c r="M75" s="28"/>
      <c r="N75" s="28"/>
      <c r="O75" s="29" t="s">
        <v>7</v>
      </c>
      <c r="P75" s="38">
        <f>AVERAGE(P73:P74)</f>
        <v>1.8909632034632038</v>
      </c>
      <c r="Q75" s="53"/>
    </row>
    <row r="76" spans="2:17">
      <c r="B76" s="49"/>
      <c r="C76" s="6"/>
      <c r="D76" s="27"/>
      <c r="E76" s="28"/>
      <c r="F76" s="28"/>
      <c r="G76" s="29"/>
      <c r="H76" s="38"/>
      <c r="I76" s="3"/>
      <c r="J76" s="52"/>
      <c r="K76" s="7"/>
      <c r="L76" s="27"/>
      <c r="M76" s="28"/>
      <c r="N76" s="28"/>
      <c r="O76" s="29"/>
      <c r="P76" s="38"/>
      <c r="Q76" s="53"/>
    </row>
    <row r="77" spans="2:17">
      <c r="B77" s="49"/>
      <c r="C77" s="6"/>
      <c r="D77" s="27"/>
      <c r="E77" s="28"/>
      <c r="F77" s="28"/>
      <c r="G77" s="30" t="s">
        <v>30</v>
      </c>
      <c r="H77" s="39">
        <f>AVERAGE(H69,H70,H73,H74)</f>
        <v>2.712932476679252</v>
      </c>
      <c r="I77" s="5"/>
      <c r="J77" s="52"/>
      <c r="K77" s="7"/>
      <c r="L77" s="27"/>
      <c r="M77" s="28"/>
      <c r="N77" s="28"/>
      <c r="O77" s="30" t="s">
        <v>30</v>
      </c>
      <c r="P77" s="39">
        <f>AVERAGE(P69,P70,P73,P74)</f>
        <v>1.5232835284233313</v>
      </c>
      <c r="Q77" s="53"/>
    </row>
    <row r="78" spans="2:17">
      <c r="B78" s="49"/>
      <c r="C78" s="6"/>
      <c r="D78" s="27"/>
      <c r="E78" s="28"/>
      <c r="F78" s="28"/>
      <c r="G78" s="30"/>
      <c r="H78" s="39"/>
      <c r="I78" s="5"/>
      <c r="J78" s="52"/>
      <c r="K78" s="7"/>
      <c r="L78" s="27"/>
      <c r="M78" s="28"/>
      <c r="N78" s="28"/>
      <c r="O78" s="30"/>
      <c r="P78" s="39"/>
      <c r="Q78" s="53"/>
    </row>
    <row r="79" spans="2:17">
      <c r="B79" s="49"/>
      <c r="C79" s="124" t="s">
        <v>28</v>
      </c>
      <c r="D79" s="27">
        <v>1</v>
      </c>
      <c r="E79" s="28">
        <v>6.01</v>
      </c>
      <c r="F79" s="28">
        <v>2.38</v>
      </c>
      <c r="G79" s="29"/>
      <c r="H79" s="38">
        <f>E79/F79</f>
        <v>2.5252100840336134</v>
      </c>
      <c r="I79" s="3"/>
      <c r="J79" s="52"/>
      <c r="K79" s="4" t="s">
        <v>31</v>
      </c>
      <c r="L79" s="27">
        <v>1</v>
      </c>
      <c r="M79" s="28">
        <v>4.9800000000000004</v>
      </c>
      <c r="N79" s="28">
        <v>2.25</v>
      </c>
      <c r="O79" s="3"/>
      <c r="P79" s="38">
        <f>M79/N79</f>
        <v>2.2133333333333334</v>
      </c>
      <c r="Q79" s="53"/>
    </row>
    <row r="80" spans="2:17">
      <c r="B80" s="49"/>
      <c r="C80" s="124"/>
      <c r="D80" s="27">
        <v>2</v>
      </c>
      <c r="E80" s="28">
        <v>5.93</v>
      </c>
      <c r="F80" s="28">
        <v>2.2999999999999998</v>
      </c>
      <c r="G80" s="29"/>
      <c r="H80" s="38">
        <f>E80/F80</f>
        <v>2.5782608695652174</v>
      </c>
      <c r="I80" s="3"/>
      <c r="J80" s="52"/>
      <c r="K80" s="6"/>
      <c r="L80" s="27">
        <v>2</v>
      </c>
      <c r="M80" s="28">
        <v>4.7300000000000004</v>
      </c>
      <c r="N80" s="28">
        <v>2.5</v>
      </c>
      <c r="O80" s="3"/>
      <c r="P80" s="38">
        <f>M80/N80</f>
        <v>1.8920000000000001</v>
      </c>
      <c r="Q80" s="53"/>
    </row>
    <row r="81" spans="2:17">
      <c r="B81" s="49"/>
      <c r="C81" s="124"/>
      <c r="D81" s="27"/>
      <c r="E81" s="28"/>
      <c r="F81" s="28"/>
      <c r="G81" s="29" t="s">
        <v>7</v>
      </c>
      <c r="H81" s="38">
        <f>AVERAGE(H79:H80)</f>
        <v>2.5517354767994154</v>
      </c>
      <c r="I81" s="3"/>
      <c r="J81" s="52"/>
      <c r="K81" s="7"/>
      <c r="L81" s="27"/>
      <c r="M81" s="28"/>
      <c r="N81" s="28"/>
      <c r="O81" s="29" t="s">
        <v>7</v>
      </c>
      <c r="P81" s="38">
        <f>AVERAGE(P79:P80)</f>
        <v>2.0526666666666666</v>
      </c>
      <c r="Q81" s="53"/>
    </row>
    <row r="82" spans="2:17">
      <c r="B82" s="49"/>
      <c r="C82" s="6"/>
      <c r="D82" s="27"/>
      <c r="E82" s="28"/>
      <c r="F82" s="28"/>
      <c r="G82" s="29"/>
      <c r="H82" s="38"/>
      <c r="I82" s="3"/>
      <c r="J82" s="52"/>
      <c r="K82" s="7"/>
      <c r="L82" s="27"/>
      <c r="M82" s="28"/>
      <c r="N82" s="28"/>
      <c r="O82" s="29"/>
      <c r="P82" s="38"/>
      <c r="Q82" s="53"/>
    </row>
    <row r="83" spans="2:17">
      <c r="B83" s="49"/>
      <c r="C83" s="124" t="s">
        <v>32</v>
      </c>
      <c r="D83" s="27">
        <v>1</v>
      </c>
      <c r="E83" s="28">
        <v>5.23</v>
      </c>
      <c r="F83" s="28">
        <v>2.08</v>
      </c>
      <c r="G83" s="29"/>
      <c r="H83" s="38">
        <f>E83/F83</f>
        <v>2.5144230769230771</v>
      </c>
      <c r="I83" s="3"/>
      <c r="J83" s="52"/>
      <c r="K83" s="4" t="s">
        <v>33</v>
      </c>
      <c r="L83" s="27">
        <v>1</v>
      </c>
      <c r="M83" s="28">
        <v>6.04</v>
      </c>
      <c r="N83" s="28">
        <v>2.4700000000000002</v>
      </c>
      <c r="O83" s="3"/>
      <c r="P83" s="38">
        <f>M83/N83</f>
        <v>2.4453441295546559</v>
      </c>
      <c r="Q83" s="53"/>
    </row>
    <row r="84" spans="2:17">
      <c r="B84" s="49"/>
      <c r="C84" s="124"/>
      <c r="D84" s="27">
        <v>2</v>
      </c>
      <c r="E84" s="28">
        <v>5.29</v>
      </c>
      <c r="F84" s="28">
        <v>2.04</v>
      </c>
      <c r="G84" s="29"/>
      <c r="H84" s="38">
        <f>E84/F84</f>
        <v>2.5931372549019609</v>
      </c>
      <c r="I84" s="3"/>
      <c r="J84" s="52"/>
      <c r="K84" s="6"/>
      <c r="L84" s="27">
        <v>2</v>
      </c>
      <c r="M84" s="28">
        <v>5.69</v>
      </c>
      <c r="N84" s="28">
        <v>2.73</v>
      </c>
      <c r="O84" s="3"/>
      <c r="P84" s="38">
        <f>M84/N84</f>
        <v>2.0842490842490844</v>
      </c>
      <c r="Q84" s="53"/>
    </row>
    <row r="85" spans="2:17">
      <c r="B85" s="49"/>
      <c r="C85" s="124"/>
      <c r="D85" s="27"/>
      <c r="E85" s="28"/>
      <c r="F85" s="28"/>
      <c r="G85" s="29" t="s">
        <v>7</v>
      </c>
      <c r="H85" s="38">
        <f>AVERAGE(H83:H84)</f>
        <v>2.553780165912519</v>
      </c>
      <c r="I85" s="3"/>
      <c r="J85" s="52"/>
      <c r="K85" s="7"/>
      <c r="L85" s="27"/>
      <c r="M85" s="28"/>
      <c r="N85" s="28"/>
      <c r="O85" s="29" t="s">
        <v>7</v>
      </c>
      <c r="P85" s="38">
        <f>AVERAGE(P83:P84)</f>
        <v>2.2647966069018701</v>
      </c>
      <c r="Q85" s="53"/>
    </row>
    <row r="86" spans="2:17">
      <c r="B86" s="49"/>
      <c r="C86" s="6"/>
      <c r="D86" s="27"/>
      <c r="E86" s="28"/>
      <c r="F86" s="28"/>
      <c r="G86" s="29"/>
      <c r="H86" s="38"/>
      <c r="I86" s="3"/>
      <c r="J86" s="52"/>
      <c r="K86" s="7"/>
      <c r="L86" s="27"/>
      <c r="M86" s="28"/>
      <c r="N86" s="28"/>
      <c r="O86" s="29"/>
      <c r="P86" s="38"/>
      <c r="Q86" s="53"/>
    </row>
    <row r="87" spans="2:17">
      <c r="B87" s="49"/>
      <c r="C87" s="6"/>
      <c r="D87" s="27"/>
      <c r="E87" s="28"/>
      <c r="F87" s="28"/>
      <c r="G87" s="30" t="s">
        <v>34</v>
      </c>
      <c r="H87" s="39">
        <f>AVERAGE(H79,H80,H83,H84)</f>
        <v>2.5527578213559674</v>
      </c>
      <c r="I87" s="5"/>
      <c r="J87" s="52"/>
      <c r="K87" s="7"/>
      <c r="L87" s="27"/>
      <c r="M87" s="28"/>
      <c r="N87" s="28"/>
      <c r="O87" s="30" t="s">
        <v>34</v>
      </c>
      <c r="P87" s="39">
        <f>AVERAGE(P79,P80,P83,P84)</f>
        <v>2.1587316367842684</v>
      </c>
      <c r="Q87" s="53"/>
    </row>
    <row r="88" spans="2:17">
      <c r="B88" s="49"/>
      <c r="C88" s="6"/>
      <c r="D88" s="27"/>
      <c r="E88" s="28"/>
      <c r="F88" s="28"/>
      <c r="G88" s="30"/>
      <c r="H88" s="39"/>
      <c r="I88" s="5"/>
      <c r="J88" s="52"/>
      <c r="K88" s="7"/>
      <c r="L88" s="27"/>
      <c r="M88" s="28"/>
      <c r="N88" s="28"/>
      <c r="O88" s="30"/>
      <c r="P88" s="39"/>
      <c r="Q88" s="53"/>
    </row>
    <row r="89" spans="2:17">
      <c r="B89" s="49"/>
      <c r="C89" s="18"/>
      <c r="D89" s="27"/>
      <c r="E89" s="28"/>
      <c r="F89" s="28"/>
      <c r="G89" s="3"/>
      <c r="H89" s="38"/>
      <c r="I89" s="5"/>
      <c r="J89" s="52"/>
      <c r="K89" s="4" t="s">
        <v>35</v>
      </c>
      <c r="L89" s="27">
        <v>1</v>
      </c>
      <c r="M89" s="28">
        <v>6.8</v>
      </c>
      <c r="N89" s="28">
        <v>2.98</v>
      </c>
      <c r="O89" s="3"/>
      <c r="P89" s="38">
        <f>M89/N89</f>
        <v>2.2818791946308723</v>
      </c>
      <c r="Q89" s="53"/>
    </row>
    <row r="90" spans="2:17">
      <c r="B90" s="49"/>
      <c r="C90" s="7"/>
      <c r="D90" s="27"/>
      <c r="E90" s="27"/>
      <c r="F90" s="27"/>
      <c r="G90" s="5" t="s">
        <v>7</v>
      </c>
      <c r="H90" s="39">
        <f>AVERAGE(H11,H15,H21,H25,H31,H35,H41,H45,H51,H55,H61,H65,H71,H75,H81,H85)</f>
        <v>2.6225881760841743</v>
      </c>
      <c r="I90" s="5"/>
      <c r="J90" s="52"/>
      <c r="K90" s="6"/>
      <c r="L90" s="27">
        <v>2</v>
      </c>
      <c r="M90" s="28">
        <v>6.69</v>
      </c>
      <c r="N90" s="28">
        <v>3.09</v>
      </c>
      <c r="O90" s="3"/>
      <c r="P90" s="38">
        <f>M90/N90</f>
        <v>2.1650485436893208</v>
      </c>
      <c r="Q90" s="53"/>
    </row>
    <row r="91" spans="2:17">
      <c r="B91" s="49"/>
      <c r="C91" s="19"/>
      <c r="D91" s="12"/>
      <c r="E91" s="20"/>
      <c r="F91" s="20"/>
      <c r="G91" s="8" t="s">
        <v>38</v>
      </c>
      <c r="H91" s="40">
        <f>STDEV(H9,H10,H13,H14,H19,H20,H23,H24,H29,H30,H33,H34,H39,H40,H43,H44,H49,H50,H53,H54)</f>
        <v>0.59571818409811217</v>
      </c>
      <c r="I91" s="5"/>
      <c r="J91" s="52"/>
      <c r="K91" s="7"/>
      <c r="L91" s="27"/>
      <c r="M91" s="28"/>
      <c r="N91" s="28"/>
      <c r="O91" s="29" t="s">
        <v>7</v>
      </c>
      <c r="P91" s="38">
        <f>AVERAGE(P89:P90)</f>
        <v>2.2234638691600965</v>
      </c>
      <c r="Q91" s="53"/>
    </row>
    <row r="92" spans="2:17">
      <c r="B92" s="49"/>
      <c r="C92" s="32"/>
      <c r="D92" s="27"/>
      <c r="E92" s="28"/>
      <c r="F92" s="28"/>
      <c r="G92" s="3"/>
      <c r="H92" s="28"/>
      <c r="I92" s="5"/>
      <c r="J92" s="52"/>
      <c r="K92" s="7"/>
      <c r="L92" s="27"/>
      <c r="M92" s="28"/>
      <c r="N92" s="28"/>
      <c r="O92" s="29"/>
      <c r="P92" s="38"/>
      <c r="Q92" s="53"/>
    </row>
    <row r="93" spans="2:17" ht="17" thickBot="1">
      <c r="B93" s="49"/>
      <c r="C93" s="33"/>
      <c r="D93" s="27"/>
      <c r="E93" s="28"/>
      <c r="F93" s="28"/>
      <c r="G93" s="3"/>
      <c r="H93" s="27"/>
      <c r="I93" s="5"/>
      <c r="J93" s="52"/>
      <c r="K93" s="4" t="s">
        <v>36</v>
      </c>
      <c r="L93" s="27">
        <v>1</v>
      </c>
      <c r="M93" s="28">
        <v>6.56</v>
      </c>
      <c r="N93" s="28">
        <v>2.4700000000000002</v>
      </c>
      <c r="O93" s="3"/>
      <c r="P93" s="38">
        <f>M93/N93</f>
        <v>2.6558704453441293</v>
      </c>
      <c r="Q93" s="53"/>
    </row>
    <row r="94" spans="2:17">
      <c r="B94" s="49"/>
      <c r="C94" s="32"/>
      <c r="D94" s="121" t="s">
        <v>53</v>
      </c>
      <c r="E94" s="122"/>
      <c r="F94" s="123"/>
      <c r="G94" s="3"/>
      <c r="H94" s="28"/>
      <c r="I94" s="5"/>
      <c r="J94" s="52"/>
      <c r="K94" s="6"/>
      <c r="L94" s="27">
        <v>2</v>
      </c>
      <c r="M94" s="28">
        <v>6.01</v>
      </c>
      <c r="N94" s="28">
        <v>2.17</v>
      </c>
      <c r="O94" s="3"/>
      <c r="P94" s="38">
        <f>M94/N94</f>
        <v>2.7695852534562211</v>
      </c>
      <c r="Q94" s="53"/>
    </row>
    <row r="95" spans="2:17">
      <c r="B95" s="49"/>
      <c r="C95" s="32"/>
      <c r="D95" s="13"/>
      <c r="E95" s="57" t="s">
        <v>39</v>
      </c>
      <c r="F95" s="41" t="s">
        <v>40</v>
      </c>
      <c r="G95" s="3"/>
      <c r="H95" s="28"/>
      <c r="I95" s="5"/>
      <c r="J95" s="52"/>
      <c r="K95" s="7"/>
      <c r="L95" s="27"/>
      <c r="M95" s="28"/>
      <c r="N95" s="28"/>
      <c r="O95" s="29" t="s">
        <v>7</v>
      </c>
      <c r="P95" s="38">
        <f>AVERAGE(P93:P94)</f>
        <v>2.7127278494001752</v>
      </c>
      <c r="Q95" s="53"/>
    </row>
    <row r="96" spans="2:17">
      <c r="B96" s="49"/>
      <c r="C96" s="32"/>
      <c r="D96" s="13"/>
      <c r="E96" s="28">
        <v>2.608028598329716</v>
      </c>
      <c r="F96" s="22">
        <v>2.2040340001027889</v>
      </c>
      <c r="G96" s="3"/>
      <c r="H96" s="27"/>
      <c r="I96" s="5"/>
      <c r="J96" s="52"/>
      <c r="K96" s="7"/>
      <c r="L96" s="27"/>
      <c r="M96" s="28"/>
      <c r="N96" s="28"/>
      <c r="O96" s="29"/>
      <c r="P96" s="38"/>
      <c r="Q96" s="53"/>
    </row>
    <row r="97" spans="2:17">
      <c r="B97" s="49"/>
      <c r="C97" s="32"/>
      <c r="D97" s="13"/>
      <c r="E97" s="28">
        <v>2.4115822633275594</v>
      </c>
      <c r="F97" s="22">
        <v>2.2615271905967584</v>
      </c>
      <c r="G97" s="3"/>
      <c r="H97" s="27"/>
      <c r="I97" s="5"/>
      <c r="J97" s="52"/>
      <c r="K97" s="7"/>
      <c r="L97" s="27"/>
      <c r="M97" s="28"/>
      <c r="N97" s="28"/>
      <c r="O97" s="30" t="s">
        <v>37</v>
      </c>
      <c r="P97" s="39">
        <f>AVERAGE(P89,P90,P93,P94)</f>
        <v>2.4680958592801359</v>
      </c>
      <c r="Q97" s="53"/>
    </row>
    <row r="98" spans="2:17">
      <c r="B98" s="49"/>
      <c r="C98" s="32"/>
      <c r="D98" s="13"/>
      <c r="E98" s="28">
        <v>3.2122272250214676</v>
      </c>
      <c r="F98" s="22">
        <v>2.2127890489149271</v>
      </c>
      <c r="G98" s="3"/>
      <c r="H98" s="27"/>
      <c r="I98" s="3"/>
      <c r="J98" s="52"/>
      <c r="K98" s="7"/>
      <c r="L98" s="27"/>
      <c r="M98" s="28"/>
      <c r="N98" s="28"/>
      <c r="O98" s="29"/>
      <c r="P98" s="38"/>
      <c r="Q98" s="53"/>
    </row>
    <row r="99" spans="2:17">
      <c r="B99" s="49"/>
      <c r="C99" s="32"/>
      <c r="D99" s="13"/>
      <c r="E99" s="28">
        <v>2.7923107776679217</v>
      </c>
      <c r="F99" s="22">
        <v>1.4500481646994063</v>
      </c>
      <c r="G99" s="3"/>
      <c r="H99" s="27"/>
      <c r="I99" s="3"/>
      <c r="J99" s="52"/>
      <c r="K99" s="18"/>
      <c r="L99" s="27"/>
      <c r="M99" s="28"/>
      <c r="N99" s="28"/>
      <c r="O99" s="3"/>
      <c r="P99" s="38"/>
      <c r="Q99" s="53"/>
    </row>
    <row r="100" spans="2:17">
      <c r="B100" s="49"/>
      <c r="C100" s="32"/>
      <c r="D100" s="13"/>
      <c r="E100" s="28">
        <v>2.1793669534738167</v>
      </c>
      <c r="F100" s="22">
        <v>1.6055881676969319</v>
      </c>
      <c r="G100" s="3"/>
      <c r="H100" s="27"/>
      <c r="I100" s="5"/>
      <c r="J100" s="52"/>
      <c r="K100" s="7"/>
      <c r="L100" s="27"/>
      <c r="M100" s="27"/>
      <c r="N100" s="27"/>
      <c r="O100" s="5" t="s">
        <v>7</v>
      </c>
      <c r="P100" s="39">
        <f>AVERAGE(P11,P15,P21,P25,P31,P35,P41,P45,P51,P55,P61,P65,P71,P75,P81,P85,P91,P95)</f>
        <v>1.9806881053276431</v>
      </c>
      <c r="Q100" s="53"/>
    </row>
    <row r="101" spans="2:17">
      <c r="B101" s="49"/>
      <c r="C101" s="32"/>
      <c r="D101" s="13"/>
      <c r="E101" s="28">
        <v>2.5114992928176934</v>
      </c>
      <c r="F101" s="22">
        <v>1.942095351450235</v>
      </c>
      <c r="G101" s="52"/>
      <c r="H101" s="27"/>
      <c r="I101" s="5"/>
      <c r="J101" s="52"/>
      <c r="K101" s="19"/>
      <c r="L101" s="12"/>
      <c r="M101" s="20"/>
      <c r="N101" s="20"/>
      <c r="O101" s="8" t="s">
        <v>38</v>
      </c>
      <c r="P101" s="40">
        <f>STDEV(P9,P10,P13,P14,P19,P20,P23,P24,P29,P30,P33,P34,P39,P40,P43,P44,P49,P50,P53,P54)</f>
        <v>0.41884541207209236</v>
      </c>
      <c r="Q101" s="53"/>
    </row>
    <row r="102" spans="2:17">
      <c r="B102" s="49"/>
      <c r="C102" s="32"/>
      <c r="D102" s="13"/>
      <c r="E102" s="28">
        <v>2.712932476679252</v>
      </c>
      <c r="F102" s="22">
        <v>1.5232835284233313</v>
      </c>
      <c r="G102" s="52"/>
      <c r="H102" s="27"/>
      <c r="I102" s="3"/>
      <c r="J102" s="52"/>
      <c r="K102" s="32"/>
      <c r="L102" s="27"/>
      <c r="M102" s="27"/>
      <c r="N102" s="27"/>
      <c r="O102" s="52"/>
      <c r="P102" s="27"/>
      <c r="Q102" s="53"/>
    </row>
    <row r="103" spans="2:17">
      <c r="B103" s="49"/>
      <c r="C103" s="32"/>
      <c r="D103" s="13"/>
      <c r="E103" s="28">
        <v>2.5527578213559674</v>
      </c>
      <c r="F103" s="22">
        <v>2.1587316367842684</v>
      </c>
      <c r="G103" s="52"/>
      <c r="H103" s="27"/>
      <c r="I103" s="52"/>
      <c r="J103" s="52"/>
      <c r="K103" s="32"/>
      <c r="L103" s="27"/>
      <c r="M103" s="27"/>
      <c r="N103" s="28"/>
      <c r="O103" s="52"/>
      <c r="P103" s="27"/>
      <c r="Q103" s="53"/>
    </row>
    <row r="104" spans="2:17">
      <c r="B104" s="49"/>
      <c r="C104" s="32"/>
      <c r="D104" s="13"/>
      <c r="E104" s="28"/>
      <c r="F104" s="22">
        <v>2.4680958592801359</v>
      </c>
      <c r="G104" s="52"/>
      <c r="H104" s="27"/>
      <c r="I104" s="3"/>
      <c r="J104" s="3"/>
      <c r="K104" s="51"/>
      <c r="L104" s="27"/>
      <c r="M104" s="27"/>
      <c r="N104" s="28"/>
      <c r="O104" s="52"/>
      <c r="P104" s="27"/>
      <c r="Q104" s="53"/>
    </row>
    <row r="105" spans="2:17">
      <c r="B105" s="49"/>
      <c r="C105" s="32"/>
      <c r="D105" s="13"/>
      <c r="E105" s="31"/>
      <c r="F105" s="23"/>
      <c r="G105" s="52"/>
      <c r="H105" s="27"/>
      <c r="I105" s="52"/>
      <c r="J105" s="52"/>
      <c r="K105" s="32"/>
      <c r="L105" s="58"/>
      <c r="M105" s="27"/>
      <c r="N105" s="28"/>
      <c r="O105" s="52"/>
      <c r="P105" s="27"/>
      <c r="Q105" s="53"/>
    </row>
    <row r="106" spans="2:17" ht="17" thickBot="1">
      <c r="B106" s="49"/>
      <c r="C106" s="32"/>
      <c r="D106" s="14" t="s">
        <v>41</v>
      </c>
      <c r="E106" s="21">
        <f>AVERAGE(E96:E105)</f>
        <v>2.6225881760841743</v>
      </c>
      <c r="F106" s="24">
        <f>AVERAGE(F96:F105)</f>
        <v>1.9806881053276426</v>
      </c>
      <c r="G106" s="52"/>
      <c r="H106" s="27"/>
      <c r="I106" s="52"/>
      <c r="J106" s="52"/>
      <c r="K106" s="32"/>
      <c r="L106" s="28"/>
      <c r="M106" s="27"/>
      <c r="N106" s="28"/>
      <c r="O106" s="52"/>
      <c r="P106" s="27"/>
      <c r="Q106" s="53"/>
    </row>
    <row r="107" spans="2:17">
      <c r="B107" s="49"/>
      <c r="C107" s="32"/>
      <c r="D107" s="27"/>
      <c r="E107" s="27"/>
      <c r="F107" s="27"/>
      <c r="G107" s="52"/>
      <c r="H107" s="27"/>
      <c r="I107" s="52"/>
      <c r="J107" s="52"/>
      <c r="K107" s="32"/>
      <c r="L107" s="28"/>
      <c r="M107" s="28"/>
      <c r="N107" s="28"/>
      <c r="O107" s="52"/>
      <c r="P107" s="27"/>
      <c r="Q107" s="53"/>
    </row>
    <row r="108" spans="2:17" ht="17" thickBot="1">
      <c r="B108" s="59"/>
      <c r="C108" s="60"/>
      <c r="D108" s="61"/>
      <c r="E108" s="61"/>
      <c r="F108" s="61"/>
      <c r="G108" s="62"/>
      <c r="H108" s="61"/>
      <c r="I108" s="62"/>
      <c r="J108" s="62"/>
      <c r="K108" s="60"/>
      <c r="L108" s="21"/>
      <c r="M108" s="21"/>
      <c r="N108" s="61"/>
      <c r="O108" s="62"/>
      <c r="P108" s="61"/>
      <c r="Q108" s="63"/>
    </row>
    <row r="109" spans="2:17">
      <c r="M109" s="10"/>
    </row>
    <row r="110" spans="2:17">
      <c r="M110" s="10"/>
    </row>
    <row r="111" spans="2:17" ht="17" thickBot="1">
      <c r="M111" s="10"/>
    </row>
    <row r="112" spans="2:17">
      <c r="B112" s="42"/>
      <c r="C112" s="64" t="s">
        <v>42</v>
      </c>
      <c r="D112" s="44"/>
      <c r="E112" s="44"/>
      <c r="F112" s="44"/>
      <c r="G112" s="47"/>
      <c r="H112" s="44"/>
      <c r="I112" s="47"/>
      <c r="J112" s="47"/>
      <c r="K112" s="65"/>
      <c r="L112" s="44"/>
      <c r="M112" s="9"/>
      <c r="N112" s="44"/>
      <c r="O112" s="47"/>
      <c r="P112" s="44"/>
      <c r="Q112" s="48"/>
    </row>
    <row r="113" spans="2:17">
      <c r="B113" s="49"/>
      <c r="C113" s="66"/>
      <c r="D113" s="27"/>
      <c r="E113" s="27"/>
      <c r="F113" s="27"/>
      <c r="G113" s="52"/>
      <c r="H113" s="27"/>
      <c r="I113" s="52"/>
      <c r="J113" s="52"/>
      <c r="K113" s="32"/>
      <c r="L113" s="27"/>
      <c r="M113" s="28"/>
      <c r="N113" s="27"/>
      <c r="O113" s="52"/>
      <c r="P113" s="27"/>
      <c r="Q113" s="53"/>
    </row>
    <row r="114" spans="2:17">
      <c r="B114" s="49"/>
      <c r="C114" s="67" t="s">
        <v>54</v>
      </c>
      <c r="D114" s="28"/>
      <c r="E114" s="28"/>
      <c r="F114" s="28"/>
      <c r="G114" s="3"/>
      <c r="H114" s="28"/>
      <c r="I114" s="52"/>
      <c r="J114" s="52"/>
      <c r="K114" s="67" t="s">
        <v>56</v>
      </c>
      <c r="L114" s="28"/>
      <c r="M114" s="28"/>
      <c r="N114" s="27"/>
      <c r="O114" s="52"/>
      <c r="P114" s="27"/>
      <c r="Q114" s="53"/>
    </row>
    <row r="115" spans="2:17">
      <c r="B115" s="49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28"/>
      <c r="N115" s="28"/>
      <c r="O115" s="3"/>
      <c r="P115" s="28"/>
      <c r="Q115" s="53"/>
    </row>
    <row r="116" spans="2:17">
      <c r="B116" s="49"/>
      <c r="C116" s="34" t="s">
        <v>1</v>
      </c>
      <c r="D116" s="35" t="s">
        <v>2</v>
      </c>
      <c r="E116" s="35" t="s">
        <v>3</v>
      </c>
      <c r="F116" s="35" t="s">
        <v>4</v>
      </c>
      <c r="G116" s="36"/>
      <c r="H116" s="37" t="s">
        <v>5</v>
      </c>
      <c r="I116" s="52"/>
      <c r="J116" s="52"/>
      <c r="K116" s="34" t="s">
        <v>1</v>
      </c>
      <c r="L116" s="35" t="s">
        <v>2</v>
      </c>
      <c r="M116" s="35" t="s">
        <v>3</v>
      </c>
      <c r="N116" s="35" t="s">
        <v>4</v>
      </c>
      <c r="O116" s="36"/>
      <c r="P116" s="37" t="s">
        <v>5</v>
      </c>
      <c r="Q116" s="53"/>
    </row>
    <row r="117" spans="2:17">
      <c r="B117" s="49"/>
      <c r="C117" s="125" t="s">
        <v>6</v>
      </c>
      <c r="D117" s="27">
        <v>1</v>
      </c>
      <c r="E117" s="28">
        <v>5.95</v>
      </c>
      <c r="F117" s="28">
        <v>2.77</v>
      </c>
      <c r="G117" s="3"/>
      <c r="H117" s="38">
        <f>E117/F117</f>
        <v>2.1480144404332129</v>
      </c>
      <c r="I117" s="52"/>
      <c r="J117" s="52"/>
      <c r="K117" s="4" t="s">
        <v>6</v>
      </c>
      <c r="L117" s="27">
        <v>1</v>
      </c>
      <c r="M117" s="28">
        <v>4.59</v>
      </c>
      <c r="N117" s="28">
        <v>2.1</v>
      </c>
      <c r="O117" s="3"/>
      <c r="P117" s="38">
        <f>M117/N117</f>
        <v>2.1857142857142855</v>
      </c>
      <c r="Q117" s="53"/>
    </row>
    <row r="118" spans="2:17">
      <c r="B118" s="49"/>
      <c r="C118" s="125"/>
      <c r="D118" s="27">
        <v>2</v>
      </c>
      <c r="E118" s="28">
        <v>5.95</v>
      </c>
      <c r="F118" s="28">
        <v>2.62</v>
      </c>
      <c r="G118" s="3"/>
      <c r="H118" s="38">
        <f>E118/F118</f>
        <v>2.2709923664122136</v>
      </c>
      <c r="I118" s="52"/>
      <c r="J118" s="52"/>
      <c r="K118" s="4"/>
      <c r="L118" s="27">
        <v>2</v>
      </c>
      <c r="M118" s="28">
        <v>4.5599999999999996</v>
      </c>
      <c r="N118" s="28">
        <v>2.41</v>
      </c>
      <c r="O118" s="3"/>
      <c r="P118" s="38">
        <f>M118/N118</f>
        <v>1.8921161825726138</v>
      </c>
      <c r="Q118" s="53"/>
    </row>
    <row r="119" spans="2:17">
      <c r="B119" s="49"/>
      <c r="C119" s="125"/>
      <c r="D119" s="27"/>
      <c r="E119" s="28"/>
      <c r="F119" s="28"/>
      <c r="G119" s="29" t="s">
        <v>7</v>
      </c>
      <c r="H119" s="38">
        <f>AVERAGE(H117:H118)</f>
        <v>2.2095034034227132</v>
      </c>
      <c r="I119" s="52"/>
      <c r="J119" s="52"/>
      <c r="K119" s="4"/>
      <c r="L119" s="27"/>
      <c r="M119" s="28"/>
      <c r="N119" s="28"/>
      <c r="O119" s="29" t="s">
        <v>7</v>
      </c>
      <c r="P119" s="38">
        <f>AVERAGE(P117:P118)</f>
        <v>2.0389152341434498</v>
      </c>
      <c r="Q119" s="53"/>
    </row>
    <row r="120" spans="2:17">
      <c r="B120" s="49"/>
      <c r="C120" s="4"/>
      <c r="D120" s="27"/>
      <c r="E120" s="28"/>
      <c r="F120" s="28"/>
      <c r="G120" s="29"/>
      <c r="H120" s="38"/>
      <c r="I120" s="52"/>
      <c r="J120" s="52"/>
      <c r="K120" s="4"/>
      <c r="L120" s="27"/>
      <c r="M120" s="28"/>
      <c r="N120" s="28"/>
      <c r="O120" s="29"/>
      <c r="P120" s="38"/>
      <c r="Q120" s="53"/>
    </row>
    <row r="121" spans="2:17">
      <c r="B121" s="49"/>
      <c r="C121" s="125" t="s">
        <v>8</v>
      </c>
      <c r="D121" s="27">
        <v>1</v>
      </c>
      <c r="E121" s="28">
        <v>5.21</v>
      </c>
      <c r="F121" s="28">
        <v>2.2000000000000002</v>
      </c>
      <c r="G121" s="3"/>
      <c r="H121" s="38">
        <f>E121/F121</f>
        <v>2.3681818181818182</v>
      </c>
      <c r="I121" s="52"/>
      <c r="J121" s="52"/>
      <c r="K121" s="4" t="s">
        <v>8</v>
      </c>
      <c r="L121" s="27">
        <v>1</v>
      </c>
      <c r="M121" s="28">
        <v>4.37</v>
      </c>
      <c r="N121" s="28">
        <v>2.15</v>
      </c>
      <c r="O121" s="3"/>
      <c r="P121" s="38">
        <f>M121/N121</f>
        <v>2.032558139534884</v>
      </c>
      <c r="Q121" s="53"/>
    </row>
    <row r="122" spans="2:17">
      <c r="B122" s="49"/>
      <c r="C122" s="125"/>
      <c r="D122" s="27">
        <v>2</v>
      </c>
      <c r="E122" s="28">
        <v>5.13</v>
      </c>
      <c r="F122" s="28">
        <v>2.4</v>
      </c>
      <c r="G122" s="3"/>
      <c r="H122" s="38">
        <f>E122/F122</f>
        <v>2.1375000000000002</v>
      </c>
      <c r="I122" s="52"/>
      <c r="J122" s="52"/>
      <c r="K122" s="4"/>
      <c r="L122" s="27">
        <v>2</v>
      </c>
      <c r="M122" s="28">
        <v>4.51</v>
      </c>
      <c r="N122" s="28">
        <v>3.05</v>
      </c>
      <c r="O122" s="3"/>
      <c r="P122" s="38">
        <f>M122/N122</f>
        <v>1.478688524590164</v>
      </c>
      <c r="Q122" s="53"/>
    </row>
    <row r="123" spans="2:17">
      <c r="B123" s="49"/>
      <c r="C123" s="125"/>
      <c r="D123" s="27"/>
      <c r="E123" s="28"/>
      <c r="F123" s="28"/>
      <c r="G123" s="29" t="s">
        <v>7</v>
      </c>
      <c r="H123" s="38">
        <f>AVERAGE(H121:H122)</f>
        <v>2.2528409090909092</v>
      </c>
      <c r="I123" s="52"/>
      <c r="J123" s="52"/>
      <c r="K123" s="4"/>
      <c r="L123" s="27"/>
      <c r="M123" s="28"/>
      <c r="N123" s="28"/>
      <c r="O123" s="29" t="s">
        <v>7</v>
      </c>
      <c r="P123" s="38">
        <f>AVERAGE(P121:P122)</f>
        <v>1.7556233320625241</v>
      </c>
      <c r="Q123" s="53"/>
    </row>
    <row r="124" spans="2:17">
      <c r="B124" s="49"/>
      <c r="C124" s="4"/>
      <c r="D124" s="27"/>
      <c r="E124" s="28"/>
      <c r="F124" s="28"/>
      <c r="G124" s="29"/>
      <c r="H124" s="38"/>
      <c r="I124" s="3"/>
      <c r="J124" s="52"/>
      <c r="K124" s="4"/>
      <c r="L124" s="27"/>
      <c r="M124" s="28"/>
      <c r="N124" s="28"/>
      <c r="O124" s="29"/>
      <c r="P124" s="38"/>
      <c r="Q124" s="53"/>
    </row>
    <row r="125" spans="2:17">
      <c r="B125" s="49"/>
      <c r="C125" s="4"/>
      <c r="D125" s="27"/>
      <c r="E125" s="28"/>
      <c r="F125" s="28"/>
      <c r="G125" s="30" t="s">
        <v>9</v>
      </c>
      <c r="H125" s="39">
        <f>AVERAGE(H117,H118,H121,H122)</f>
        <v>2.231172156256811</v>
      </c>
      <c r="I125" s="3"/>
      <c r="J125" s="52"/>
      <c r="K125" s="4"/>
      <c r="L125" s="27"/>
      <c r="M125" s="28"/>
      <c r="N125" s="28"/>
      <c r="O125" s="30" t="s">
        <v>9</v>
      </c>
      <c r="P125" s="39">
        <f>AVERAGE(P117,P118,P121,P122)</f>
        <v>1.8972692831029869</v>
      </c>
      <c r="Q125" s="53"/>
    </row>
    <row r="126" spans="2:17">
      <c r="B126" s="49"/>
      <c r="C126" s="4"/>
      <c r="D126" s="27"/>
      <c r="E126" s="28"/>
      <c r="F126" s="28"/>
      <c r="G126" s="29"/>
      <c r="H126" s="38"/>
      <c r="I126" s="26"/>
      <c r="J126" s="52"/>
      <c r="K126" s="4"/>
      <c r="L126" s="27"/>
      <c r="M126" s="28"/>
      <c r="N126" s="28"/>
      <c r="O126" s="29"/>
      <c r="P126" s="38"/>
      <c r="Q126" s="53"/>
    </row>
    <row r="127" spans="2:17">
      <c r="B127" s="49"/>
      <c r="C127" s="125" t="s">
        <v>10</v>
      </c>
      <c r="D127" s="27">
        <v>1</v>
      </c>
      <c r="E127" s="28">
        <v>7.87</v>
      </c>
      <c r="F127" s="28">
        <v>2.75</v>
      </c>
      <c r="G127" s="3"/>
      <c r="H127" s="38">
        <f>E127/F127</f>
        <v>2.8618181818181818</v>
      </c>
      <c r="I127" s="3"/>
      <c r="J127" s="52"/>
      <c r="K127" s="4" t="s">
        <v>11</v>
      </c>
      <c r="L127" s="27">
        <v>1</v>
      </c>
      <c r="M127" s="28">
        <v>5.25</v>
      </c>
      <c r="N127" s="28">
        <v>2.88</v>
      </c>
      <c r="O127" s="3"/>
      <c r="P127" s="38">
        <f>M127/N127</f>
        <v>1.8229166666666667</v>
      </c>
      <c r="Q127" s="53"/>
    </row>
    <row r="128" spans="2:17">
      <c r="B128" s="49"/>
      <c r="C128" s="125"/>
      <c r="D128" s="27">
        <v>2</v>
      </c>
      <c r="E128" s="28">
        <v>7.75</v>
      </c>
      <c r="F128" s="28">
        <v>2.1</v>
      </c>
      <c r="G128" s="3"/>
      <c r="H128" s="38">
        <f>E128/F128</f>
        <v>3.6904761904761902</v>
      </c>
      <c r="I128" s="3"/>
      <c r="J128" s="52"/>
      <c r="K128" s="4"/>
      <c r="L128" s="27">
        <v>2</v>
      </c>
      <c r="M128" s="28">
        <v>5.92</v>
      </c>
      <c r="N128" s="28">
        <v>2.2999999999999998</v>
      </c>
      <c r="O128" s="3"/>
      <c r="P128" s="38">
        <f>M128/N128</f>
        <v>2.5739130434782611</v>
      </c>
      <c r="Q128" s="53"/>
    </row>
    <row r="129" spans="2:17">
      <c r="B129" s="49"/>
      <c r="C129" s="125"/>
      <c r="D129" s="27"/>
      <c r="E129" s="28"/>
      <c r="F129" s="28"/>
      <c r="G129" s="29" t="s">
        <v>7</v>
      </c>
      <c r="H129" s="38">
        <f>AVERAGE(H127:H128)</f>
        <v>3.276147186147186</v>
      </c>
      <c r="I129" s="3"/>
      <c r="J129" s="52"/>
      <c r="K129" s="4"/>
      <c r="L129" s="27"/>
      <c r="M129" s="28"/>
      <c r="N129" s="28"/>
      <c r="O129" s="29" t="s">
        <v>7</v>
      </c>
      <c r="P129" s="38">
        <f>AVERAGE(P127:P128)</f>
        <v>2.198414855072464</v>
      </c>
      <c r="Q129" s="53"/>
    </row>
    <row r="130" spans="2:17">
      <c r="B130" s="49"/>
      <c r="C130" s="4"/>
      <c r="D130" s="27"/>
      <c r="E130" s="28"/>
      <c r="F130" s="28"/>
      <c r="G130" s="29"/>
      <c r="H130" s="38"/>
      <c r="I130" s="3"/>
      <c r="J130" s="52"/>
      <c r="K130" s="4"/>
      <c r="L130" s="27"/>
      <c r="M130" s="28"/>
      <c r="N130" s="28"/>
      <c r="O130" s="29"/>
      <c r="P130" s="38"/>
      <c r="Q130" s="53"/>
    </row>
    <row r="131" spans="2:17">
      <c r="B131" s="49"/>
      <c r="C131" s="125" t="s">
        <v>11</v>
      </c>
      <c r="D131" s="27">
        <v>1</v>
      </c>
      <c r="E131" s="28">
        <v>4.3499999999999996</v>
      </c>
      <c r="F131" s="28">
        <v>1.33</v>
      </c>
      <c r="G131" s="3"/>
      <c r="H131" s="38">
        <f>E131/F131</f>
        <v>3.2706766917293231</v>
      </c>
      <c r="I131" s="3"/>
      <c r="J131" s="52"/>
      <c r="K131" s="4" t="s">
        <v>43</v>
      </c>
      <c r="L131" s="27">
        <v>1</v>
      </c>
      <c r="M131" s="28">
        <v>4.29</v>
      </c>
      <c r="N131" s="28">
        <v>1.85</v>
      </c>
      <c r="O131" s="3"/>
      <c r="P131" s="38">
        <f>M131/N131</f>
        <v>2.3189189189189188</v>
      </c>
      <c r="Q131" s="53"/>
    </row>
    <row r="132" spans="2:17">
      <c r="B132" s="49"/>
      <c r="C132" s="125"/>
      <c r="D132" s="27">
        <v>2</v>
      </c>
      <c r="E132" s="28">
        <v>4.1900000000000004</v>
      </c>
      <c r="F132" s="28">
        <v>1.44</v>
      </c>
      <c r="G132" s="3"/>
      <c r="H132" s="38">
        <f>E132/F132</f>
        <v>2.9097222222222228</v>
      </c>
      <c r="I132" s="3"/>
      <c r="J132" s="52"/>
      <c r="K132" s="4"/>
      <c r="L132" s="27">
        <v>2</v>
      </c>
      <c r="M132" s="28">
        <v>4.2699999999999996</v>
      </c>
      <c r="N132" s="28">
        <v>2.1800000000000002</v>
      </c>
      <c r="O132" s="3"/>
      <c r="P132" s="38">
        <f>M132/N132</f>
        <v>1.9587155963302749</v>
      </c>
      <c r="Q132" s="53"/>
    </row>
    <row r="133" spans="2:17">
      <c r="B133" s="49"/>
      <c r="C133" s="125"/>
      <c r="D133" s="27"/>
      <c r="E133" s="28"/>
      <c r="F133" s="28"/>
      <c r="G133" s="29" t="s">
        <v>7</v>
      </c>
      <c r="H133" s="38">
        <f>AVERAGE(H131:H132)</f>
        <v>3.0901994569757729</v>
      </c>
      <c r="I133" s="3"/>
      <c r="J133" s="52"/>
      <c r="K133" s="4"/>
      <c r="L133" s="27"/>
      <c r="M133" s="28"/>
      <c r="N133" s="28"/>
      <c r="O133" s="29" t="s">
        <v>7</v>
      </c>
      <c r="P133" s="38">
        <f>AVERAGE(P131:P132)</f>
        <v>2.1388172576245967</v>
      </c>
      <c r="Q133" s="53"/>
    </row>
    <row r="134" spans="2:17">
      <c r="B134" s="49"/>
      <c r="C134" s="4"/>
      <c r="D134" s="27"/>
      <c r="E134" s="28"/>
      <c r="F134" s="28"/>
      <c r="G134" s="29"/>
      <c r="H134" s="38"/>
      <c r="I134" s="3"/>
      <c r="J134" s="52"/>
      <c r="K134" s="4"/>
      <c r="L134" s="27"/>
      <c r="M134" s="28"/>
      <c r="N134" s="28"/>
      <c r="O134" s="29"/>
      <c r="P134" s="38"/>
      <c r="Q134" s="53"/>
    </row>
    <row r="135" spans="2:17">
      <c r="B135" s="49"/>
      <c r="C135" s="4"/>
      <c r="D135" s="27"/>
      <c r="E135" s="28"/>
      <c r="F135" s="28"/>
      <c r="G135" s="30" t="s">
        <v>12</v>
      </c>
      <c r="H135" s="39">
        <f>AVERAGE(H127,H128,H131,H132)</f>
        <v>3.1831733215614797</v>
      </c>
      <c r="I135" s="5"/>
      <c r="J135" s="52"/>
      <c r="K135" s="4"/>
      <c r="L135" s="27"/>
      <c r="M135" s="28"/>
      <c r="N135" s="28"/>
      <c r="O135" s="30" t="s">
        <v>12</v>
      </c>
      <c r="P135" s="39">
        <f>AVERAGE(P127,P128,P131,P132)</f>
        <v>2.1686160563485304</v>
      </c>
      <c r="Q135" s="53"/>
    </row>
    <row r="136" spans="2:17">
      <c r="B136" s="49"/>
      <c r="C136" s="4"/>
      <c r="D136" s="27"/>
      <c r="E136" s="28"/>
      <c r="F136" s="28"/>
      <c r="G136" s="29"/>
      <c r="H136" s="38"/>
      <c r="I136" s="3"/>
      <c r="J136" s="52"/>
      <c r="K136" s="4"/>
      <c r="L136" s="27"/>
      <c r="M136" s="28"/>
      <c r="N136" s="28"/>
      <c r="O136" s="29"/>
      <c r="P136" s="38"/>
      <c r="Q136" s="53"/>
    </row>
    <row r="137" spans="2:17">
      <c r="B137" s="49"/>
      <c r="C137" s="125" t="s">
        <v>15</v>
      </c>
      <c r="D137" s="27">
        <v>1</v>
      </c>
      <c r="E137" s="28">
        <v>6.48</v>
      </c>
      <c r="F137" s="28">
        <v>2.76</v>
      </c>
      <c r="G137" s="3"/>
      <c r="H137" s="38">
        <f>E137/F137</f>
        <v>2.347826086956522</v>
      </c>
      <c r="I137" s="3"/>
      <c r="J137" s="52"/>
      <c r="K137" s="4" t="s">
        <v>15</v>
      </c>
      <c r="L137" s="27">
        <v>1</v>
      </c>
      <c r="M137" s="28">
        <v>3.32</v>
      </c>
      <c r="N137" s="28">
        <v>1.35</v>
      </c>
      <c r="O137" s="3"/>
      <c r="P137" s="38">
        <f>M137/N137</f>
        <v>2.4592592592592588</v>
      </c>
      <c r="Q137" s="53"/>
    </row>
    <row r="138" spans="2:17">
      <c r="B138" s="49"/>
      <c r="C138" s="125"/>
      <c r="D138" s="27">
        <v>2</v>
      </c>
      <c r="E138" s="28">
        <v>6.45</v>
      </c>
      <c r="F138" s="28">
        <v>2.76</v>
      </c>
      <c r="G138" s="3"/>
      <c r="H138" s="38">
        <f>E138/F138</f>
        <v>2.3369565217391308</v>
      </c>
      <c r="I138" s="3"/>
      <c r="J138" s="52"/>
      <c r="K138" s="4"/>
      <c r="L138" s="27">
        <v>2</v>
      </c>
      <c r="M138" s="28">
        <v>3.31</v>
      </c>
      <c r="N138" s="28">
        <v>1.81</v>
      </c>
      <c r="O138" s="3"/>
      <c r="P138" s="38">
        <f>M138/N138</f>
        <v>1.8287292817679557</v>
      </c>
      <c r="Q138" s="53"/>
    </row>
    <row r="139" spans="2:17">
      <c r="B139" s="49"/>
      <c r="C139" s="125"/>
      <c r="D139" s="27"/>
      <c r="E139" s="28"/>
      <c r="F139" s="28"/>
      <c r="G139" s="29" t="s">
        <v>7</v>
      </c>
      <c r="H139" s="38">
        <f>AVERAGE(H137:H138)</f>
        <v>2.3423913043478262</v>
      </c>
      <c r="I139" s="3"/>
      <c r="J139" s="52"/>
      <c r="K139" s="4"/>
      <c r="L139" s="27"/>
      <c r="M139" s="28"/>
      <c r="N139" s="28"/>
      <c r="O139" s="29" t="s">
        <v>7</v>
      </c>
      <c r="P139" s="38">
        <f>AVERAGE(P137:P138)</f>
        <v>2.1439942705136072</v>
      </c>
      <c r="Q139" s="53"/>
    </row>
    <row r="140" spans="2:17">
      <c r="B140" s="49"/>
      <c r="C140" s="4"/>
      <c r="D140" s="27"/>
      <c r="E140" s="28"/>
      <c r="F140" s="28"/>
      <c r="G140" s="29"/>
      <c r="H140" s="38"/>
      <c r="I140" s="3"/>
      <c r="J140" s="52"/>
      <c r="K140" s="4"/>
      <c r="L140" s="27"/>
      <c r="M140" s="28"/>
      <c r="N140" s="28"/>
      <c r="O140" s="29"/>
      <c r="P140" s="38"/>
      <c r="Q140" s="53"/>
    </row>
    <row r="141" spans="2:17">
      <c r="B141" s="49"/>
      <c r="C141" s="125" t="s">
        <v>44</v>
      </c>
      <c r="D141" s="27">
        <v>1</v>
      </c>
      <c r="E141" s="28">
        <v>3.68</v>
      </c>
      <c r="F141" s="28">
        <v>1.3</v>
      </c>
      <c r="G141" s="3"/>
      <c r="H141" s="38">
        <f>E141/F141</f>
        <v>2.8307692307692309</v>
      </c>
      <c r="I141" s="3"/>
      <c r="J141" s="52"/>
      <c r="K141" s="4" t="s">
        <v>44</v>
      </c>
      <c r="L141" s="27">
        <v>1</v>
      </c>
      <c r="M141" s="28">
        <v>2.82</v>
      </c>
      <c r="N141" s="28">
        <v>2.12</v>
      </c>
      <c r="O141" s="3"/>
      <c r="P141" s="38">
        <f>M141/N141</f>
        <v>1.3301886792452828</v>
      </c>
      <c r="Q141" s="53"/>
    </row>
    <row r="142" spans="2:17">
      <c r="B142" s="49"/>
      <c r="C142" s="124"/>
      <c r="D142" s="27">
        <v>2</v>
      </c>
      <c r="E142" s="28">
        <v>3.55</v>
      </c>
      <c r="F142" s="28">
        <v>1.34</v>
      </c>
      <c r="G142" s="3"/>
      <c r="H142" s="38">
        <f>E142/F142</f>
        <v>2.6492537313432831</v>
      </c>
      <c r="I142" s="3"/>
      <c r="J142" s="52"/>
      <c r="K142" s="6"/>
      <c r="L142" s="27">
        <v>2</v>
      </c>
      <c r="M142" s="28">
        <v>2.71</v>
      </c>
      <c r="N142" s="28">
        <v>1.65</v>
      </c>
      <c r="O142" s="3"/>
      <c r="P142" s="38">
        <f>M142/N142</f>
        <v>1.6424242424242426</v>
      </c>
      <c r="Q142" s="53"/>
    </row>
    <row r="143" spans="2:17">
      <c r="B143" s="49"/>
      <c r="C143" s="126"/>
      <c r="D143" s="27"/>
      <c r="E143" s="28"/>
      <c r="F143" s="28"/>
      <c r="G143" s="29" t="s">
        <v>7</v>
      </c>
      <c r="H143" s="38">
        <f>AVERAGE(H141:H142)</f>
        <v>2.740011481056257</v>
      </c>
      <c r="I143" s="3"/>
      <c r="J143" s="52"/>
      <c r="K143" s="7"/>
      <c r="L143" s="27"/>
      <c r="M143" s="28"/>
      <c r="N143" s="28"/>
      <c r="O143" s="29" t="s">
        <v>7</v>
      </c>
      <c r="P143" s="38">
        <f>AVERAGE(P141:P142)</f>
        <v>1.4863064608347627</v>
      </c>
      <c r="Q143" s="53"/>
    </row>
    <row r="144" spans="2:17">
      <c r="B144" s="49"/>
      <c r="C144" s="7"/>
      <c r="D144" s="27"/>
      <c r="E144" s="28"/>
      <c r="F144" s="28"/>
      <c r="G144" s="29"/>
      <c r="H144" s="38"/>
      <c r="I144" s="3"/>
      <c r="J144" s="52"/>
      <c r="K144" s="7"/>
      <c r="L144" s="27"/>
      <c r="M144" s="28"/>
      <c r="N144" s="28"/>
      <c r="O144" s="29"/>
      <c r="P144" s="38"/>
      <c r="Q144" s="53"/>
    </row>
    <row r="145" spans="2:17">
      <c r="B145" s="49"/>
      <c r="C145" s="7"/>
      <c r="D145" s="27"/>
      <c r="E145" s="28"/>
      <c r="F145" s="28"/>
      <c r="G145" s="30" t="s">
        <v>17</v>
      </c>
      <c r="H145" s="39">
        <f>AVERAGE(H137,H138,H141,H142)</f>
        <v>2.5412013927020416</v>
      </c>
      <c r="I145" s="5"/>
      <c r="J145" s="52"/>
      <c r="K145" s="7"/>
      <c r="L145" s="27"/>
      <c r="M145" s="28"/>
      <c r="N145" s="28"/>
      <c r="O145" s="30" t="s">
        <v>17</v>
      </c>
      <c r="P145" s="39">
        <f>AVERAGE(P137,P138,P141,P142)</f>
        <v>1.815150365674185</v>
      </c>
      <c r="Q145" s="53"/>
    </row>
    <row r="146" spans="2:17">
      <c r="B146" s="49"/>
      <c r="C146" s="7"/>
      <c r="D146" s="27"/>
      <c r="E146" s="28"/>
      <c r="F146" s="28"/>
      <c r="G146" s="29"/>
      <c r="H146" s="38"/>
      <c r="I146" s="3"/>
      <c r="J146" s="52"/>
      <c r="K146" s="7"/>
      <c r="L146" s="27"/>
      <c r="M146" s="28"/>
      <c r="N146" s="28"/>
      <c r="O146" s="29"/>
      <c r="P146" s="38"/>
      <c r="Q146" s="53"/>
    </row>
    <row r="147" spans="2:17">
      <c r="B147" s="49"/>
      <c r="C147" s="124" t="s">
        <v>14</v>
      </c>
      <c r="D147" s="27">
        <v>1</v>
      </c>
      <c r="E147" s="28">
        <v>5.31</v>
      </c>
      <c r="F147" s="28">
        <v>2.33</v>
      </c>
      <c r="G147" s="29"/>
      <c r="H147" s="38">
        <f>E147/F147</f>
        <v>2.2789699570815447</v>
      </c>
      <c r="I147" s="3"/>
      <c r="J147" s="52"/>
      <c r="K147" s="4" t="s">
        <v>14</v>
      </c>
      <c r="L147" s="27">
        <v>1</v>
      </c>
      <c r="M147" s="28">
        <v>1.68</v>
      </c>
      <c r="N147" s="28">
        <v>1.45</v>
      </c>
      <c r="O147" s="3"/>
      <c r="P147" s="38">
        <f>M147/N147</f>
        <v>1.1586206896551725</v>
      </c>
      <c r="Q147" s="53"/>
    </row>
    <row r="148" spans="2:17">
      <c r="B148" s="49"/>
      <c r="C148" s="124"/>
      <c r="D148" s="27">
        <v>2</v>
      </c>
      <c r="E148" s="28">
        <v>5.22</v>
      </c>
      <c r="F148" s="28">
        <v>2.2999999999999998</v>
      </c>
      <c r="G148" s="29"/>
      <c r="H148" s="38">
        <f>E148/F148</f>
        <v>2.2695652173913046</v>
      </c>
      <c r="I148" s="3"/>
      <c r="J148" s="52"/>
      <c r="K148" s="6"/>
      <c r="L148" s="27">
        <v>2</v>
      </c>
      <c r="M148" s="28">
        <v>1.75</v>
      </c>
      <c r="N148" s="28">
        <v>1.24</v>
      </c>
      <c r="O148" s="3"/>
      <c r="P148" s="38">
        <f>M148/N148</f>
        <v>1.4112903225806452</v>
      </c>
      <c r="Q148" s="53"/>
    </row>
    <row r="149" spans="2:17">
      <c r="B149" s="49"/>
      <c r="C149" s="124"/>
      <c r="D149" s="27"/>
      <c r="E149" s="27"/>
      <c r="F149" s="27"/>
      <c r="G149" s="29" t="s">
        <v>7</v>
      </c>
      <c r="H149" s="38">
        <f>AVERAGE(H147:H148)</f>
        <v>2.2742675872364249</v>
      </c>
      <c r="I149" s="3"/>
      <c r="J149" s="52"/>
      <c r="K149" s="7"/>
      <c r="L149" s="27"/>
      <c r="M149" s="28"/>
      <c r="N149" s="28"/>
      <c r="O149" s="29" t="s">
        <v>7</v>
      </c>
      <c r="P149" s="38">
        <f>AVERAGE(P147:P148)</f>
        <v>1.284955506117909</v>
      </c>
      <c r="Q149" s="53"/>
    </row>
    <row r="150" spans="2:17">
      <c r="B150" s="49"/>
      <c r="C150" s="6"/>
      <c r="D150" s="27"/>
      <c r="E150" s="27"/>
      <c r="F150" s="27"/>
      <c r="G150" s="29"/>
      <c r="H150" s="38"/>
      <c r="I150" s="3"/>
      <c r="J150" s="52"/>
      <c r="K150" s="7"/>
      <c r="L150" s="27"/>
      <c r="M150" s="28"/>
      <c r="N150" s="28"/>
      <c r="O150" s="29"/>
      <c r="P150" s="38"/>
      <c r="Q150" s="53"/>
    </row>
    <row r="151" spans="2:17">
      <c r="B151" s="49"/>
      <c r="C151" s="124" t="s">
        <v>16</v>
      </c>
      <c r="D151" s="27">
        <v>1</v>
      </c>
      <c r="E151" s="28">
        <v>4.09</v>
      </c>
      <c r="F151" s="28">
        <v>1.45</v>
      </c>
      <c r="G151" s="29"/>
      <c r="H151" s="38">
        <f>E151/F151</f>
        <v>2.8206896551724139</v>
      </c>
      <c r="I151" s="3"/>
      <c r="J151" s="52"/>
      <c r="K151" s="4" t="s">
        <v>16</v>
      </c>
      <c r="L151" s="27">
        <v>1</v>
      </c>
      <c r="M151" s="28">
        <v>1.94</v>
      </c>
      <c r="N151" s="28">
        <v>1.48</v>
      </c>
      <c r="O151" s="3"/>
      <c r="P151" s="38">
        <f>M151/N151</f>
        <v>1.3108108108108107</v>
      </c>
      <c r="Q151" s="53"/>
    </row>
    <row r="152" spans="2:17">
      <c r="B152" s="49"/>
      <c r="C152" s="124"/>
      <c r="D152" s="27">
        <v>2</v>
      </c>
      <c r="E152" s="28">
        <v>3.98</v>
      </c>
      <c r="F152" s="28">
        <v>1.21</v>
      </c>
      <c r="G152" s="29"/>
      <c r="H152" s="38">
        <f>E152/F152</f>
        <v>3.2892561983471076</v>
      </c>
      <c r="I152" s="3"/>
      <c r="J152" s="52"/>
      <c r="K152" s="6"/>
      <c r="L152" s="27">
        <v>2</v>
      </c>
      <c r="M152" s="28">
        <v>2.11</v>
      </c>
      <c r="N152" s="28">
        <v>1.48</v>
      </c>
      <c r="O152" s="3"/>
      <c r="P152" s="38">
        <f>M152/N152</f>
        <v>1.4256756756756757</v>
      </c>
      <c r="Q152" s="53"/>
    </row>
    <row r="153" spans="2:17">
      <c r="B153" s="49"/>
      <c r="C153" s="124"/>
      <c r="D153" s="27"/>
      <c r="E153" s="28"/>
      <c r="F153" s="28"/>
      <c r="G153" s="29" t="s">
        <v>7</v>
      </c>
      <c r="H153" s="38">
        <f>AVERAGE(H151:H152)</f>
        <v>3.0549729267597607</v>
      </c>
      <c r="I153" s="3"/>
      <c r="J153" s="52"/>
      <c r="K153" s="7"/>
      <c r="L153" s="27"/>
      <c r="M153" s="28"/>
      <c r="N153" s="28"/>
      <c r="O153" s="29" t="s">
        <v>7</v>
      </c>
      <c r="P153" s="38">
        <f>AVERAGE(P151:P152)</f>
        <v>1.3682432432432432</v>
      </c>
      <c r="Q153" s="53"/>
    </row>
    <row r="154" spans="2:17">
      <c r="B154" s="49"/>
      <c r="C154" s="6"/>
      <c r="D154" s="27"/>
      <c r="E154" s="28"/>
      <c r="F154" s="28"/>
      <c r="G154" s="29"/>
      <c r="H154" s="38"/>
      <c r="I154" s="3"/>
      <c r="J154" s="52"/>
      <c r="K154" s="7"/>
      <c r="L154" s="27"/>
      <c r="M154" s="28"/>
      <c r="N154" s="28"/>
      <c r="O154" s="29"/>
      <c r="P154" s="38"/>
      <c r="Q154" s="53"/>
    </row>
    <row r="155" spans="2:17">
      <c r="B155" s="49"/>
      <c r="C155" s="6"/>
      <c r="D155" s="27"/>
      <c r="E155" s="28"/>
      <c r="F155" s="28"/>
      <c r="G155" s="30" t="s">
        <v>21</v>
      </c>
      <c r="H155" s="39">
        <f>AVERAGE(H147,H148,H151,H152)</f>
        <v>2.6646202569980928</v>
      </c>
      <c r="I155" s="5"/>
      <c r="J155" s="52"/>
      <c r="K155" s="7"/>
      <c r="L155" s="27"/>
      <c r="M155" s="28"/>
      <c r="N155" s="28"/>
      <c r="O155" s="30" t="s">
        <v>21</v>
      </c>
      <c r="P155" s="39">
        <f>AVERAGE(P147,P148,P151,P152)</f>
        <v>1.326599374680576</v>
      </c>
      <c r="Q155" s="53"/>
    </row>
    <row r="156" spans="2:17">
      <c r="B156" s="49"/>
      <c r="C156" s="6"/>
      <c r="D156" s="27"/>
      <c r="E156" s="28"/>
      <c r="F156" s="28"/>
      <c r="G156" s="29"/>
      <c r="H156" s="38"/>
      <c r="I156" s="3"/>
      <c r="J156" s="52"/>
      <c r="K156" s="7"/>
      <c r="L156" s="27"/>
      <c r="M156" s="28"/>
      <c r="N156" s="28"/>
      <c r="O156" s="29"/>
      <c r="P156" s="38"/>
      <c r="Q156" s="53"/>
    </row>
    <row r="157" spans="2:17">
      <c r="B157" s="49"/>
      <c r="C157" s="124" t="s">
        <v>19</v>
      </c>
      <c r="D157" s="27">
        <v>1</v>
      </c>
      <c r="E157" s="28">
        <v>6.55</v>
      </c>
      <c r="F157" s="28">
        <v>2.34</v>
      </c>
      <c r="G157" s="29"/>
      <c r="H157" s="38">
        <f>E157/F157</f>
        <v>2.7991452991452994</v>
      </c>
      <c r="I157" s="3"/>
      <c r="J157" s="52"/>
      <c r="K157" s="4" t="s">
        <v>19</v>
      </c>
      <c r="L157" s="27">
        <v>1</v>
      </c>
      <c r="M157" s="28">
        <v>2.3199999999999998</v>
      </c>
      <c r="N157" s="28">
        <v>1.94</v>
      </c>
      <c r="O157" s="3"/>
      <c r="P157" s="38">
        <f>M157/N157</f>
        <v>1.1958762886597938</v>
      </c>
      <c r="Q157" s="53"/>
    </row>
    <row r="158" spans="2:17">
      <c r="B158" s="49"/>
      <c r="C158" s="124"/>
      <c r="D158" s="27">
        <v>2</v>
      </c>
      <c r="E158" s="28">
        <v>6.76</v>
      </c>
      <c r="F158" s="28">
        <v>2.5099999999999998</v>
      </c>
      <c r="G158" s="29"/>
      <c r="H158" s="38">
        <f>E158/F158</f>
        <v>2.6932270916334664</v>
      </c>
      <c r="I158" s="3"/>
      <c r="J158" s="52"/>
      <c r="K158" s="6"/>
      <c r="L158" s="27">
        <v>2</v>
      </c>
      <c r="M158" s="28">
        <v>2.37</v>
      </c>
      <c r="N158" s="28">
        <v>1.62</v>
      </c>
      <c r="O158" s="3"/>
      <c r="P158" s="38">
        <f>M158/N158</f>
        <v>1.462962962962963</v>
      </c>
      <c r="Q158" s="53"/>
    </row>
    <row r="159" spans="2:17">
      <c r="B159" s="49"/>
      <c r="C159" s="124"/>
      <c r="D159" s="27"/>
      <c r="E159" s="28"/>
      <c r="F159" s="28"/>
      <c r="G159" s="29" t="s">
        <v>7</v>
      </c>
      <c r="H159" s="38">
        <f>AVERAGE(H157:H158)</f>
        <v>2.7461861953893827</v>
      </c>
      <c r="I159" s="3"/>
      <c r="J159" s="52"/>
      <c r="K159" s="7"/>
      <c r="L159" s="27"/>
      <c r="M159" s="28"/>
      <c r="N159" s="28"/>
      <c r="O159" s="29" t="s">
        <v>7</v>
      </c>
      <c r="P159" s="38">
        <f>AVERAGE(P157:P158)</f>
        <v>1.3294196258113784</v>
      </c>
      <c r="Q159" s="53"/>
    </row>
    <row r="160" spans="2:17">
      <c r="B160" s="49"/>
      <c r="C160" s="6"/>
      <c r="D160" s="27"/>
      <c r="E160" s="28"/>
      <c r="F160" s="28"/>
      <c r="G160" s="29"/>
      <c r="H160" s="38"/>
      <c r="I160" s="3"/>
      <c r="J160" s="52"/>
      <c r="K160" s="7"/>
      <c r="L160" s="27"/>
      <c r="M160" s="28"/>
      <c r="N160" s="28"/>
      <c r="O160" s="29"/>
      <c r="P160" s="38"/>
      <c r="Q160" s="53"/>
    </row>
    <row r="161" spans="2:17">
      <c r="B161" s="49"/>
      <c r="C161" s="124" t="s">
        <v>20</v>
      </c>
      <c r="D161" s="27">
        <v>1</v>
      </c>
      <c r="E161" s="28">
        <v>5.69</v>
      </c>
      <c r="F161" s="28">
        <v>2.25</v>
      </c>
      <c r="G161" s="29"/>
      <c r="H161" s="38">
        <f>E161/F161</f>
        <v>2.528888888888889</v>
      </c>
      <c r="I161" s="3"/>
      <c r="J161" s="52"/>
      <c r="K161" s="4" t="s">
        <v>20</v>
      </c>
      <c r="L161" s="27">
        <v>1</v>
      </c>
      <c r="M161" s="28">
        <v>2.0499999999999998</v>
      </c>
      <c r="N161" s="28">
        <v>1.5</v>
      </c>
      <c r="O161" s="3"/>
      <c r="P161" s="38">
        <f>M161/N161</f>
        <v>1.3666666666666665</v>
      </c>
      <c r="Q161" s="53"/>
    </row>
    <row r="162" spans="2:17">
      <c r="B162" s="49"/>
      <c r="C162" s="124"/>
      <c r="D162" s="27">
        <v>2</v>
      </c>
      <c r="E162" s="28">
        <v>5.6</v>
      </c>
      <c r="F162" s="28">
        <v>2.04</v>
      </c>
      <c r="G162" s="29"/>
      <c r="H162" s="38">
        <f>E162/F162</f>
        <v>2.7450980392156858</v>
      </c>
      <c r="I162" s="3"/>
      <c r="J162" s="52"/>
      <c r="K162" s="6"/>
      <c r="L162" s="27">
        <v>2</v>
      </c>
      <c r="M162" s="28">
        <v>2.17</v>
      </c>
      <c r="N162" s="28">
        <v>1.53</v>
      </c>
      <c r="O162" s="3"/>
      <c r="P162" s="38">
        <f>M162/N162</f>
        <v>1.4183006535947711</v>
      </c>
      <c r="Q162" s="53"/>
    </row>
    <row r="163" spans="2:17">
      <c r="B163" s="49"/>
      <c r="C163" s="124"/>
      <c r="D163" s="27"/>
      <c r="E163" s="28"/>
      <c r="F163" s="28"/>
      <c r="G163" s="29" t="s">
        <v>7</v>
      </c>
      <c r="H163" s="38">
        <f>AVERAGE(H161:H162)</f>
        <v>2.6369934640522876</v>
      </c>
      <c r="I163" s="3"/>
      <c r="J163" s="52"/>
      <c r="K163" s="7"/>
      <c r="L163" s="27"/>
      <c r="M163" s="28"/>
      <c r="N163" s="28"/>
      <c r="O163" s="29" t="s">
        <v>7</v>
      </c>
      <c r="P163" s="38">
        <f>AVERAGE(P161:P162)</f>
        <v>1.3924836601307189</v>
      </c>
      <c r="Q163" s="53"/>
    </row>
    <row r="164" spans="2:17">
      <c r="B164" s="49"/>
      <c r="C164" s="6"/>
      <c r="D164" s="27"/>
      <c r="E164" s="28"/>
      <c r="F164" s="28"/>
      <c r="G164" s="29"/>
      <c r="H164" s="38"/>
      <c r="I164" s="3"/>
      <c r="J164" s="52"/>
      <c r="K164" s="7"/>
      <c r="L164" s="27"/>
      <c r="M164" s="28"/>
      <c r="N164" s="28"/>
      <c r="O164" s="29"/>
      <c r="P164" s="38"/>
      <c r="Q164" s="53"/>
    </row>
    <row r="165" spans="2:17">
      <c r="B165" s="49"/>
      <c r="C165" s="6"/>
      <c r="D165" s="27"/>
      <c r="E165" s="28"/>
      <c r="F165" s="28"/>
      <c r="G165" s="30" t="s">
        <v>24</v>
      </c>
      <c r="H165" s="39">
        <f>AVERAGE(H157,H158,H161,H162)</f>
        <v>2.6915898297208352</v>
      </c>
      <c r="I165" s="5"/>
      <c r="J165" s="52"/>
      <c r="K165" s="7"/>
      <c r="L165" s="27"/>
      <c r="M165" s="28"/>
      <c r="N165" s="28"/>
      <c r="O165" s="30" t="s">
        <v>24</v>
      </c>
      <c r="P165" s="39">
        <f>AVERAGE(P157,P158,P161,P162)</f>
        <v>1.3609516429710484</v>
      </c>
      <c r="Q165" s="53"/>
    </row>
    <row r="166" spans="2:17">
      <c r="B166" s="49"/>
      <c r="C166" s="6"/>
      <c r="D166" s="27"/>
      <c r="E166" s="28"/>
      <c r="F166" s="28"/>
      <c r="G166" s="30"/>
      <c r="H166" s="39"/>
      <c r="I166" s="3"/>
      <c r="J166" s="52"/>
      <c r="K166" s="7"/>
      <c r="L166" s="27"/>
      <c r="M166" s="28"/>
      <c r="N166" s="28"/>
      <c r="O166" s="30"/>
      <c r="P166" s="39"/>
      <c r="Q166" s="53"/>
    </row>
    <row r="167" spans="2:17">
      <c r="B167" s="49"/>
      <c r="C167" s="124" t="s">
        <v>22</v>
      </c>
      <c r="D167" s="27">
        <v>1</v>
      </c>
      <c r="E167" s="28">
        <v>4.29</v>
      </c>
      <c r="F167" s="28">
        <v>1.6</v>
      </c>
      <c r="G167" s="29"/>
      <c r="H167" s="38">
        <f>E167/F167</f>
        <v>2.6812499999999999</v>
      </c>
      <c r="I167" s="3"/>
      <c r="J167" s="52"/>
      <c r="K167" s="4" t="s">
        <v>25</v>
      </c>
      <c r="L167" s="27">
        <v>1</v>
      </c>
      <c r="M167" s="28">
        <v>2.61</v>
      </c>
      <c r="N167" s="28">
        <v>1.6</v>
      </c>
      <c r="O167" s="3"/>
      <c r="P167" s="38">
        <f>M167/N167</f>
        <v>1.6312499999999999</v>
      </c>
      <c r="Q167" s="53"/>
    </row>
    <row r="168" spans="2:17">
      <c r="B168" s="49"/>
      <c r="C168" s="124"/>
      <c r="D168" s="27">
        <v>2</v>
      </c>
      <c r="E168" s="28">
        <v>3.85</v>
      </c>
      <c r="F168" s="28">
        <v>1.48</v>
      </c>
      <c r="G168" s="29"/>
      <c r="H168" s="38">
        <f>E168/F168</f>
        <v>2.6013513513513513</v>
      </c>
      <c r="I168" s="3"/>
      <c r="J168" s="52"/>
      <c r="K168" s="6"/>
      <c r="L168" s="27">
        <v>2</v>
      </c>
      <c r="M168" s="28">
        <v>2.5099999999999998</v>
      </c>
      <c r="N168" s="28">
        <v>1.44</v>
      </c>
      <c r="O168" s="3"/>
      <c r="P168" s="38">
        <f>M168/N168</f>
        <v>1.7430555555555556</v>
      </c>
      <c r="Q168" s="53"/>
    </row>
    <row r="169" spans="2:17">
      <c r="B169" s="49"/>
      <c r="C169" s="124"/>
      <c r="D169" s="27"/>
      <c r="E169" s="28"/>
      <c r="F169" s="28"/>
      <c r="G169" s="29" t="s">
        <v>7</v>
      </c>
      <c r="H169" s="38">
        <f>AVERAGE(H167:H168)</f>
        <v>2.6413006756756756</v>
      </c>
      <c r="I169" s="3"/>
      <c r="J169" s="52"/>
      <c r="K169" s="7"/>
      <c r="L169" s="27"/>
      <c r="M169" s="28"/>
      <c r="N169" s="28"/>
      <c r="O169" s="29" t="s">
        <v>7</v>
      </c>
      <c r="P169" s="38">
        <f>AVERAGE(P167:P168)</f>
        <v>1.6871527777777777</v>
      </c>
      <c r="Q169" s="53"/>
    </row>
    <row r="170" spans="2:17">
      <c r="B170" s="49"/>
      <c r="C170" s="6"/>
      <c r="D170" s="27"/>
      <c r="E170" s="28"/>
      <c r="F170" s="28"/>
      <c r="G170" s="29"/>
      <c r="H170" s="38"/>
      <c r="I170" s="3"/>
      <c r="J170" s="52"/>
      <c r="K170" s="7"/>
      <c r="L170" s="27"/>
      <c r="M170" s="28"/>
      <c r="N170" s="28"/>
      <c r="O170" s="29"/>
      <c r="P170" s="38"/>
      <c r="Q170" s="53"/>
    </row>
    <row r="171" spans="2:17">
      <c r="B171" s="49"/>
      <c r="C171" s="124" t="s">
        <v>23</v>
      </c>
      <c r="D171" s="27">
        <v>1</v>
      </c>
      <c r="E171" s="28">
        <v>3.19</v>
      </c>
      <c r="F171" s="28">
        <v>1.5</v>
      </c>
      <c r="G171" s="29"/>
      <c r="H171" s="38">
        <f>E171/F171</f>
        <v>2.1266666666666665</v>
      </c>
      <c r="I171" s="3"/>
      <c r="J171" s="52"/>
      <c r="K171" s="4" t="s">
        <v>26</v>
      </c>
      <c r="L171" s="27">
        <v>1</v>
      </c>
      <c r="M171" s="28">
        <v>1.93</v>
      </c>
      <c r="N171" s="28">
        <v>1.32</v>
      </c>
      <c r="O171" s="3"/>
      <c r="P171" s="38">
        <f>M171/N171</f>
        <v>1.4621212121212119</v>
      </c>
      <c r="Q171" s="53"/>
    </row>
    <row r="172" spans="2:17">
      <c r="B172" s="49"/>
      <c r="C172" s="124"/>
      <c r="D172" s="27">
        <v>2</v>
      </c>
      <c r="E172" s="28">
        <v>2.71</v>
      </c>
      <c r="F172" s="28">
        <v>1.1499999999999999</v>
      </c>
      <c r="G172" s="29"/>
      <c r="H172" s="38">
        <f>E172/F172</f>
        <v>2.3565217391304349</v>
      </c>
      <c r="I172" s="3"/>
      <c r="J172" s="52"/>
      <c r="K172" s="6"/>
      <c r="L172" s="27">
        <v>2</v>
      </c>
      <c r="M172" s="28">
        <v>1.95</v>
      </c>
      <c r="N172" s="28">
        <v>1.26</v>
      </c>
      <c r="O172" s="3"/>
      <c r="P172" s="38">
        <f>M172/N172</f>
        <v>1.5476190476190477</v>
      </c>
      <c r="Q172" s="53"/>
    </row>
    <row r="173" spans="2:17">
      <c r="B173" s="49"/>
      <c r="C173" s="124"/>
      <c r="D173" s="27"/>
      <c r="E173" s="28"/>
      <c r="F173" s="28"/>
      <c r="G173" s="29" t="s">
        <v>7</v>
      </c>
      <c r="H173" s="38">
        <f>AVERAGE(H171:H172)</f>
        <v>2.2415942028985505</v>
      </c>
      <c r="I173" s="3"/>
      <c r="J173" s="52"/>
      <c r="K173" s="7"/>
      <c r="L173" s="27"/>
      <c r="M173" s="28"/>
      <c r="N173" s="28"/>
      <c r="O173" s="29" t="s">
        <v>7</v>
      </c>
      <c r="P173" s="38">
        <f>AVERAGE(P171:P172)</f>
        <v>1.5048701298701297</v>
      </c>
      <c r="Q173" s="53"/>
    </row>
    <row r="174" spans="2:17">
      <c r="B174" s="49"/>
      <c r="C174" s="6"/>
      <c r="D174" s="27"/>
      <c r="E174" s="28"/>
      <c r="F174" s="28"/>
      <c r="G174" s="29"/>
      <c r="H174" s="38"/>
      <c r="I174" s="3"/>
      <c r="J174" s="52"/>
      <c r="K174" s="7"/>
      <c r="L174" s="27"/>
      <c r="M174" s="28"/>
      <c r="N174" s="28"/>
      <c r="O174" s="29"/>
      <c r="P174" s="38"/>
      <c r="Q174" s="53"/>
    </row>
    <row r="175" spans="2:17">
      <c r="B175" s="49"/>
      <c r="C175" s="6"/>
      <c r="D175" s="27"/>
      <c r="E175" s="28"/>
      <c r="F175" s="28"/>
      <c r="G175" s="30" t="s">
        <v>27</v>
      </c>
      <c r="H175" s="39">
        <f>AVERAGE(H167,H168,H171,H172)</f>
        <v>2.4414474392871135</v>
      </c>
      <c r="I175" s="5"/>
      <c r="J175" s="52"/>
      <c r="K175" s="7"/>
      <c r="L175" s="27"/>
      <c r="M175" s="28"/>
      <c r="N175" s="28"/>
      <c r="O175" s="30" t="s">
        <v>27</v>
      </c>
      <c r="P175" s="39">
        <f>AVERAGE(P167,P168,P171,P172)</f>
        <v>1.5960114538239538</v>
      </c>
      <c r="Q175" s="53"/>
    </row>
    <row r="176" spans="2:17">
      <c r="B176" s="49"/>
      <c r="C176" s="6"/>
      <c r="D176" s="27"/>
      <c r="E176" s="28"/>
      <c r="F176" s="28"/>
      <c r="G176" s="30"/>
      <c r="H176" s="39"/>
      <c r="I176" s="5"/>
      <c r="J176" s="52"/>
      <c r="K176" s="7"/>
      <c r="L176" s="27"/>
      <c r="M176" s="28"/>
      <c r="N176" s="28"/>
      <c r="O176" s="30"/>
      <c r="P176" s="39"/>
      <c r="Q176" s="53"/>
    </row>
    <row r="177" spans="2:17">
      <c r="B177" s="49"/>
      <c r="C177" s="124" t="s">
        <v>25</v>
      </c>
      <c r="D177" s="27">
        <v>1</v>
      </c>
      <c r="E177" s="28">
        <v>6.9</v>
      </c>
      <c r="F177" s="28">
        <v>2.99</v>
      </c>
      <c r="G177" s="29"/>
      <c r="H177" s="38">
        <f>E177/F177</f>
        <v>2.3076923076923075</v>
      </c>
      <c r="I177" s="3"/>
      <c r="J177" s="52"/>
      <c r="K177" s="4" t="s">
        <v>28</v>
      </c>
      <c r="L177" s="27">
        <v>1</v>
      </c>
      <c r="M177" s="28">
        <v>1.36</v>
      </c>
      <c r="N177" s="28">
        <v>1.06</v>
      </c>
      <c r="O177" s="3"/>
      <c r="P177" s="38">
        <f>M177/N177</f>
        <v>1.2830188679245282</v>
      </c>
      <c r="Q177" s="53"/>
    </row>
    <row r="178" spans="2:17">
      <c r="B178" s="49"/>
      <c r="C178" s="124"/>
      <c r="D178" s="27">
        <v>2</v>
      </c>
      <c r="E178" s="28">
        <v>7.22</v>
      </c>
      <c r="F178" s="28">
        <v>3.41</v>
      </c>
      <c r="G178" s="29"/>
      <c r="H178" s="38">
        <f>E178/F178</f>
        <v>2.1173020527859236</v>
      </c>
      <c r="I178" s="3"/>
      <c r="J178" s="52"/>
      <c r="K178" s="6"/>
      <c r="L178" s="27">
        <v>2</v>
      </c>
      <c r="M178" s="28">
        <v>1.21</v>
      </c>
      <c r="N178" s="28">
        <v>0.88</v>
      </c>
      <c r="O178" s="3"/>
      <c r="P178" s="38">
        <f>M178/N178</f>
        <v>1.375</v>
      </c>
      <c r="Q178" s="53"/>
    </row>
    <row r="179" spans="2:17">
      <c r="B179" s="49"/>
      <c r="C179" s="124"/>
      <c r="D179" s="27"/>
      <c r="E179" s="28"/>
      <c r="F179" s="28"/>
      <c r="G179" s="29" t="s">
        <v>7</v>
      </c>
      <c r="H179" s="38">
        <f>AVERAGE(H177:H178)</f>
        <v>2.2124971802391156</v>
      </c>
      <c r="I179" s="3"/>
      <c r="J179" s="52"/>
      <c r="K179" s="7"/>
      <c r="L179" s="27"/>
      <c r="M179" s="28"/>
      <c r="N179" s="28"/>
      <c r="O179" s="29" t="s">
        <v>7</v>
      </c>
      <c r="P179" s="38">
        <f>AVERAGE(P177:P178)</f>
        <v>1.329009433962264</v>
      </c>
      <c r="Q179" s="53"/>
    </row>
    <row r="180" spans="2:17">
      <c r="B180" s="49"/>
      <c r="C180" s="6"/>
      <c r="D180" s="27"/>
      <c r="E180" s="28"/>
      <c r="F180" s="28"/>
      <c r="G180" s="29"/>
      <c r="H180" s="38"/>
      <c r="I180" s="3"/>
      <c r="J180" s="52"/>
      <c r="K180" s="7"/>
      <c r="L180" s="27"/>
      <c r="M180" s="28"/>
      <c r="N180" s="28"/>
      <c r="O180" s="29"/>
      <c r="P180" s="38"/>
      <c r="Q180" s="53"/>
    </row>
    <row r="181" spans="2:17">
      <c r="B181" s="49"/>
      <c r="C181" s="124" t="s">
        <v>26</v>
      </c>
      <c r="D181" s="27">
        <v>1</v>
      </c>
      <c r="E181" s="28">
        <v>4.97</v>
      </c>
      <c r="F181" s="28">
        <v>2.7</v>
      </c>
      <c r="G181" s="29"/>
      <c r="H181" s="38">
        <f>E181/F181</f>
        <v>1.8407407407407406</v>
      </c>
      <c r="I181" s="3"/>
      <c r="J181" s="52"/>
      <c r="K181" s="4" t="s">
        <v>29</v>
      </c>
      <c r="L181" s="27">
        <v>1</v>
      </c>
      <c r="M181" s="28">
        <v>1.77</v>
      </c>
      <c r="N181" s="28">
        <v>1.04</v>
      </c>
      <c r="O181" s="3"/>
      <c r="P181" s="38">
        <f>M181/N181</f>
        <v>1.7019230769230769</v>
      </c>
      <c r="Q181" s="53"/>
    </row>
    <row r="182" spans="2:17">
      <c r="B182" s="49"/>
      <c r="C182" s="124"/>
      <c r="D182" s="27">
        <v>2</v>
      </c>
      <c r="E182" s="28">
        <v>4.74</v>
      </c>
      <c r="F182" s="28">
        <v>1.76</v>
      </c>
      <c r="G182" s="29"/>
      <c r="H182" s="38">
        <f>E182/F182</f>
        <v>2.6931818181818183</v>
      </c>
      <c r="I182" s="3"/>
      <c r="J182" s="52"/>
      <c r="K182" s="6"/>
      <c r="L182" s="27">
        <v>2</v>
      </c>
      <c r="M182" s="28">
        <v>1.77</v>
      </c>
      <c r="N182" s="28">
        <v>0.9</v>
      </c>
      <c r="O182" s="3"/>
      <c r="P182" s="38">
        <f>M182/N182</f>
        <v>1.9666666666666666</v>
      </c>
      <c r="Q182" s="53"/>
    </row>
    <row r="183" spans="2:17">
      <c r="B183" s="49"/>
      <c r="C183" s="124"/>
      <c r="D183" s="27"/>
      <c r="E183" s="28"/>
      <c r="F183" s="28"/>
      <c r="G183" s="29" t="s">
        <v>7</v>
      </c>
      <c r="H183" s="38">
        <f>AVERAGE(H181:H182)</f>
        <v>2.2669612794612792</v>
      </c>
      <c r="I183" s="3"/>
      <c r="J183" s="52"/>
      <c r="K183" s="7"/>
      <c r="L183" s="27"/>
      <c r="M183" s="28"/>
      <c r="N183" s="28"/>
      <c r="O183" s="29" t="s">
        <v>7</v>
      </c>
      <c r="P183" s="38">
        <f>AVERAGE(P181:P182)</f>
        <v>1.8342948717948717</v>
      </c>
      <c r="Q183" s="53"/>
    </row>
    <row r="184" spans="2:17">
      <c r="B184" s="49"/>
      <c r="C184" s="6"/>
      <c r="D184" s="27"/>
      <c r="E184" s="28"/>
      <c r="F184" s="28"/>
      <c r="G184" s="29"/>
      <c r="H184" s="38"/>
      <c r="I184" s="3"/>
      <c r="J184" s="52"/>
      <c r="K184" s="7"/>
      <c r="L184" s="27"/>
      <c r="M184" s="28"/>
      <c r="N184" s="28"/>
      <c r="O184" s="29"/>
      <c r="P184" s="38"/>
      <c r="Q184" s="53"/>
    </row>
    <row r="185" spans="2:17">
      <c r="B185" s="49"/>
      <c r="C185" s="6"/>
      <c r="D185" s="27"/>
      <c r="E185" s="28"/>
      <c r="F185" s="28"/>
      <c r="G185" s="30" t="s">
        <v>27</v>
      </c>
      <c r="H185" s="39">
        <f>AVERAGE(H177,H178,H181,H182)</f>
        <v>2.2397292298501976</v>
      </c>
      <c r="I185" s="5"/>
      <c r="J185" s="52"/>
      <c r="K185" s="7"/>
      <c r="L185" s="27"/>
      <c r="M185" s="28"/>
      <c r="N185" s="28"/>
      <c r="O185" s="30" t="s">
        <v>30</v>
      </c>
      <c r="P185" s="39">
        <f>AVERAGE(P177,P178,P181,P182)</f>
        <v>1.5816521528785679</v>
      </c>
      <c r="Q185" s="53"/>
    </row>
    <row r="186" spans="2:17">
      <c r="B186" s="49"/>
      <c r="C186" s="7"/>
      <c r="D186" s="27"/>
      <c r="E186" s="28"/>
      <c r="F186" s="28"/>
      <c r="G186" s="29"/>
      <c r="H186" s="38"/>
      <c r="I186" s="5"/>
      <c r="J186" s="52"/>
      <c r="K186" s="7"/>
      <c r="L186" s="27"/>
      <c r="M186" s="28"/>
      <c r="N186" s="28"/>
      <c r="O186" s="29"/>
      <c r="P186" s="38"/>
      <c r="Q186" s="53"/>
    </row>
    <row r="187" spans="2:17">
      <c r="B187" s="49"/>
      <c r="C187" s="18"/>
      <c r="D187" s="27"/>
      <c r="E187" s="28"/>
      <c r="F187" s="28"/>
      <c r="G187" s="3"/>
      <c r="H187" s="38"/>
      <c r="I187" s="3"/>
      <c r="J187" s="52"/>
      <c r="K187" s="18"/>
      <c r="L187" s="27"/>
      <c r="M187" s="28"/>
      <c r="N187" s="28"/>
      <c r="O187" s="3"/>
      <c r="P187" s="38"/>
      <c r="Q187" s="53"/>
    </row>
    <row r="188" spans="2:17">
      <c r="B188" s="49"/>
      <c r="C188" s="7"/>
      <c r="D188" s="27"/>
      <c r="E188" s="27"/>
      <c r="F188" s="27"/>
      <c r="G188" s="5" t="s">
        <v>7</v>
      </c>
      <c r="H188" s="39">
        <f>AVERAGE(H119,H123,H129,H133,H139,H143,H149,H153,H159,H163,H169,H173,H179,H183)</f>
        <v>2.5704190894823675</v>
      </c>
      <c r="I188" s="3"/>
      <c r="J188" s="52"/>
      <c r="K188" s="7"/>
      <c r="L188" s="27"/>
      <c r="M188" s="27"/>
      <c r="N188" s="27"/>
      <c r="O188" s="5" t="s">
        <v>7</v>
      </c>
      <c r="P188" s="39">
        <f>AVERAGE(P119,P123,P129,P133,P139,P143,P149,P153,P159,P163,P169,P173,P179,P183)</f>
        <v>1.6780357613542642</v>
      </c>
      <c r="Q188" s="53"/>
    </row>
    <row r="189" spans="2:17">
      <c r="B189" s="49"/>
      <c r="C189" s="19"/>
      <c r="D189" s="12"/>
      <c r="E189" s="20"/>
      <c r="F189" s="20"/>
      <c r="G189" s="8" t="s">
        <v>38</v>
      </c>
      <c r="H189" s="40">
        <f>STDEV(H117,H118,H121,H122,H127,H128,H131,H132,H137,H138,H141,H142,H147,H148,H151,H152,H157,H158,H161,H162)</f>
        <v>0.41705741677066943</v>
      </c>
      <c r="I189" s="3"/>
      <c r="J189" s="52"/>
      <c r="K189" s="19"/>
      <c r="L189" s="12"/>
      <c r="M189" s="20"/>
      <c r="N189" s="20"/>
      <c r="O189" s="8" t="s">
        <v>38</v>
      </c>
      <c r="P189" s="40">
        <f>STDEV(P117,P118,P121,P122,P127,P128,P131,P132,P137,P138,P141,P142,P147,P148,P151,P152,P157,P158,P161,P162)</f>
        <v>0.42886295842312355</v>
      </c>
      <c r="Q189" s="53"/>
    </row>
    <row r="190" spans="2:17">
      <c r="B190" s="49"/>
      <c r="C190" s="32"/>
      <c r="D190" s="27"/>
      <c r="E190" s="28"/>
      <c r="F190" s="28"/>
      <c r="G190" s="3"/>
      <c r="H190" s="28"/>
      <c r="I190" s="3"/>
      <c r="J190" s="52"/>
      <c r="K190" s="32"/>
      <c r="L190" s="27"/>
      <c r="M190" s="27"/>
      <c r="N190" s="27"/>
      <c r="O190" s="52"/>
      <c r="P190" s="27"/>
      <c r="Q190" s="53"/>
    </row>
    <row r="191" spans="2:17" ht="17" thickBot="1">
      <c r="B191" s="49"/>
      <c r="C191" s="32"/>
      <c r="D191" s="27"/>
      <c r="E191" s="27"/>
      <c r="F191" s="28"/>
      <c r="G191" s="3"/>
      <c r="H191" s="27"/>
      <c r="I191" s="3"/>
      <c r="J191" s="52"/>
      <c r="K191" s="32"/>
      <c r="L191" s="27"/>
      <c r="M191" s="27"/>
      <c r="N191" s="27"/>
      <c r="O191" s="52"/>
      <c r="P191" s="27"/>
      <c r="Q191" s="53"/>
    </row>
    <row r="192" spans="2:17">
      <c r="B192" s="49"/>
      <c r="C192" s="32"/>
      <c r="D192" s="121" t="s">
        <v>55</v>
      </c>
      <c r="E192" s="122"/>
      <c r="F192" s="123"/>
      <c r="G192" s="3"/>
      <c r="H192" s="28"/>
      <c r="I192" s="3"/>
      <c r="J192" s="52"/>
      <c r="K192" s="32"/>
      <c r="L192" s="27"/>
      <c r="M192" s="27"/>
      <c r="N192" s="27"/>
      <c r="O192" s="52"/>
      <c r="P192" s="27"/>
      <c r="Q192" s="53"/>
    </row>
    <row r="193" spans="2:17">
      <c r="B193" s="49"/>
      <c r="C193" s="32"/>
      <c r="D193" s="13"/>
      <c r="E193" s="57" t="s">
        <v>39</v>
      </c>
      <c r="F193" s="41" t="s">
        <v>40</v>
      </c>
      <c r="G193" s="52"/>
      <c r="H193" s="28"/>
      <c r="I193" s="3"/>
      <c r="J193" s="52"/>
      <c r="K193" s="32"/>
      <c r="L193" s="27"/>
      <c r="M193" s="27"/>
      <c r="N193" s="27"/>
      <c r="O193" s="52"/>
      <c r="P193" s="27"/>
      <c r="Q193" s="53"/>
    </row>
    <row r="194" spans="2:17">
      <c r="B194" s="49"/>
      <c r="C194" s="32"/>
      <c r="D194" s="13"/>
      <c r="E194" s="28">
        <v>2.231172156256811</v>
      </c>
      <c r="F194" s="22">
        <v>1.8972692831029869</v>
      </c>
      <c r="G194" s="52"/>
      <c r="H194" s="27"/>
      <c r="I194" s="3"/>
      <c r="J194" s="52"/>
      <c r="K194" s="32"/>
      <c r="L194" s="27"/>
      <c r="M194" s="27"/>
      <c r="N194" s="27"/>
      <c r="O194" s="52"/>
      <c r="P194" s="27"/>
      <c r="Q194" s="53"/>
    </row>
    <row r="195" spans="2:17">
      <c r="B195" s="49"/>
      <c r="C195" s="32"/>
      <c r="D195" s="13"/>
      <c r="E195" s="28">
        <v>3.1831733215614797</v>
      </c>
      <c r="F195" s="22">
        <v>2.1686160563485304</v>
      </c>
      <c r="G195" s="52"/>
      <c r="H195" s="27"/>
      <c r="I195" s="5"/>
      <c r="J195" s="52"/>
      <c r="K195" s="32"/>
      <c r="L195" s="27"/>
      <c r="M195" s="27"/>
      <c r="N195" s="27"/>
      <c r="O195" s="52"/>
      <c r="P195" s="27"/>
      <c r="Q195" s="53"/>
    </row>
    <row r="196" spans="2:17">
      <c r="B196" s="49"/>
      <c r="C196" s="32"/>
      <c r="D196" s="13"/>
      <c r="E196" s="28">
        <v>2.5412013927020416</v>
      </c>
      <c r="F196" s="22">
        <v>1.815150365674185</v>
      </c>
      <c r="G196" s="52"/>
      <c r="H196" s="27"/>
      <c r="I196" s="3"/>
      <c r="J196" s="52"/>
      <c r="K196" s="32"/>
      <c r="L196" s="27"/>
      <c r="M196" s="27"/>
      <c r="N196" s="27"/>
      <c r="O196" s="52"/>
      <c r="P196" s="27"/>
      <c r="Q196" s="53"/>
    </row>
    <row r="197" spans="2:17">
      <c r="B197" s="49"/>
      <c r="C197" s="32"/>
      <c r="D197" s="13"/>
      <c r="E197" s="28">
        <v>2.6646202569980928</v>
      </c>
      <c r="F197" s="22">
        <v>1.326599374680576</v>
      </c>
      <c r="G197" s="52"/>
      <c r="H197" s="27"/>
      <c r="I197" s="3"/>
      <c r="J197" s="52"/>
      <c r="K197" s="32"/>
      <c r="L197" s="27"/>
      <c r="M197" s="27"/>
      <c r="N197" s="27"/>
      <c r="O197" s="52"/>
      <c r="P197" s="27"/>
      <c r="Q197" s="53"/>
    </row>
    <row r="198" spans="2:17">
      <c r="B198" s="49"/>
      <c r="C198" s="32"/>
      <c r="D198" s="13"/>
      <c r="E198" s="28">
        <v>2.6915898297208352</v>
      </c>
      <c r="F198" s="22">
        <v>1.3609516429710484</v>
      </c>
      <c r="G198" s="52"/>
      <c r="H198" s="27"/>
      <c r="I198" s="5"/>
      <c r="J198" s="52"/>
      <c r="K198" s="32"/>
      <c r="L198" s="27"/>
      <c r="M198" s="27"/>
      <c r="N198" s="27"/>
      <c r="O198" s="52"/>
      <c r="P198" s="27"/>
      <c r="Q198" s="53"/>
    </row>
    <row r="199" spans="2:17">
      <c r="B199" s="49"/>
      <c r="C199" s="32"/>
      <c r="D199" s="13"/>
      <c r="E199" s="28">
        <v>2.4414474392871135</v>
      </c>
      <c r="F199" s="22">
        <v>1.5960114538239538</v>
      </c>
      <c r="G199" s="52"/>
      <c r="H199" s="27"/>
      <c r="I199" s="5"/>
      <c r="J199" s="52"/>
      <c r="K199" s="32"/>
      <c r="L199" s="27"/>
      <c r="M199" s="27"/>
      <c r="N199" s="27"/>
      <c r="O199" s="52"/>
      <c r="P199" s="27"/>
      <c r="Q199" s="53"/>
    </row>
    <row r="200" spans="2:17">
      <c r="B200" s="49"/>
      <c r="C200" s="32"/>
      <c r="D200" s="13"/>
      <c r="E200" s="28">
        <v>2.2397292298501976</v>
      </c>
      <c r="F200" s="22">
        <v>1.5816521528785679</v>
      </c>
      <c r="G200" s="52"/>
      <c r="H200" s="27"/>
      <c r="I200" s="3"/>
      <c r="J200" s="52"/>
      <c r="K200" s="32"/>
      <c r="L200" s="27"/>
      <c r="M200" s="27"/>
      <c r="N200" s="27"/>
      <c r="O200" s="52"/>
      <c r="P200" s="27"/>
      <c r="Q200" s="53"/>
    </row>
    <row r="201" spans="2:17">
      <c r="B201" s="49"/>
      <c r="C201" s="32"/>
      <c r="D201" s="13"/>
      <c r="E201" s="31"/>
      <c r="F201" s="23"/>
      <c r="G201" s="52"/>
      <c r="H201" s="27"/>
      <c r="I201" s="52"/>
      <c r="J201" s="52"/>
      <c r="K201" s="32"/>
      <c r="L201" s="27"/>
      <c r="M201" s="27"/>
      <c r="N201" s="28"/>
      <c r="O201" s="52"/>
      <c r="P201" s="27"/>
      <c r="Q201" s="53"/>
    </row>
    <row r="202" spans="2:17" ht="17" thickBot="1">
      <c r="B202" s="49"/>
      <c r="C202" s="32"/>
      <c r="D202" s="14" t="s">
        <v>41</v>
      </c>
      <c r="E202" s="21">
        <f>AVERAGE(E194:E200)</f>
        <v>2.5704190894823671</v>
      </c>
      <c r="F202" s="24">
        <f>AVERAGE(F194:F200)</f>
        <v>1.6780357613542642</v>
      </c>
      <c r="G202" s="52"/>
      <c r="H202" s="27"/>
      <c r="I202" s="3"/>
      <c r="J202" s="3"/>
      <c r="K202" s="51"/>
      <c r="L202" s="27"/>
      <c r="M202" s="28"/>
      <c r="N202" s="28"/>
      <c r="O202" s="52"/>
      <c r="P202" s="27"/>
      <c r="Q202" s="53"/>
    </row>
    <row r="203" spans="2:17">
      <c r="B203" s="49"/>
      <c r="C203" s="32"/>
      <c r="D203" s="27"/>
      <c r="E203" s="27"/>
      <c r="F203" s="27"/>
      <c r="G203" s="52"/>
      <c r="H203" s="27"/>
      <c r="I203" s="52"/>
      <c r="J203" s="52"/>
      <c r="K203" s="32"/>
      <c r="L203" s="28"/>
      <c r="M203" s="28"/>
      <c r="N203" s="27"/>
      <c r="O203" s="52"/>
      <c r="P203" s="27"/>
      <c r="Q203" s="53"/>
    </row>
    <row r="204" spans="2:17" ht="17" thickBot="1">
      <c r="B204" s="59"/>
      <c r="C204" s="60"/>
      <c r="D204" s="61"/>
      <c r="E204" s="61"/>
      <c r="F204" s="61"/>
      <c r="G204" s="62"/>
      <c r="H204" s="61"/>
      <c r="I204" s="62"/>
      <c r="J204" s="62"/>
      <c r="K204" s="60"/>
      <c r="L204" s="21"/>
      <c r="M204" s="21"/>
      <c r="N204" s="61"/>
      <c r="O204" s="62"/>
      <c r="P204" s="61"/>
      <c r="Q204" s="63"/>
    </row>
    <row r="205" spans="2:17">
      <c r="L205" s="25"/>
      <c r="M205" s="10"/>
    </row>
    <row r="206" spans="2:17">
      <c r="L206" s="25"/>
      <c r="M206" s="10"/>
    </row>
    <row r="207" spans="2:17" ht="17" thickBot="1">
      <c r="L207" s="25"/>
      <c r="M207" s="10"/>
    </row>
    <row r="208" spans="2:17">
      <c r="B208" s="42"/>
      <c r="C208" s="64" t="s">
        <v>45</v>
      </c>
      <c r="D208" s="44"/>
      <c r="E208" s="44"/>
      <c r="F208" s="44"/>
      <c r="G208" s="47"/>
      <c r="H208" s="44"/>
      <c r="I208" s="47"/>
      <c r="J208" s="47"/>
      <c r="K208" s="65"/>
      <c r="L208" s="9"/>
      <c r="M208" s="9"/>
      <c r="N208" s="44"/>
      <c r="O208" s="47"/>
      <c r="P208" s="44"/>
      <c r="Q208" s="48"/>
    </row>
    <row r="209" spans="2:17">
      <c r="B209" s="49"/>
      <c r="C209" s="66"/>
      <c r="D209" s="27"/>
      <c r="E209" s="27"/>
      <c r="F209" s="27"/>
      <c r="G209" s="52"/>
      <c r="H209" s="27"/>
      <c r="I209" s="52"/>
      <c r="J209" s="52"/>
      <c r="K209" s="32"/>
      <c r="L209" s="28"/>
      <c r="M209" s="28"/>
      <c r="N209" s="27"/>
      <c r="O209" s="52"/>
      <c r="P209" s="27"/>
      <c r="Q209" s="53"/>
    </row>
    <row r="210" spans="2:17">
      <c r="B210" s="49"/>
      <c r="C210" s="67" t="s">
        <v>58</v>
      </c>
      <c r="D210" s="28"/>
      <c r="E210" s="28"/>
      <c r="F210" s="28"/>
      <c r="G210" s="3"/>
      <c r="H210" s="28"/>
      <c r="I210" s="52"/>
      <c r="J210" s="52"/>
      <c r="K210" s="67" t="s">
        <v>57</v>
      </c>
      <c r="L210" s="27"/>
      <c r="M210" s="28"/>
      <c r="N210" s="28"/>
      <c r="O210" s="3"/>
      <c r="P210" s="28"/>
      <c r="Q210" s="53"/>
    </row>
    <row r="211" spans="2:17">
      <c r="B211" s="49"/>
      <c r="C211" s="52"/>
      <c r="D211" s="28"/>
      <c r="E211" s="28"/>
      <c r="F211" s="28"/>
      <c r="G211" s="3"/>
      <c r="H211" s="28"/>
      <c r="I211" s="52"/>
      <c r="J211" s="52"/>
      <c r="K211" s="52"/>
      <c r="L211" s="28"/>
      <c r="M211" s="28"/>
      <c r="N211" s="28"/>
      <c r="O211" s="3"/>
      <c r="P211" s="28"/>
      <c r="Q211" s="53"/>
    </row>
    <row r="212" spans="2:17">
      <c r="B212" s="49"/>
      <c r="C212" s="34" t="s">
        <v>1</v>
      </c>
      <c r="D212" s="35" t="s">
        <v>2</v>
      </c>
      <c r="E212" s="35" t="s">
        <v>3</v>
      </c>
      <c r="F212" s="35" t="s">
        <v>4</v>
      </c>
      <c r="G212" s="36"/>
      <c r="H212" s="37" t="s">
        <v>5</v>
      </c>
      <c r="I212" s="52"/>
      <c r="J212" s="52"/>
      <c r="K212" s="34" t="s">
        <v>1</v>
      </c>
      <c r="L212" s="35" t="s">
        <v>2</v>
      </c>
      <c r="M212" s="35" t="s">
        <v>3</v>
      </c>
      <c r="N212" s="35" t="s">
        <v>4</v>
      </c>
      <c r="O212" s="36"/>
      <c r="P212" s="37" t="s">
        <v>5</v>
      </c>
      <c r="Q212" s="53"/>
    </row>
    <row r="213" spans="2:17">
      <c r="B213" s="49"/>
      <c r="C213" s="125" t="s">
        <v>8</v>
      </c>
      <c r="D213" s="27">
        <v>1</v>
      </c>
      <c r="E213" s="28">
        <v>5.04</v>
      </c>
      <c r="F213" s="28">
        <v>2.21</v>
      </c>
      <c r="G213" s="3"/>
      <c r="H213" s="38">
        <f>E213/F213</f>
        <v>2.2805429864253393</v>
      </c>
      <c r="I213" s="52"/>
      <c r="J213" s="52"/>
      <c r="K213" s="4" t="s">
        <v>6</v>
      </c>
      <c r="L213" s="27">
        <v>1</v>
      </c>
      <c r="M213" s="28">
        <v>3.83</v>
      </c>
      <c r="N213" s="28">
        <v>1.75</v>
      </c>
      <c r="O213" s="3"/>
      <c r="P213" s="38">
        <f>M213/N213</f>
        <v>2.1885714285714286</v>
      </c>
      <c r="Q213" s="53"/>
    </row>
    <row r="214" spans="2:17">
      <c r="B214" s="49"/>
      <c r="C214" s="125"/>
      <c r="D214" s="27">
        <v>2</v>
      </c>
      <c r="E214" s="28">
        <v>5.18</v>
      </c>
      <c r="F214" s="28">
        <v>2.13</v>
      </c>
      <c r="G214" s="3"/>
      <c r="H214" s="38">
        <f>E214/F214</f>
        <v>2.431924882629108</v>
      </c>
      <c r="I214" s="52"/>
      <c r="J214" s="52"/>
      <c r="K214" s="4"/>
      <c r="L214" s="27">
        <v>2</v>
      </c>
      <c r="M214" s="28">
        <v>3.69</v>
      </c>
      <c r="N214" s="28">
        <v>1.7</v>
      </c>
      <c r="O214" s="3"/>
      <c r="P214" s="38">
        <f>M214/N214</f>
        <v>2.1705882352941175</v>
      </c>
      <c r="Q214" s="53"/>
    </row>
    <row r="215" spans="2:17">
      <c r="B215" s="49"/>
      <c r="C215" s="125"/>
      <c r="D215" s="27"/>
      <c r="E215" s="28"/>
      <c r="F215" s="28"/>
      <c r="G215" s="29" t="s">
        <v>7</v>
      </c>
      <c r="H215" s="38">
        <f>AVERAGE(H213:H214)</f>
        <v>2.3562339345272236</v>
      </c>
      <c r="I215" s="52"/>
      <c r="J215" s="52"/>
      <c r="K215" s="4"/>
      <c r="L215" s="27"/>
      <c r="M215" s="28"/>
      <c r="N215" s="28"/>
      <c r="O215" s="29" t="s">
        <v>7</v>
      </c>
      <c r="P215" s="38">
        <f>AVERAGE(P213:P214)</f>
        <v>2.1795798319327728</v>
      </c>
      <c r="Q215" s="53"/>
    </row>
    <row r="216" spans="2:17">
      <c r="B216" s="49"/>
      <c r="C216" s="4"/>
      <c r="D216" s="27"/>
      <c r="E216" s="28"/>
      <c r="F216" s="28"/>
      <c r="G216" s="29"/>
      <c r="H216" s="38"/>
      <c r="I216" s="52"/>
      <c r="J216" s="52"/>
      <c r="K216" s="4"/>
      <c r="L216" s="27"/>
      <c r="M216" s="28"/>
      <c r="N216" s="28"/>
      <c r="O216" s="29"/>
      <c r="P216" s="38"/>
      <c r="Q216" s="53"/>
    </row>
    <row r="217" spans="2:17">
      <c r="B217" s="49"/>
      <c r="C217" s="125" t="s">
        <v>46</v>
      </c>
      <c r="D217" s="27">
        <v>1</v>
      </c>
      <c r="E217" s="28">
        <v>3.07</v>
      </c>
      <c r="F217" s="28">
        <v>1.29</v>
      </c>
      <c r="G217" s="3"/>
      <c r="H217" s="38">
        <f>E217/F217</f>
        <v>2.3798449612403099</v>
      </c>
      <c r="I217" s="52"/>
      <c r="J217" s="52"/>
      <c r="K217" s="4" t="s">
        <v>8</v>
      </c>
      <c r="L217" s="27">
        <v>1</v>
      </c>
      <c r="M217" s="28">
        <v>2.87</v>
      </c>
      <c r="N217" s="28">
        <v>1.92</v>
      </c>
      <c r="O217" s="3"/>
      <c r="P217" s="38">
        <f>M217/N217</f>
        <v>1.4947916666666667</v>
      </c>
      <c r="Q217" s="53"/>
    </row>
    <row r="218" spans="2:17">
      <c r="B218" s="49"/>
      <c r="C218" s="125"/>
      <c r="D218" s="27">
        <v>2</v>
      </c>
      <c r="E218" s="28">
        <v>3.01</v>
      </c>
      <c r="F218" s="28">
        <v>1.25</v>
      </c>
      <c r="G218" s="3"/>
      <c r="H218" s="38">
        <f>E218/F218</f>
        <v>2.4079999999999999</v>
      </c>
      <c r="I218" s="52"/>
      <c r="J218" s="52"/>
      <c r="K218" s="4"/>
      <c r="L218" s="27">
        <v>2</v>
      </c>
      <c r="M218" s="28">
        <v>2.71</v>
      </c>
      <c r="N218" s="28">
        <v>2.06</v>
      </c>
      <c r="O218" s="3"/>
      <c r="P218" s="38">
        <f>M218/N218</f>
        <v>1.3155339805825241</v>
      </c>
      <c r="Q218" s="53"/>
    </row>
    <row r="219" spans="2:17">
      <c r="B219" s="49"/>
      <c r="C219" s="125"/>
      <c r="D219" s="27"/>
      <c r="E219" s="28"/>
      <c r="F219" s="28"/>
      <c r="G219" s="29" t="s">
        <v>7</v>
      </c>
      <c r="H219" s="38">
        <f>AVERAGE(H217:H218)</f>
        <v>2.3939224806201551</v>
      </c>
      <c r="I219" s="52"/>
      <c r="J219" s="52"/>
      <c r="K219" s="4"/>
      <c r="L219" s="27"/>
      <c r="M219" s="28"/>
      <c r="N219" s="28"/>
      <c r="O219" s="29" t="s">
        <v>7</v>
      </c>
      <c r="P219" s="38">
        <f>AVERAGE(P217:P218)</f>
        <v>1.4051628236245954</v>
      </c>
      <c r="Q219" s="53"/>
    </row>
    <row r="220" spans="2:17">
      <c r="B220" s="49"/>
      <c r="C220" s="4"/>
      <c r="D220" s="27"/>
      <c r="E220" s="28"/>
      <c r="F220" s="28"/>
      <c r="G220" s="29"/>
      <c r="H220" s="38"/>
      <c r="I220" s="3"/>
      <c r="J220" s="52"/>
      <c r="K220" s="4"/>
      <c r="L220" s="27"/>
      <c r="M220" s="28"/>
      <c r="N220" s="28"/>
      <c r="O220" s="29"/>
      <c r="P220" s="38"/>
      <c r="Q220" s="53"/>
    </row>
    <row r="221" spans="2:17">
      <c r="B221" s="49"/>
      <c r="C221" s="4"/>
      <c r="D221" s="27"/>
      <c r="E221" s="28"/>
      <c r="F221" s="28"/>
      <c r="G221" s="30" t="s">
        <v>9</v>
      </c>
      <c r="H221" s="39">
        <f>AVERAGE(H213,H214,H217,H218)</f>
        <v>2.3750782075736891</v>
      </c>
      <c r="I221" s="3"/>
      <c r="J221" s="52"/>
      <c r="K221" s="4"/>
      <c r="L221" s="27"/>
      <c r="M221" s="28"/>
      <c r="N221" s="28"/>
      <c r="O221" s="30" t="s">
        <v>9</v>
      </c>
      <c r="P221" s="39">
        <f>AVERAGE(P213,P214,P217,P218)</f>
        <v>1.7923713277786841</v>
      </c>
      <c r="Q221" s="53"/>
    </row>
    <row r="222" spans="2:17">
      <c r="B222" s="49"/>
      <c r="C222" s="4"/>
      <c r="D222" s="27"/>
      <c r="E222" s="28"/>
      <c r="F222" s="28"/>
      <c r="G222" s="29"/>
      <c r="H222" s="38"/>
      <c r="I222" s="26"/>
      <c r="J222" s="52"/>
      <c r="K222" s="4"/>
      <c r="L222" s="27"/>
      <c r="M222" s="28"/>
      <c r="N222" s="28"/>
      <c r="O222" s="29"/>
      <c r="P222" s="38"/>
      <c r="Q222" s="53"/>
    </row>
    <row r="223" spans="2:17">
      <c r="B223" s="49"/>
      <c r="C223" s="125" t="s">
        <v>11</v>
      </c>
      <c r="D223" s="27">
        <v>1</v>
      </c>
      <c r="E223" s="28">
        <v>3.96</v>
      </c>
      <c r="F223" s="28">
        <v>1.66</v>
      </c>
      <c r="G223" s="3"/>
      <c r="H223" s="38">
        <f>E223/F223</f>
        <v>2.3855421686746987</v>
      </c>
      <c r="I223" s="3"/>
      <c r="J223" s="52"/>
      <c r="K223" s="4" t="s">
        <v>10</v>
      </c>
      <c r="L223" s="27">
        <v>1</v>
      </c>
      <c r="M223" s="28">
        <v>3.08</v>
      </c>
      <c r="N223" s="28">
        <v>1.54</v>
      </c>
      <c r="O223" s="3"/>
      <c r="P223" s="38">
        <f>M223/N223</f>
        <v>2</v>
      </c>
      <c r="Q223" s="53"/>
    </row>
    <row r="224" spans="2:17">
      <c r="B224" s="49"/>
      <c r="C224" s="125"/>
      <c r="D224" s="27">
        <v>2</v>
      </c>
      <c r="E224" s="28">
        <v>4.1100000000000003</v>
      </c>
      <c r="F224" s="28">
        <v>1.51</v>
      </c>
      <c r="G224" s="3"/>
      <c r="H224" s="38">
        <f>E224/F224</f>
        <v>2.7218543046357619</v>
      </c>
      <c r="I224" s="3"/>
      <c r="J224" s="52"/>
      <c r="K224" s="4"/>
      <c r="L224" s="27">
        <v>2</v>
      </c>
      <c r="M224" s="28">
        <v>3.23</v>
      </c>
      <c r="N224" s="28">
        <v>1.48</v>
      </c>
      <c r="O224" s="3"/>
      <c r="P224" s="38">
        <f>M224/N224</f>
        <v>2.1824324324324325</v>
      </c>
      <c r="Q224" s="53"/>
    </row>
    <row r="225" spans="2:17">
      <c r="B225" s="49"/>
      <c r="C225" s="125"/>
      <c r="D225" s="27"/>
      <c r="E225" s="28"/>
      <c r="F225" s="28"/>
      <c r="G225" s="29" t="s">
        <v>7</v>
      </c>
      <c r="H225" s="38">
        <f>AVERAGE(H223:H224)</f>
        <v>2.5536982366552303</v>
      </c>
      <c r="I225" s="3"/>
      <c r="J225" s="52"/>
      <c r="K225" s="4"/>
      <c r="L225" s="27"/>
      <c r="M225" s="28"/>
      <c r="N225" s="28"/>
      <c r="O225" s="29" t="s">
        <v>7</v>
      </c>
      <c r="P225" s="38">
        <f>AVERAGE(P223:P224)</f>
        <v>2.0912162162162162</v>
      </c>
      <c r="Q225" s="53"/>
    </row>
    <row r="226" spans="2:17">
      <c r="B226" s="49"/>
      <c r="C226" s="4"/>
      <c r="D226" s="27"/>
      <c r="E226" s="28"/>
      <c r="F226" s="28"/>
      <c r="G226" s="29"/>
      <c r="H226" s="38"/>
      <c r="I226" s="3"/>
      <c r="J226" s="52"/>
      <c r="K226" s="4"/>
      <c r="L226" s="27"/>
      <c r="M226" s="28"/>
      <c r="N226" s="28"/>
      <c r="O226" s="29"/>
      <c r="P226" s="38"/>
      <c r="Q226" s="53"/>
    </row>
    <row r="227" spans="2:17">
      <c r="B227" s="49"/>
      <c r="C227" s="125" t="s">
        <v>43</v>
      </c>
      <c r="D227" s="27">
        <v>1</v>
      </c>
      <c r="E227" s="28">
        <v>3.65</v>
      </c>
      <c r="F227" s="28">
        <v>1.33</v>
      </c>
      <c r="G227" s="3"/>
      <c r="H227" s="38">
        <f>E227/F227</f>
        <v>2.744360902255639</v>
      </c>
      <c r="I227" s="3"/>
      <c r="J227" s="52"/>
      <c r="K227" s="4" t="s">
        <v>11</v>
      </c>
      <c r="L227" s="27">
        <v>1</v>
      </c>
      <c r="M227" s="28">
        <v>3.37</v>
      </c>
      <c r="N227" s="28">
        <v>2.27</v>
      </c>
      <c r="O227" s="3"/>
      <c r="P227" s="38">
        <f>M227/N227</f>
        <v>1.4845814977973568</v>
      </c>
      <c r="Q227" s="53"/>
    </row>
    <row r="228" spans="2:17">
      <c r="B228" s="49"/>
      <c r="C228" s="125"/>
      <c r="D228" s="27">
        <v>2</v>
      </c>
      <c r="E228" s="28">
        <v>3.37</v>
      </c>
      <c r="F228" s="28">
        <v>1.6</v>
      </c>
      <c r="G228" s="3"/>
      <c r="H228" s="38">
        <f>E228/F228</f>
        <v>2.1062499999999997</v>
      </c>
      <c r="I228" s="3"/>
      <c r="J228" s="52"/>
      <c r="K228" s="4"/>
      <c r="L228" s="27">
        <v>2</v>
      </c>
      <c r="M228" s="28">
        <v>3.42</v>
      </c>
      <c r="N228" s="28">
        <v>1.95</v>
      </c>
      <c r="O228" s="3"/>
      <c r="P228" s="38">
        <f>M228/N228</f>
        <v>1.7538461538461538</v>
      </c>
      <c r="Q228" s="53"/>
    </row>
    <row r="229" spans="2:17">
      <c r="B229" s="49"/>
      <c r="C229" s="125"/>
      <c r="D229" s="27"/>
      <c r="E229" s="28"/>
      <c r="F229" s="28"/>
      <c r="G229" s="29" t="s">
        <v>7</v>
      </c>
      <c r="H229" s="38">
        <f>AVERAGE(H227:H228)</f>
        <v>2.4253054511278194</v>
      </c>
      <c r="I229" s="3"/>
      <c r="J229" s="52"/>
      <c r="K229" s="4"/>
      <c r="L229" s="27"/>
      <c r="M229" s="28"/>
      <c r="N229" s="28"/>
      <c r="O229" s="29" t="s">
        <v>7</v>
      </c>
      <c r="P229" s="38">
        <f>AVERAGE(P227:P228)</f>
        <v>1.6192138258217552</v>
      </c>
      <c r="Q229" s="53"/>
    </row>
    <row r="230" spans="2:17">
      <c r="B230" s="49"/>
      <c r="C230" s="4"/>
      <c r="D230" s="27"/>
      <c r="E230" s="28"/>
      <c r="F230" s="28"/>
      <c r="G230" s="29"/>
      <c r="H230" s="38"/>
      <c r="I230" s="3"/>
      <c r="J230" s="52"/>
      <c r="K230" s="4"/>
      <c r="L230" s="27"/>
      <c r="M230" s="28"/>
      <c r="N230" s="28"/>
      <c r="O230" s="29"/>
      <c r="P230" s="38"/>
      <c r="Q230" s="53"/>
    </row>
    <row r="231" spans="2:17">
      <c r="B231" s="49"/>
      <c r="C231" s="4"/>
      <c r="D231" s="27"/>
      <c r="E231" s="28"/>
      <c r="F231" s="28"/>
      <c r="G231" s="30" t="s">
        <v>12</v>
      </c>
      <c r="H231" s="39">
        <f>AVERAGE(H223,H224,H227,H228)</f>
        <v>2.4895018438915248</v>
      </c>
      <c r="I231" s="5"/>
      <c r="J231" s="52"/>
      <c r="K231" s="4"/>
      <c r="L231" s="27"/>
      <c r="M231" s="28"/>
      <c r="N231" s="28"/>
      <c r="O231" s="30" t="s">
        <v>12</v>
      </c>
      <c r="P231" s="39">
        <f>AVERAGE(P223,P224,P227,P228)</f>
        <v>1.8552150210189857</v>
      </c>
      <c r="Q231" s="53"/>
    </row>
    <row r="232" spans="2:17">
      <c r="B232" s="49"/>
      <c r="C232" s="4"/>
      <c r="D232" s="27"/>
      <c r="E232" s="28"/>
      <c r="F232" s="28"/>
      <c r="G232" s="29"/>
      <c r="H232" s="38"/>
      <c r="I232" s="3"/>
      <c r="J232" s="52"/>
      <c r="K232" s="4"/>
      <c r="L232" s="27"/>
      <c r="M232" s="28"/>
      <c r="N232" s="28"/>
      <c r="O232" s="29"/>
      <c r="P232" s="38"/>
      <c r="Q232" s="53"/>
    </row>
    <row r="233" spans="2:17">
      <c r="B233" s="49"/>
      <c r="C233" s="125" t="s">
        <v>15</v>
      </c>
      <c r="D233" s="27">
        <v>1</v>
      </c>
      <c r="E233" s="28">
        <v>2.96</v>
      </c>
      <c r="F233" s="28">
        <v>1.1299999999999999</v>
      </c>
      <c r="G233" s="3"/>
      <c r="H233" s="38">
        <f>E233/F233</f>
        <v>2.6194690265486726</v>
      </c>
      <c r="I233" s="3"/>
      <c r="J233" s="52"/>
      <c r="K233" s="4" t="s">
        <v>13</v>
      </c>
      <c r="L233" s="27">
        <v>1</v>
      </c>
      <c r="M233" s="28">
        <v>2.23</v>
      </c>
      <c r="N233" s="28">
        <v>1.51</v>
      </c>
      <c r="O233" s="3"/>
      <c r="P233" s="38">
        <f>M233/N233</f>
        <v>1.4768211920529801</v>
      </c>
      <c r="Q233" s="53"/>
    </row>
    <row r="234" spans="2:17">
      <c r="B234" s="49"/>
      <c r="C234" s="125"/>
      <c r="D234" s="27">
        <v>2</v>
      </c>
      <c r="E234" s="28">
        <v>2.77</v>
      </c>
      <c r="F234" s="28">
        <v>1.19</v>
      </c>
      <c r="G234" s="3"/>
      <c r="H234" s="38">
        <f>E234/F234</f>
        <v>2.327731092436975</v>
      </c>
      <c r="I234" s="3"/>
      <c r="J234" s="52"/>
      <c r="K234" s="4"/>
      <c r="L234" s="27">
        <v>2</v>
      </c>
      <c r="M234" s="28">
        <v>2.44</v>
      </c>
      <c r="N234" s="28">
        <v>1.56</v>
      </c>
      <c r="O234" s="3"/>
      <c r="P234" s="38">
        <f>M234/N234</f>
        <v>1.5641025641025641</v>
      </c>
      <c r="Q234" s="53"/>
    </row>
    <row r="235" spans="2:17">
      <c r="B235" s="49"/>
      <c r="C235" s="125"/>
      <c r="D235" s="27"/>
      <c r="E235" s="28"/>
      <c r="F235" s="28"/>
      <c r="G235" s="29" t="s">
        <v>7</v>
      </c>
      <c r="H235" s="38">
        <f>AVERAGE(H233:H234)</f>
        <v>2.4736000594928238</v>
      </c>
      <c r="I235" s="3"/>
      <c r="J235" s="52"/>
      <c r="K235" s="4"/>
      <c r="L235" s="27"/>
      <c r="M235" s="28"/>
      <c r="N235" s="28"/>
      <c r="O235" s="29" t="s">
        <v>7</v>
      </c>
      <c r="P235" s="38">
        <f>AVERAGE(P233:P234)</f>
        <v>1.5204618780777721</v>
      </c>
      <c r="Q235" s="53"/>
    </row>
    <row r="236" spans="2:17">
      <c r="B236" s="49"/>
      <c r="C236" s="4"/>
      <c r="D236" s="27"/>
      <c r="E236" s="28"/>
      <c r="F236" s="28"/>
      <c r="G236" s="29"/>
      <c r="H236" s="38"/>
      <c r="I236" s="3"/>
      <c r="J236" s="52"/>
      <c r="K236" s="4"/>
      <c r="L236" s="27"/>
      <c r="M236" s="28"/>
      <c r="N236" s="28"/>
      <c r="O236" s="29"/>
      <c r="P236" s="38"/>
      <c r="Q236" s="53"/>
    </row>
    <row r="237" spans="2:17">
      <c r="B237" s="49"/>
      <c r="C237" s="125" t="s">
        <v>44</v>
      </c>
      <c r="D237" s="27">
        <v>1</v>
      </c>
      <c r="E237" s="28">
        <v>2.5</v>
      </c>
      <c r="F237" s="28">
        <v>0.98</v>
      </c>
      <c r="G237" s="3"/>
      <c r="H237" s="38">
        <f>E237/F237</f>
        <v>2.5510204081632653</v>
      </c>
      <c r="I237" s="3"/>
      <c r="J237" s="52"/>
      <c r="K237" s="4" t="s">
        <v>15</v>
      </c>
      <c r="L237" s="27">
        <v>1</v>
      </c>
      <c r="M237" s="28">
        <v>2.5</v>
      </c>
      <c r="N237" s="28">
        <v>1.34</v>
      </c>
      <c r="O237" s="3"/>
      <c r="P237" s="38">
        <f>M237/N237</f>
        <v>1.8656716417910446</v>
      </c>
      <c r="Q237" s="53"/>
    </row>
    <row r="238" spans="2:17">
      <c r="B238" s="49"/>
      <c r="C238" s="124"/>
      <c r="D238" s="27">
        <v>2</v>
      </c>
      <c r="E238" s="28">
        <v>2.23</v>
      </c>
      <c r="F238" s="28">
        <v>0.7</v>
      </c>
      <c r="G238" s="3"/>
      <c r="H238" s="38">
        <f>E238/F238</f>
        <v>3.1857142857142859</v>
      </c>
      <c r="I238" s="3"/>
      <c r="J238" s="52"/>
      <c r="K238" s="6"/>
      <c r="L238" s="27">
        <v>2</v>
      </c>
      <c r="M238" s="28">
        <v>2.58</v>
      </c>
      <c r="N238" s="28">
        <v>1.33</v>
      </c>
      <c r="O238" s="3"/>
      <c r="P238" s="38">
        <f>M238/N238</f>
        <v>1.9398496240601504</v>
      </c>
      <c r="Q238" s="53"/>
    </row>
    <row r="239" spans="2:17">
      <c r="B239" s="49"/>
      <c r="C239" s="126"/>
      <c r="D239" s="27"/>
      <c r="E239" s="28"/>
      <c r="F239" s="28"/>
      <c r="G239" s="29" t="s">
        <v>7</v>
      </c>
      <c r="H239" s="38">
        <f>AVERAGE(H237:H238)</f>
        <v>2.8683673469387756</v>
      </c>
      <c r="I239" s="3"/>
      <c r="J239" s="52"/>
      <c r="K239" s="7"/>
      <c r="L239" s="27"/>
      <c r="M239" s="28"/>
      <c r="N239" s="28"/>
      <c r="O239" s="29" t="s">
        <v>7</v>
      </c>
      <c r="P239" s="38">
        <f>AVERAGE(P237:P238)</f>
        <v>1.9027606329255975</v>
      </c>
      <c r="Q239" s="53"/>
    </row>
    <row r="240" spans="2:17">
      <c r="B240" s="49"/>
      <c r="C240" s="7"/>
      <c r="D240" s="27"/>
      <c r="E240" s="28"/>
      <c r="F240" s="28"/>
      <c r="G240" s="29"/>
      <c r="H240" s="38"/>
      <c r="I240" s="3"/>
      <c r="J240" s="52"/>
      <c r="K240" s="7"/>
      <c r="L240" s="27"/>
      <c r="M240" s="28"/>
      <c r="N240" s="28"/>
      <c r="O240" s="29"/>
      <c r="P240" s="38"/>
      <c r="Q240" s="53"/>
    </row>
    <row r="241" spans="2:17">
      <c r="B241" s="49"/>
      <c r="C241" s="7"/>
      <c r="D241" s="27"/>
      <c r="E241" s="28"/>
      <c r="F241" s="28"/>
      <c r="G241" s="30" t="s">
        <v>17</v>
      </c>
      <c r="H241" s="39">
        <f>AVERAGE(H233,H234,H237,H238)</f>
        <v>2.6709837032157999</v>
      </c>
      <c r="I241" s="5"/>
      <c r="J241" s="52"/>
      <c r="K241" s="7"/>
      <c r="L241" s="27"/>
      <c r="M241" s="28"/>
      <c r="N241" s="28"/>
      <c r="O241" s="30" t="s">
        <v>17</v>
      </c>
      <c r="P241" s="39">
        <f>AVERAGE(P233,P234,P237,P238)</f>
        <v>1.7116112555016847</v>
      </c>
      <c r="Q241" s="53"/>
    </row>
    <row r="242" spans="2:17">
      <c r="B242" s="49"/>
      <c r="C242" s="7"/>
      <c r="D242" s="27"/>
      <c r="E242" s="28"/>
      <c r="F242" s="28"/>
      <c r="G242" s="29"/>
      <c r="H242" s="38"/>
      <c r="I242" s="3"/>
      <c r="J242" s="52"/>
      <c r="K242" s="7"/>
      <c r="L242" s="27"/>
      <c r="M242" s="28"/>
      <c r="N242" s="28"/>
      <c r="O242" s="29"/>
      <c r="P242" s="38"/>
      <c r="Q242" s="53"/>
    </row>
    <row r="243" spans="2:17">
      <c r="B243" s="49"/>
      <c r="C243" s="124" t="s">
        <v>14</v>
      </c>
      <c r="D243" s="27">
        <v>1</v>
      </c>
      <c r="E243" s="28">
        <v>2.8</v>
      </c>
      <c r="F243" s="28">
        <v>1.29</v>
      </c>
      <c r="G243" s="29"/>
      <c r="H243" s="38">
        <f>E243/F243</f>
        <v>2.1705426356589146</v>
      </c>
      <c r="I243" s="3"/>
      <c r="J243" s="52"/>
      <c r="K243" s="4" t="s">
        <v>18</v>
      </c>
      <c r="L243" s="27">
        <v>1</v>
      </c>
      <c r="M243" s="28">
        <v>4.0999999999999996</v>
      </c>
      <c r="N243" s="28">
        <v>1.84</v>
      </c>
      <c r="O243" s="3"/>
      <c r="P243" s="38">
        <f>M243/N243</f>
        <v>2.2282608695652173</v>
      </c>
      <c r="Q243" s="53"/>
    </row>
    <row r="244" spans="2:17">
      <c r="B244" s="49"/>
      <c r="C244" s="124"/>
      <c r="D244" s="27">
        <v>2</v>
      </c>
      <c r="E244" s="28">
        <v>3</v>
      </c>
      <c r="F244" s="28">
        <v>1.44</v>
      </c>
      <c r="G244" s="29"/>
      <c r="H244" s="38">
        <f>E244/F244</f>
        <v>2.0833333333333335</v>
      </c>
      <c r="I244" s="3"/>
      <c r="J244" s="52"/>
      <c r="K244" s="6"/>
      <c r="L244" s="27">
        <v>2</v>
      </c>
      <c r="M244" s="28">
        <v>3.68</v>
      </c>
      <c r="N244" s="28">
        <v>1.64</v>
      </c>
      <c r="O244" s="3"/>
      <c r="P244" s="38">
        <f>M244/N244</f>
        <v>2.2439024390243905</v>
      </c>
      <c r="Q244" s="53"/>
    </row>
    <row r="245" spans="2:17">
      <c r="B245" s="49"/>
      <c r="C245" s="124"/>
      <c r="D245" s="27"/>
      <c r="E245" s="27"/>
      <c r="F245" s="27"/>
      <c r="G245" s="29" t="s">
        <v>7</v>
      </c>
      <c r="H245" s="38">
        <f>AVERAGE(H243:H244)</f>
        <v>2.126937984496124</v>
      </c>
      <c r="I245" s="3"/>
      <c r="J245" s="52"/>
      <c r="K245" s="7"/>
      <c r="L245" s="27"/>
      <c r="M245" s="28"/>
      <c r="N245" s="28"/>
      <c r="O245" s="29" t="s">
        <v>7</v>
      </c>
      <c r="P245" s="38">
        <f>AVERAGE(P243:P244)</f>
        <v>2.2360816542948037</v>
      </c>
      <c r="Q245" s="53"/>
    </row>
    <row r="246" spans="2:17">
      <c r="B246" s="49"/>
      <c r="C246" s="6"/>
      <c r="D246" s="27"/>
      <c r="E246" s="27"/>
      <c r="F246" s="27"/>
      <c r="G246" s="29"/>
      <c r="H246" s="38"/>
      <c r="I246" s="3"/>
      <c r="J246" s="52"/>
      <c r="K246" s="7"/>
      <c r="L246" s="27"/>
      <c r="M246" s="28"/>
      <c r="N246" s="28"/>
      <c r="O246" s="29"/>
      <c r="P246" s="38"/>
      <c r="Q246" s="53"/>
    </row>
    <row r="247" spans="2:17">
      <c r="B247" s="49"/>
      <c r="C247" s="124" t="s">
        <v>16</v>
      </c>
      <c r="D247" s="27">
        <v>1</v>
      </c>
      <c r="E247" s="28">
        <v>2.4</v>
      </c>
      <c r="F247" s="28">
        <v>1.21</v>
      </c>
      <c r="G247" s="29"/>
      <c r="H247" s="38">
        <f>E247/F247</f>
        <v>1.9834710743801653</v>
      </c>
      <c r="I247" s="3"/>
      <c r="J247" s="52"/>
      <c r="K247" s="4" t="s">
        <v>14</v>
      </c>
      <c r="L247" s="27">
        <v>1</v>
      </c>
      <c r="M247" s="28">
        <v>2.73</v>
      </c>
      <c r="N247" s="28">
        <v>1.51</v>
      </c>
      <c r="O247" s="3"/>
      <c r="P247" s="38">
        <f>M247/N247</f>
        <v>1.8079470198675496</v>
      </c>
      <c r="Q247" s="53"/>
    </row>
    <row r="248" spans="2:17">
      <c r="B248" s="49"/>
      <c r="C248" s="124"/>
      <c r="D248" s="27">
        <v>2</v>
      </c>
      <c r="E248" s="28">
        <v>2.59</v>
      </c>
      <c r="F248" s="28">
        <v>0.89</v>
      </c>
      <c r="G248" s="29"/>
      <c r="H248" s="38">
        <f>E248/F248</f>
        <v>2.9101123595505616</v>
      </c>
      <c r="I248" s="3"/>
      <c r="J248" s="52"/>
      <c r="K248" s="6"/>
      <c r="L248" s="27">
        <v>2</v>
      </c>
      <c r="M248" s="28">
        <v>2.71</v>
      </c>
      <c r="N248" s="28">
        <v>1.68</v>
      </c>
      <c r="O248" s="3"/>
      <c r="P248" s="38">
        <f>M248/N248</f>
        <v>1.6130952380952381</v>
      </c>
      <c r="Q248" s="53"/>
    </row>
    <row r="249" spans="2:17">
      <c r="B249" s="49"/>
      <c r="C249" s="124"/>
      <c r="D249" s="27"/>
      <c r="E249" s="28"/>
      <c r="F249" s="28"/>
      <c r="G249" s="29" t="s">
        <v>7</v>
      </c>
      <c r="H249" s="38">
        <f>AVERAGE(H247:H248)</f>
        <v>2.4467917169653637</v>
      </c>
      <c r="I249" s="3"/>
      <c r="J249" s="52"/>
      <c r="K249" s="7"/>
      <c r="L249" s="27"/>
      <c r="M249" s="28"/>
      <c r="N249" s="28"/>
      <c r="O249" s="29" t="s">
        <v>7</v>
      </c>
      <c r="P249" s="38">
        <f>AVERAGE(P247:P248)</f>
        <v>1.710521128981394</v>
      </c>
      <c r="Q249" s="53"/>
    </row>
    <row r="250" spans="2:17">
      <c r="B250" s="49"/>
      <c r="C250" s="6"/>
      <c r="D250" s="27"/>
      <c r="E250" s="28"/>
      <c r="F250" s="28"/>
      <c r="G250" s="29"/>
      <c r="H250" s="38"/>
      <c r="I250" s="3"/>
      <c r="J250" s="52"/>
      <c r="K250" s="7"/>
      <c r="L250" s="27"/>
      <c r="M250" s="28"/>
      <c r="N250" s="28"/>
      <c r="O250" s="29"/>
      <c r="P250" s="38"/>
      <c r="Q250" s="53"/>
    </row>
    <row r="251" spans="2:17">
      <c r="B251" s="49"/>
      <c r="C251" s="6"/>
      <c r="D251" s="27"/>
      <c r="E251" s="28"/>
      <c r="F251" s="28"/>
      <c r="G251" s="30" t="s">
        <v>21</v>
      </c>
      <c r="H251" s="39">
        <f>AVERAGE(H243,H244,H247,H248)</f>
        <v>2.2868648507307436</v>
      </c>
      <c r="I251" s="5"/>
      <c r="J251" s="52"/>
      <c r="K251" s="7"/>
      <c r="L251" s="27"/>
      <c r="M251" s="28"/>
      <c r="N251" s="28"/>
      <c r="O251" s="30" t="s">
        <v>21</v>
      </c>
      <c r="P251" s="39">
        <f>AVERAGE(P243,P244,P247,P248)</f>
        <v>1.9733013916380988</v>
      </c>
      <c r="Q251" s="53"/>
    </row>
    <row r="252" spans="2:17">
      <c r="B252" s="49"/>
      <c r="C252" s="6"/>
      <c r="D252" s="27"/>
      <c r="E252" s="28"/>
      <c r="F252" s="28"/>
      <c r="G252" s="29"/>
      <c r="H252" s="38"/>
      <c r="I252" s="3"/>
      <c r="J252" s="52"/>
      <c r="K252" s="7"/>
      <c r="L252" s="27"/>
      <c r="M252" s="28"/>
      <c r="N252" s="28"/>
      <c r="O252" s="29"/>
      <c r="P252" s="38"/>
      <c r="Q252" s="53"/>
    </row>
    <row r="253" spans="2:17">
      <c r="B253" s="49"/>
      <c r="C253" s="124" t="s">
        <v>19</v>
      </c>
      <c r="D253" s="27">
        <v>1</v>
      </c>
      <c r="E253" s="28">
        <v>2.91</v>
      </c>
      <c r="F253" s="28">
        <v>1.37</v>
      </c>
      <c r="G253" s="29"/>
      <c r="H253" s="38">
        <f>E253/F253</f>
        <v>2.1240875912408756</v>
      </c>
      <c r="I253" s="3"/>
      <c r="J253" s="52"/>
      <c r="K253" s="4" t="s">
        <v>16</v>
      </c>
      <c r="L253" s="27">
        <v>1</v>
      </c>
      <c r="M253" s="28">
        <v>1.94</v>
      </c>
      <c r="N253" s="28">
        <v>1.23</v>
      </c>
      <c r="O253" s="3"/>
      <c r="P253" s="38">
        <f>M253/N253</f>
        <v>1.5772357723577235</v>
      </c>
      <c r="Q253" s="53"/>
    </row>
    <row r="254" spans="2:17">
      <c r="B254" s="49"/>
      <c r="C254" s="124"/>
      <c r="D254" s="27">
        <v>2</v>
      </c>
      <c r="E254" s="28">
        <v>2.86</v>
      </c>
      <c r="F254" s="28">
        <v>1.31</v>
      </c>
      <c r="G254" s="29"/>
      <c r="H254" s="38">
        <f>E254/F254</f>
        <v>2.1832061068702289</v>
      </c>
      <c r="I254" s="3"/>
      <c r="J254" s="52"/>
      <c r="K254" s="6"/>
      <c r="L254" s="27">
        <v>2</v>
      </c>
      <c r="M254" s="28">
        <v>1.97</v>
      </c>
      <c r="N254" s="28">
        <v>1.18</v>
      </c>
      <c r="O254" s="3"/>
      <c r="P254" s="38">
        <f>M254/N254</f>
        <v>1.6694915254237288</v>
      </c>
      <c r="Q254" s="53"/>
    </row>
    <row r="255" spans="2:17">
      <c r="B255" s="49"/>
      <c r="C255" s="124"/>
      <c r="D255" s="27"/>
      <c r="E255" s="28"/>
      <c r="F255" s="28"/>
      <c r="G255" s="29" t="s">
        <v>7</v>
      </c>
      <c r="H255" s="38">
        <f>AVERAGE(H253:H254)</f>
        <v>2.1536468490555523</v>
      </c>
      <c r="I255" s="3"/>
      <c r="J255" s="52"/>
      <c r="K255" s="7"/>
      <c r="L255" s="27"/>
      <c r="M255" s="28"/>
      <c r="N255" s="28"/>
      <c r="O255" s="29" t="s">
        <v>7</v>
      </c>
      <c r="P255" s="38">
        <f>AVERAGE(P253:P254)</f>
        <v>1.6233636488907262</v>
      </c>
      <c r="Q255" s="53"/>
    </row>
    <row r="256" spans="2:17">
      <c r="B256" s="49"/>
      <c r="C256" s="6"/>
      <c r="D256" s="27"/>
      <c r="E256" s="28"/>
      <c r="F256" s="28"/>
      <c r="G256" s="29"/>
      <c r="H256" s="38"/>
      <c r="I256" s="3"/>
      <c r="J256" s="52"/>
      <c r="K256" s="7"/>
      <c r="L256" s="27"/>
      <c r="M256" s="28"/>
      <c r="N256" s="28"/>
      <c r="O256" s="29"/>
      <c r="P256" s="38"/>
      <c r="Q256" s="53"/>
    </row>
    <row r="257" spans="2:17">
      <c r="B257" s="49"/>
      <c r="C257" s="124" t="s">
        <v>20</v>
      </c>
      <c r="D257" s="27">
        <v>1</v>
      </c>
      <c r="E257" s="28">
        <v>2.37</v>
      </c>
      <c r="F257" s="28">
        <v>1.07</v>
      </c>
      <c r="G257" s="29"/>
      <c r="H257" s="38">
        <f>E257/F257</f>
        <v>2.2149532710280373</v>
      </c>
      <c r="I257" s="3"/>
      <c r="J257" s="52"/>
      <c r="K257" s="4" t="s">
        <v>47</v>
      </c>
      <c r="L257" s="27">
        <v>1</v>
      </c>
      <c r="M257" s="28">
        <v>2.35</v>
      </c>
      <c r="N257" s="28">
        <v>1.7</v>
      </c>
      <c r="O257" s="3"/>
      <c r="P257" s="38">
        <f>M257/N257</f>
        <v>1.3823529411764708</v>
      </c>
      <c r="Q257" s="53"/>
    </row>
    <row r="258" spans="2:17">
      <c r="B258" s="49"/>
      <c r="C258" s="124"/>
      <c r="D258" s="27">
        <v>2</v>
      </c>
      <c r="E258" s="28">
        <v>2.2799999999999998</v>
      </c>
      <c r="F258" s="28">
        <v>1.1399999999999999</v>
      </c>
      <c r="G258" s="29"/>
      <c r="H258" s="38">
        <f>E258/F258</f>
        <v>2</v>
      </c>
      <c r="I258" s="3"/>
      <c r="J258" s="52"/>
      <c r="K258" s="6"/>
      <c r="L258" s="27">
        <v>2</v>
      </c>
      <c r="M258" s="28">
        <v>2.73</v>
      </c>
      <c r="N258" s="28">
        <v>1.71</v>
      </c>
      <c r="O258" s="3"/>
      <c r="P258" s="38">
        <f>M258/N258</f>
        <v>1.5964912280701755</v>
      </c>
      <c r="Q258" s="53"/>
    </row>
    <row r="259" spans="2:17">
      <c r="B259" s="49"/>
      <c r="C259" s="124"/>
      <c r="D259" s="27"/>
      <c r="E259" s="28"/>
      <c r="F259" s="28"/>
      <c r="G259" s="29" t="s">
        <v>7</v>
      </c>
      <c r="H259" s="38">
        <f>AVERAGE(H257:H258)</f>
        <v>2.1074766355140184</v>
      </c>
      <c r="I259" s="3"/>
      <c r="J259" s="52"/>
      <c r="K259" s="7"/>
      <c r="L259" s="27"/>
      <c r="M259" s="28"/>
      <c r="N259" s="28"/>
      <c r="O259" s="29" t="s">
        <v>7</v>
      </c>
      <c r="P259" s="38">
        <f>AVERAGE(P257:P258)</f>
        <v>1.4894220846233233</v>
      </c>
      <c r="Q259" s="53"/>
    </row>
    <row r="260" spans="2:17">
      <c r="B260" s="49"/>
      <c r="C260" s="6"/>
      <c r="D260" s="27"/>
      <c r="E260" s="28"/>
      <c r="F260" s="28"/>
      <c r="G260" s="29"/>
      <c r="H260" s="38"/>
      <c r="I260" s="3"/>
      <c r="J260" s="52"/>
      <c r="K260" s="7"/>
      <c r="L260" s="27"/>
      <c r="M260" s="28"/>
      <c r="N260" s="28"/>
      <c r="O260" s="29"/>
      <c r="P260" s="38"/>
      <c r="Q260" s="53"/>
    </row>
    <row r="261" spans="2:17">
      <c r="B261" s="49"/>
      <c r="C261" s="6"/>
      <c r="D261" s="27"/>
      <c r="E261" s="28"/>
      <c r="F261" s="28"/>
      <c r="G261" s="30" t="s">
        <v>24</v>
      </c>
      <c r="H261" s="39">
        <f>AVERAGE(H253,H254,H257,H258)</f>
        <v>2.1305617422847853</v>
      </c>
      <c r="I261" s="5"/>
      <c r="J261" s="52"/>
      <c r="K261" s="7"/>
      <c r="L261" s="27"/>
      <c r="M261" s="28"/>
      <c r="N261" s="28"/>
      <c r="O261" s="30" t="s">
        <v>24</v>
      </c>
      <c r="P261" s="39">
        <f>AVERAGE(P253,P254,P257,P258)</f>
        <v>1.5563928667570246</v>
      </c>
      <c r="Q261" s="53"/>
    </row>
    <row r="262" spans="2:17">
      <c r="B262" s="49"/>
      <c r="C262" s="6"/>
      <c r="D262" s="27"/>
      <c r="E262" s="28"/>
      <c r="F262" s="28"/>
      <c r="G262" s="30"/>
      <c r="H262" s="39"/>
      <c r="I262" s="3"/>
      <c r="J262" s="52"/>
      <c r="K262" s="7"/>
      <c r="L262" s="27"/>
      <c r="M262" s="28"/>
      <c r="N262" s="28"/>
      <c r="O262" s="30"/>
      <c r="P262" s="39"/>
      <c r="Q262" s="53"/>
    </row>
    <row r="263" spans="2:17">
      <c r="B263" s="49"/>
      <c r="C263" s="124" t="s">
        <v>23</v>
      </c>
      <c r="D263" s="27">
        <v>1</v>
      </c>
      <c r="E263" s="28">
        <v>3.91</v>
      </c>
      <c r="F263" s="28">
        <v>1.69</v>
      </c>
      <c r="G263" s="29"/>
      <c r="H263" s="38">
        <f>E263/F263</f>
        <v>2.3136094674556213</v>
      </c>
      <c r="I263" s="3"/>
      <c r="J263" s="52"/>
      <c r="K263" s="4" t="s">
        <v>20</v>
      </c>
      <c r="L263" s="27">
        <v>1</v>
      </c>
      <c r="M263" s="28">
        <v>2.87</v>
      </c>
      <c r="N263" s="28">
        <v>1.47</v>
      </c>
      <c r="O263" s="3"/>
      <c r="P263" s="38">
        <f>M263/N263</f>
        <v>1.9523809523809526</v>
      </c>
      <c r="Q263" s="53"/>
    </row>
    <row r="264" spans="2:17">
      <c r="B264" s="49"/>
      <c r="C264" s="124"/>
      <c r="D264" s="27">
        <v>2</v>
      </c>
      <c r="E264" s="28">
        <v>3.83</v>
      </c>
      <c r="F264" s="28">
        <v>1.41</v>
      </c>
      <c r="G264" s="29"/>
      <c r="H264" s="38">
        <f>E264/F264</f>
        <v>2.7163120567375887</v>
      </c>
      <c r="I264" s="3"/>
      <c r="J264" s="52"/>
      <c r="K264" s="6"/>
      <c r="L264" s="27">
        <v>2</v>
      </c>
      <c r="M264" s="28">
        <v>2.81</v>
      </c>
      <c r="N264" s="28">
        <v>1.44</v>
      </c>
      <c r="O264" s="3"/>
      <c r="P264" s="38">
        <f>M264/N264</f>
        <v>1.9513888888888891</v>
      </c>
      <c r="Q264" s="53"/>
    </row>
    <row r="265" spans="2:17">
      <c r="B265" s="49"/>
      <c r="C265" s="124"/>
      <c r="D265" s="27"/>
      <c r="E265" s="28"/>
      <c r="F265" s="28"/>
      <c r="G265" s="29" t="s">
        <v>7</v>
      </c>
      <c r="H265" s="38">
        <f>AVERAGE(H263:H264)</f>
        <v>2.5149607620966048</v>
      </c>
      <c r="I265" s="3"/>
      <c r="J265" s="52"/>
      <c r="K265" s="7"/>
      <c r="L265" s="27"/>
      <c r="M265" s="28"/>
      <c r="N265" s="28"/>
      <c r="O265" s="29" t="s">
        <v>7</v>
      </c>
      <c r="P265" s="38">
        <f>AVERAGE(P263:P264)</f>
        <v>1.9518849206349209</v>
      </c>
      <c r="Q265" s="53"/>
    </row>
    <row r="266" spans="2:17">
      <c r="B266" s="49"/>
      <c r="C266" s="6"/>
      <c r="D266" s="27"/>
      <c r="E266" s="28"/>
      <c r="F266" s="28"/>
      <c r="G266" s="29"/>
      <c r="H266" s="38"/>
      <c r="I266" s="3"/>
      <c r="J266" s="52"/>
      <c r="K266" s="7"/>
      <c r="L266" s="27"/>
      <c r="M266" s="28"/>
      <c r="N266" s="28"/>
      <c r="O266" s="29"/>
      <c r="P266" s="38"/>
      <c r="Q266" s="53"/>
    </row>
    <row r="267" spans="2:17">
      <c r="B267" s="49"/>
      <c r="C267" s="124" t="s">
        <v>48</v>
      </c>
      <c r="D267" s="27">
        <v>1</v>
      </c>
      <c r="E267" s="28">
        <v>2.76</v>
      </c>
      <c r="F267" s="28">
        <v>1.01</v>
      </c>
      <c r="G267" s="29"/>
      <c r="H267" s="38">
        <f>E267/F267</f>
        <v>2.7326732673267324</v>
      </c>
      <c r="I267" s="3"/>
      <c r="J267" s="52"/>
      <c r="K267" s="4" t="s">
        <v>49</v>
      </c>
      <c r="L267" s="27">
        <v>1</v>
      </c>
      <c r="M267" s="28">
        <v>1.73</v>
      </c>
      <c r="N267" s="28">
        <v>1.01</v>
      </c>
      <c r="O267" s="3"/>
      <c r="P267" s="38">
        <f>M267/N267</f>
        <v>1.7128712871287128</v>
      </c>
      <c r="Q267" s="53"/>
    </row>
    <row r="268" spans="2:17">
      <c r="B268" s="49"/>
      <c r="C268" s="124"/>
      <c r="D268" s="27">
        <v>2</v>
      </c>
      <c r="E268" s="28">
        <v>2.75</v>
      </c>
      <c r="F268" s="28">
        <v>0.81</v>
      </c>
      <c r="G268" s="29"/>
      <c r="H268" s="38">
        <f>E268/F268</f>
        <v>3.3950617283950617</v>
      </c>
      <c r="I268" s="3"/>
      <c r="J268" s="52"/>
      <c r="K268" s="6"/>
      <c r="L268" s="27">
        <v>2</v>
      </c>
      <c r="M268" s="28">
        <v>1.69</v>
      </c>
      <c r="N268" s="28">
        <v>0.86</v>
      </c>
      <c r="O268" s="3"/>
      <c r="P268" s="38">
        <f>M268/N268</f>
        <v>1.9651162790697674</v>
      </c>
      <c r="Q268" s="53"/>
    </row>
    <row r="269" spans="2:17">
      <c r="B269" s="49"/>
      <c r="C269" s="124"/>
      <c r="D269" s="27"/>
      <c r="E269" s="28"/>
      <c r="F269" s="28"/>
      <c r="G269" s="29" t="s">
        <v>7</v>
      </c>
      <c r="H269" s="38">
        <f>AVERAGE(H267:H268)</f>
        <v>3.0638674978608971</v>
      </c>
      <c r="I269" s="3"/>
      <c r="J269" s="52"/>
      <c r="K269" s="7"/>
      <c r="L269" s="27"/>
      <c r="M269" s="28"/>
      <c r="N269" s="28"/>
      <c r="O269" s="29" t="s">
        <v>7</v>
      </c>
      <c r="P269" s="38">
        <f>AVERAGE(P267:P268)</f>
        <v>1.83899378309924</v>
      </c>
      <c r="Q269" s="53"/>
    </row>
    <row r="270" spans="2:17">
      <c r="B270" s="49"/>
      <c r="C270" s="6"/>
      <c r="D270" s="27"/>
      <c r="E270" s="28"/>
      <c r="F270" s="28"/>
      <c r="G270" s="29"/>
      <c r="H270" s="38"/>
      <c r="I270" s="3"/>
      <c r="J270" s="52"/>
      <c r="K270" s="7"/>
      <c r="L270" s="27"/>
      <c r="M270" s="28"/>
      <c r="N270" s="28"/>
      <c r="O270" s="29"/>
      <c r="P270" s="38"/>
      <c r="Q270" s="53"/>
    </row>
    <row r="271" spans="2:17">
      <c r="B271" s="49"/>
      <c r="C271" s="6"/>
      <c r="D271" s="27"/>
      <c r="E271" s="28"/>
      <c r="F271" s="28"/>
      <c r="G271" s="30" t="s">
        <v>27</v>
      </c>
      <c r="H271" s="39">
        <f>AVERAGE(H263,H264,H267,H268)</f>
        <v>2.7894141299787512</v>
      </c>
      <c r="I271" s="5"/>
      <c r="J271" s="52"/>
      <c r="K271" s="7"/>
      <c r="L271" s="27"/>
      <c r="M271" s="28"/>
      <c r="N271" s="28"/>
      <c r="O271" s="30" t="s">
        <v>27</v>
      </c>
      <c r="P271" s="39">
        <f>AVERAGE(P263,P264,P267,P268)</f>
        <v>1.8954393518670805</v>
      </c>
      <c r="Q271" s="53"/>
    </row>
    <row r="272" spans="2:17">
      <c r="B272" s="49"/>
      <c r="C272" s="6"/>
      <c r="D272" s="27"/>
      <c r="E272" s="28"/>
      <c r="F272" s="28"/>
      <c r="G272" s="30"/>
      <c r="H272" s="39"/>
      <c r="I272" s="5"/>
      <c r="J272" s="52"/>
      <c r="K272" s="7"/>
      <c r="L272" s="27"/>
      <c r="M272" s="28"/>
      <c r="N272" s="28"/>
      <c r="O272" s="30"/>
      <c r="P272" s="39"/>
      <c r="Q272" s="53"/>
    </row>
    <row r="273" spans="2:17">
      <c r="B273" s="49"/>
      <c r="C273" s="124" t="s">
        <v>50</v>
      </c>
      <c r="D273" s="27">
        <v>1</v>
      </c>
      <c r="E273" s="28">
        <v>4.8099999999999996</v>
      </c>
      <c r="F273" s="28">
        <v>1.72</v>
      </c>
      <c r="G273" s="29"/>
      <c r="H273" s="38">
        <f>E273/F273</f>
        <v>2.7965116279069764</v>
      </c>
      <c r="I273" s="3"/>
      <c r="J273" s="52"/>
      <c r="K273" s="4" t="s">
        <v>23</v>
      </c>
      <c r="L273" s="27">
        <v>1</v>
      </c>
      <c r="M273" s="28">
        <v>1.59</v>
      </c>
      <c r="N273" s="28">
        <v>0.97</v>
      </c>
      <c r="O273" s="3"/>
      <c r="P273" s="38">
        <f>M273/N273</f>
        <v>1.6391752577319589</v>
      </c>
      <c r="Q273" s="53"/>
    </row>
    <row r="274" spans="2:17">
      <c r="B274" s="49"/>
      <c r="C274" s="124"/>
      <c r="D274" s="27">
        <v>2</v>
      </c>
      <c r="E274" s="28">
        <v>4.46</v>
      </c>
      <c r="F274" s="28">
        <v>1.8</v>
      </c>
      <c r="G274" s="29"/>
      <c r="H274" s="38">
        <f>E274/F274</f>
        <v>2.4777777777777779</v>
      </c>
      <c r="I274" s="3"/>
      <c r="J274" s="52"/>
      <c r="K274" s="6"/>
      <c r="L274" s="27">
        <v>2</v>
      </c>
      <c r="M274" s="28">
        <v>1.51</v>
      </c>
      <c r="N274" s="28">
        <v>0.82</v>
      </c>
      <c r="O274" s="3"/>
      <c r="P274" s="38">
        <f>M274/N274</f>
        <v>1.8414634146341464</v>
      </c>
      <c r="Q274" s="53"/>
    </row>
    <row r="275" spans="2:17">
      <c r="B275" s="49"/>
      <c r="C275" s="124"/>
      <c r="D275" s="27"/>
      <c r="E275" s="28"/>
      <c r="F275" s="28"/>
      <c r="G275" s="29" t="s">
        <v>7</v>
      </c>
      <c r="H275" s="38">
        <f>AVERAGE(H273:H274)</f>
        <v>2.6371447028423773</v>
      </c>
      <c r="I275" s="3"/>
      <c r="J275" s="52"/>
      <c r="K275" s="7"/>
      <c r="L275" s="27"/>
      <c r="M275" s="28"/>
      <c r="N275" s="28"/>
      <c r="O275" s="29" t="s">
        <v>7</v>
      </c>
      <c r="P275" s="38">
        <f>AVERAGE(P273:P274)</f>
        <v>1.7403193361830527</v>
      </c>
      <c r="Q275" s="53"/>
    </row>
    <row r="276" spans="2:17">
      <c r="B276" s="49"/>
      <c r="C276" s="6"/>
      <c r="D276" s="27"/>
      <c r="E276" s="28"/>
      <c r="F276" s="28"/>
      <c r="G276" s="29"/>
      <c r="H276" s="38"/>
      <c r="I276" s="3"/>
      <c r="J276" s="52"/>
      <c r="K276" s="7"/>
      <c r="L276" s="27"/>
      <c r="M276" s="28"/>
      <c r="N276" s="28"/>
      <c r="O276" s="29"/>
      <c r="P276" s="38"/>
      <c r="Q276" s="53"/>
    </row>
    <row r="277" spans="2:17">
      <c r="B277" s="49"/>
      <c r="C277" s="124" t="s">
        <v>32</v>
      </c>
      <c r="D277" s="27">
        <v>1</v>
      </c>
      <c r="E277" s="28">
        <v>4.93</v>
      </c>
      <c r="F277" s="28">
        <v>2.04</v>
      </c>
      <c r="G277" s="29"/>
      <c r="H277" s="38">
        <f>E277/F277</f>
        <v>2.4166666666666665</v>
      </c>
      <c r="I277" s="3"/>
      <c r="J277" s="52"/>
      <c r="K277" s="4" t="s">
        <v>48</v>
      </c>
      <c r="L277" s="27">
        <v>1</v>
      </c>
      <c r="M277" s="28">
        <v>1.82</v>
      </c>
      <c r="N277" s="28">
        <v>1.1499999999999999</v>
      </c>
      <c r="O277" s="3"/>
      <c r="P277" s="38">
        <f>M277/N277</f>
        <v>1.5826086956521741</v>
      </c>
      <c r="Q277" s="53"/>
    </row>
    <row r="278" spans="2:17">
      <c r="B278" s="49"/>
      <c r="C278" s="124"/>
      <c r="D278" s="27">
        <v>2</v>
      </c>
      <c r="E278" s="28">
        <v>4.62</v>
      </c>
      <c r="F278" s="28">
        <v>1.86</v>
      </c>
      <c r="G278" s="29"/>
      <c r="H278" s="38">
        <f>E278/F278</f>
        <v>2.4838709677419355</v>
      </c>
      <c r="I278" s="3"/>
      <c r="J278" s="52"/>
      <c r="K278" s="6"/>
      <c r="L278" s="27">
        <v>2</v>
      </c>
      <c r="M278" s="28">
        <v>1.77</v>
      </c>
      <c r="N278" s="28">
        <v>1.33</v>
      </c>
      <c r="O278" s="3"/>
      <c r="P278" s="38">
        <f>M278/N278</f>
        <v>1.3308270676691729</v>
      </c>
      <c r="Q278" s="53"/>
    </row>
    <row r="279" spans="2:17">
      <c r="B279" s="49"/>
      <c r="C279" s="124"/>
      <c r="D279" s="27"/>
      <c r="E279" s="28"/>
      <c r="F279" s="28"/>
      <c r="G279" s="29" t="s">
        <v>7</v>
      </c>
      <c r="H279" s="38">
        <f>AVERAGE(H277:H278)</f>
        <v>2.450268817204301</v>
      </c>
      <c r="I279" s="3"/>
      <c r="J279" s="52"/>
      <c r="K279" s="7"/>
      <c r="L279" s="27"/>
      <c r="M279" s="28"/>
      <c r="N279" s="28"/>
      <c r="O279" s="29" t="s">
        <v>7</v>
      </c>
      <c r="P279" s="38">
        <f>AVERAGE(P277:P278)</f>
        <v>1.4567178816606736</v>
      </c>
      <c r="Q279" s="53"/>
    </row>
    <row r="280" spans="2:17">
      <c r="B280" s="49"/>
      <c r="C280" s="6"/>
      <c r="D280" s="27"/>
      <c r="E280" s="28"/>
      <c r="F280" s="28"/>
      <c r="G280" s="29"/>
      <c r="H280" s="38"/>
      <c r="I280" s="3"/>
      <c r="J280" s="52"/>
      <c r="K280" s="7"/>
      <c r="L280" s="27"/>
      <c r="M280" s="28"/>
      <c r="N280" s="28"/>
      <c r="O280" s="29"/>
      <c r="P280" s="38"/>
      <c r="Q280" s="53"/>
    </row>
    <row r="281" spans="2:17">
      <c r="B281" s="49"/>
      <c r="C281" s="6"/>
      <c r="D281" s="27"/>
      <c r="E281" s="28"/>
      <c r="F281" s="28"/>
      <c r="G281" s="30" t="s">
        <v>30</v>
      </c>
      <c r="H281" s="39">
        <f>AVERAGE(H273,H274,H277,H278)</f>
        <v>2.5437067600233392</v>
      </c>
      <c r="I281" s="5"/>
      <c r="J281" s="52"/>
      <c r="K281" s="7"/>
      <c r="L281" s="27"/>
      <c r="M281" s="28"/>
      <c r="N281" s="28"/>
      <c r="O281" s="30" t="s">
        <v>30</v>
      </c>
      <c r="P281" s="39">
        <f>AVERAGE(P273,P274,P277,P278)</f>
        <v>1.598518608921863</v>
      </c>
      <c r="Q281" s="53"/>
    </row>
    <row r="282" spans="2:17">
      <c r="B282" s="49"/>
      <c r="C282" s="7"/>
      <c r="D282" s="27"/>
      <c r="E282" s="28"/>
      <c r="F282" s="28"/>
      <c r="G282" s="29"/>
      <c r="H282" s="38"/>
      <c r="I282" s="5"/>
      <c r="J282" s="52"/>
      <c r="K282" s="7"/>
      <c r="L282" s="27"/>
      <c r="M282" s="28"/>
      <c r="N282" s="28"/>
      <c r="O282" s="30"/>
      <c r="P282" s="39"/>
      <c r="Q282" s="53"/>
    </row>
    <row r="283" spans="2:17">
      <c r="B283" s="49"/>
      <c r="C283" s="18"/>
      <c r="D283" s="27"/>
      <c r="E283" s="28"/>
      <c r="F283" s="28"/>
      <c r="G283" s="3"/>
      <c r="H283" s="38"/>
      <c r="I283" s="5"/>
      <c r="J283" s="52"/>
      <c r="K283" s="4" t="s">
        <v>26</v>
      </c>
      <c r="L283" s="27">
        <v>1</v>
      </c>
      <c r="M283" s="28">
        <v>2.6</v>
      </c>
      <c r="N283" s="28">
        <v>1.44</v>
      </c>
      <c r="O283" s="3"/>
      <c r="P283" s="38">
        <f>M283/N283</f>
        <v>1.8055555555555556</v>
      </c>
      <c r="Q283" s="53"/>
    </row>
    <row r="284" spans="2:17">
      <c r="B284" s="49"/>
      <c r="C284" s="7"/>
      <c r="D284" s="27"/>
      <c r="E284" s="27"/>
      <c r="F284" s="27"/>
      <c r="G284" s="5" t="s">
        <v>7</v>
      </c>
      <c r="H284" s="39">
        <f>AVERAGE(H215,H219,H225,H229,H235,H239,H245,H249,H255,H259,H265,H269,H275,H279)</f>
        <v>2.4694444625283762</v>
      </c>
      <c r="I284" s="5"/>
      <c r="J284" s="52"/>
      <c r="K284" s="6"/>
      <c r="L284" s="27">
        <v>2</v>
      </c>
      <c r="M284" s="28">
        <v>2.56</v>
      </c>
      <c r="N284" s="28">
        <v>1.76</v>
      </c>
      <c r="O284" s="3"/>
      <c r="P284" s="38">
        <f>M284/N284</f>
        <v>1.4545454545454546</v>
      </c>
      <c r="Q284" s="53"/>
    </row>
    <row r="285" spans="2:17">
      <c r="B285" s="49"/>
      <c r="C285" s="19"/>
      <c r="D285" s="12"/>
      <c r="E285" s="20"/>
      <c r="F285" s="20"/>
      <c r="G285" s="8" t="s">
        <v>38</v>
      </c>
      <c r="H285" s="40">
        <f>STDEV(H213,H214,H217,H218,H223,H224,H227,H228,H233,H234,H237,H238,H243,H244,H247,H248,H253,H254,H257,H258)</f>
        <v>0.31790570508095856</v>
      </c>
      <c r="I285" s="5"/>
      <c r="J285" s="52"/>
      <c r="K285" s="7"/>
      <c r="L285" s="27"/>
      <c r="M285" s="28"/>
      <c r="N285" s="28"/>
      <c r="O285" s="29" t="s">
        <v>7</v>
      </c>
      <c r="P285" s="38">
        <f>AVERAGE(P283:P284)</f>
        <v>1.6300505050505052</v>
      </c>
      <c r="Q285" s="53"/>
    </row>
    <row r="286" spans="2:17">
      <c r="B286" s="49"/>
      <c r="C286" s="32"/>
      <c r="D286" s="27"/>
      <c r="E286" s="28"/>
      <c r="F286" s="28"/>
      <c r="G286" s="3"/>
      <c r="H286" s="28"/>
      <c r="I286" s="5"/>
      <c r="J286" s="52"/>
      <c r="K286" s="7"/>
      <c r="L286" s="27"/>
      <c r="M286" s="28"/>
      <c r="N286" s="28"/>
      <c r="O286" s="29"/>
      <c r="P286" s="38"/>
      <c r="Q286" s="53"/>
    </row>
    <row r="287" spans="2:17" ht="17" thickBot="1">
      <c r="B287" s="49"/>
      <c r="C287" s="33"/>
      <c r="D287" s="27"/>
      <c r="E287" s="28"/>
      <c r="F287" s="28"/>
      <c r="G287" s="3"/>
      <c r="H287" s="27"/>
      <c r="I287" s="5"/>
      <c r="J287" s="52"/>
      <c r="K287" s="4" t="s">
        <v>50</v>
      </c>
      <c r="L287" s="27">
        <v>1</v>
      </c>
      <c r="M287" s="28">
        <v>1.68</v>
      </c>
      <c r="N287" s="28">
        <v>0.84</v>
      </c>
      <c r="O287" s="3"/>
      <c r="P287" s="38">
        <f>M287/N287</f>
        <v>2</v>
      </c>
      <c r="Q287" s="53"/>
    </row>
    <row r="288" spans="2:17">
      <c r="B288" s="49"/>
      <c r="C288" s="32"/>
      <c r="D288" s="121" t="s">
        <v>59</v>
      </c>
      <c r="E288" s="122"/>
      <c r="F288" s="123"/>
      <c r="G288" s="3"/>
      <c r="H288" s="28"/>
      <c r="I288" s="5"/>
      <c r="J288" s="52"/>
      <c r="K288" s="6"/>
      <c r="L288" s="27">
        <v>2</v>
      </c>
      <c r="M288" s="28">
        <v>1.7</v>
      </c>
      <c r="N288" s="28">
        <v>1.0900000000000001</v>
      </c>
      <c r="O288" s="3"/>
      <c r="P288" s="38">
        <f>M288/N288</f>
        <v>1.5596330275229355</v>
      </c>
      <c r="Q288" s="53"/>
    </row>
    <row r="289" spans="2:17">
      <c r="B289" s="49"/>
      <c r="C289" s="32"/>
      <c r="D289" s="13"/>
      <c r="E289" s="57" t="s">
        <v>39</v>
      </c>
      <c r="F289" s="41" t="s">
        <v>40</v>
      </c>
      <c r="G289" s="52"/>
      <c r="H289" s="28"/>
      <c r="I289" s="5"/>
      <c r="J289" s="52"/>
      <c r="K289" s="7"/>
      <c r="L289" s="27"/>
      <c r="M289" s="28"/>
      <c r="N289" s="28"/>
      <c r="O289" s="29" t="s">
        <v>7</v>
      </c>
      <c r="P289" s="38">
        <f>AVERAGE(P287:P288)</f>
        <v>1.7798165137614679</v>
      </c>
      <c r="Q289" s="53"/>
    </row>
    <row r="290" spans="2:17">
      <c r="B290" s="49"/>
      <c r="C290" s="32"/>
      <c r="D290" s="13"/>
      <c r="E290" s="28">
        <v>2.3750782075736891</v>
      </c>
      <c r="F290" s="22">
        <v>1.76</v>
      </c>
      <c r="G290" s="52"/>
      <c r="H290" s="27"/>
      <c r="I290" s="5"/>
      <c r="J290" s="52"/>
      <c r="K290" s="7"/>
      <c r="L290" s="27"/>
      <c r="M290" s="28"/>
      <c r="N290" s="28"/>
      <c r="O290" s="29"/>
      <c r="P290" s="38"/>
      <c r="Q290" s="53"/>
    </row>
    <row r="291" spans="2:17">
      <c r="B291" s="49"/>
      <c r="C291" s="32"/>
      <c r="D291" s="13"/>
      <c r="E291" s="28">
        <v>2.4895018438915248</v>
      </c>
      <c r="F291" s="22">
        <v>1.8552150210189857</v>
      </c>
      <c r="G291" s="52"/>
      <c r="H291" s="27"/>
      <c r="I291" s="5"/>
      <c r="J291" s="52"/>
      <c r="K291" s="7"/>
      <c r="L291" s="27"/>
      <c r="M291" s="28"/>
      <c r="N291" s="28"/>
      <c r="O291" s="30" t="s">
        <v>34</v>
      </c>
      <c r="P291" s="39">
        <f>AVERAGE(P283,P284,P287,P288)</f>
        <v>1.7049335094059865</v>
      </c>
      <c r="Q291" s="53"/>
    </row>
    <row r="292" spans="2:17">
      <c r="B292" s="49"/>
      <c r="C292" s="32"/>
      <c r="D292" s="13"/>
      <c r="E292" s="28">
        <v>2.6709837032157999</v>
      </c>
      <c r="F292" s="22">
        <v>1.7116112555016847</v>
      </c>
      <c r="G292" s="52"/>
      <c r="H292" s="27"/>
      <c r="I292" s="3"/>
      <c r="J292" s="52"/>
      <c r="K292" s="7"/>
      <c r="L292" s="27"/>
      <c r="M292" s="28"/>
      <c r="N292" s="28"/>
      <c r="O292" s="29"/>
      <c r="P292" s="38"/>
      <c r="Q292" s="53"/>
    </row>
    <row r="293" spans="2:17">
      <c r="B293" s="49"/>
      <c r="C293" s="32"/>
      <c r="D293" s="13"/>
      <c r="E293" s="28">
        <v>2.2868648507307436</v>
      </c>
      <c r="F293" s="22">
        <v>1.9733013916380988</v>
      </c>
      <c r="G293" s="52"/>
      <c r="H293" s="27"/>
      <c r="I293" s="3"/>
      <c r="J293" s="52"/>
      <c r="K293" s="18"/>
      <c r="L293" s="27"/>
      <c r="M293" s="28"/>
      <c r="N293" s="28"/>
      <c r="O293" s="3"/>
      <c r="P293" s="38"/>
      <c r="Q293" s="53"/>
    </row>
    <row r="294" spans="2:17">
      <c r="B294" s="49"/>
      <c r="C294" s="32"/>
      <c r="D294" s="13"/>
      <c r="E294" s="28">
        <v>2.1305617422847853</v>
      </c>
      <c r="F294" s="22">
        <v>1.5563928667570246</v>
      </c>
      <c r="G294" s="52"/>
      <c r="H294" s="27"/>
      <c r="I294" s="5"/>
      <c r="J294" s="52"/>
      <c r="K294" s="7"/>
      <c r="L294" s="27"/>
      <c r="M294" s="27"/>
      <c r="N294" s="27"/>
      <c r="O294" s="5" t="s">
        <v>7</v>
      </c>
      <c r="P294" s="39">
        <f>AVERAGE(P215,P219,P225,P229,P235,P239,P245,P249,P255,P259,P265,P269,P275,P279,P285,P289)</f>
        <v>1.7609729166111761</v>
      </c>
      <c r="Q294" s="53"/>
    </row>
    <row r="295" spans="2:17">
      <c r="B295" s="49"/>
      <c r="C295" s="32"/>
      <c r="D295" s="13"/>
      <c r="E295" s="28">
        <v>2.7894141299787512</v>
      </c>
      <c r="F295" s="22">
        <v>1.8954393518670805</v>
      </c>
      <c r="G295" s="52"/>
      <c r="H295" s="27"/>
      <c r="I295" s="5"/>
      <c r="J295" s="52"/>
      <c r="K295" s="19"/>
      <c r="L295" s="12"/>
      <c r="M295" s="20"/>
      <c r="N295" s="20"/>
      <c r="O295" s="8" t="s">
        <v>38</v>
      </c>
      <c r="P295" s="40">
        <f>STDEV(P213,P214,P217,P218,P223,P224,P227,P228,P233,P234,P237,P238,P243,P244,P247,P248,P253,P254,P257,P258)</f>
        <v>0.30574307857665062</v>
      </c>
      <c r="Q295" s="53"/>
    </row>
    <row r="296" spans="2:17">
      <c r="B296" s="49"/>
      <c r="C296" s="32"/>
      <c r="D296" s="13"/>
      <c r="E296" s="28">
        <v>2.5437067600233392</v>
      </c>
      <c r="F296" s="22">
        <v>1.598518608921863</v>
      </c>
      <c r="G296" s="52"/>
      <c r="H296" s="27"/>
      <c r="I296" s="3"/>
      <c r="J296" s="52"/>
      <c r="K296" s="52"/>
      <c r="L296" s="52"/>
      <c r="M296" s="52"/>
      <c r="N296" s="52"/>
      <c r="O296" s="52"/>
      <c r="P296" s="52"/>
      <c r="Q296" s="53"/>
    </row>
    <row r="297" spans="2:17">
      <c r="B297" s="49"/>
      <c r="C297" s="32"/>
      <c r="D297" s="13"/>
      <c r="E297" s="28"/>
      <c r="F297" s="22">
        <v>1.7049335094059865</v>
      </c>
      <c r="G297" s="52"/>
      <c r="H297" s="27"/>
      <c r="I297" s="52"/>
      <c r="J297" s="52"/>
      <c r="K297" s="52"/>
      <c r="L297" s="52"/>
      <c r="M297" s="52"/>
      <c r="N297" s="52"/>
      <c r="O297" s="52"/>
      <c r="P297" s="52"/>
      <c r="Q297" s="53"/>
    </row>
    <row r="298" spans="2:17">
      <c r="B298" s="49"/>
      <c r="C298" s="32"/>
      <c r="D298" s="13"/>
      <c r="E298" s="31"/>
      <c r="F298" s="23"/>
      <c r="G298" s="52"/>
      <c r="H298" s="27"/>
      <c r="I298" s="3"/>
      <c r="J298" s="52"/>
      <c r="K298" s="52"/>
      <c r="L298" s="52"/>
      <c r="M298" s="52"/>
      <c r="N298" s="52"/>
      <c r="O298" s="52"/>
      <c r="P298" s="52"/>
      <c r="Q298" s="53"/>
    </row>
    <row r="299" spans="2:17" ht="17" thickBot="1">
      <c r="B299" s="49"/>
      <c r="C299" s="32"/>
      <c r="D299" s="14" t="s">
        <v>41</v>
      </c>
      <c r="E299" s="21">
        <f>AVERAGE(E290:E298)</f>
        <v>2.4694444625283762</v>
      </c>
      <c r="F299" s="24">
        <f>AVERAGE(F290:F298)</f>
        <v>1.7569265006388404</v>
      </c>
      <c r="G299" s="52"/>
      <c r="H299" s="27"/>
      <c r="I299" s="52"/>
      <c r="J299" s="52"/>
      <c r="K299" s="52"/>
      <c r="L299" s="52"/>
      <c r="M299" s="52"/>
      <c r="N299" s="52"/>
      <c r="O299" s="52"/>
      <c r="P299" s="52"/>
      <c r="Q299" s="53"/>
    </row>
    <row r="300" spans="2:17">
      <c r="B300" s="49"/>
      <c r="C300" s="32"/>
      <c r="D300" s="27"/>
      <c r="E300" s="27"/>
      <c r="F300" s="27"/>
      <c r="G300" s="52"/>
      <c r="H300" s="27"/>
      <c r="I300" s="52"/>
      <c r="J300" s="52"/>
      <c r="K300" s="52"/>
      <c r="L300" s="52"/>
      <c r="M300" s="52"/>
      <c r="N300" s="52"/>
      <c r="O300" s="52"/>
      <c r="P300" s="52"/>
      <c r="Q300" s="53"/>
    </row>
    <row r="301" spans="2:17">
      <c r="B301" s="49"/>
      <c r="C301" s="32"/>
      <c r="D301" s="27"/>
      <c r="E301" s="27"/>
      <c r="F301" s="27"/>
      <c r="G301" s="52"/>
      <c r="H301" s="27"/>
      <c r="I301" s="52"/>
      <c r="J301" s="52"/>
      <c r="K301" s="52"/>
      <c r="L301" s="52"/>
      <c r="M301" s="52"/>
      <c r="N301" s="52"/>
      <c r="O301" s="52"/>
      <c r="P301" s="52"/>
      <c r="Q301" s="53"/>
    </row>
    <row r="302" spans="2:17" ht="17" thickBot="1">
      <c r="B302" s="59"/>
      <c r="C302" s="60"/>
      <c r="D302" s="61"/>
      <c r="E302" s="61"/>
      <c r="F302" s="61"/>
      <c r="G302" s="62"/>
      <c r="H302" s="61"/>
      <c r="I302" s="62"/>
      <c r="J302" s="62"/>
      <c r="K302" s="62"/>
      <c r="L302" s="62"/>
      <c r="M302" s="62"/>
      <c r="N302" s="62"/>
      <c r="O302" s="62"/>
      <c r="P302" s="62"/>
      <c r="Q302" s="63"/>
    </row>
    <row r="303" spans="2:17">
      <c r="K303" s="2"/>
      <c r="L303" s="2"/>
      <c r="M303" s="2"/>
      <c r="N303" s="2"/>
      <c r="P303" s="2"/>
    </row>
    <row r="304" spans="2:17">
      <c r="K304" s="2"/>
      <c r="L304" s="2"/>
      <c r="M304" s="2"/>
      <c r="N304" s="2"/>
      <c r="P304" s="2"/>
    </row>
    <row r="306" spans="10:14">
      <c r="N306" s="10"/>
    </row>
    <row r="307" spans="10:14">
      <c r="J307" s="1"/>
      <c r="K307" s="16"/>
      <c r="M307" s="10"/>
      <c r="N307" s="10"/>
    </row>
    <row r="308" spans="10:14">
      <c r="L308" s="10"/>
      <c r="M308" s="10"/>
    </row>
    <row r="309" spans="10:14">
      <c r="L309" s="10"/>
      <c r="M309" s="10"/>
    </row>
    <row r="310" spans="10:14">
      <c r="L310" s="25"/>
      <c r="M310" s="10"/>
    </row>
    <row r="311" spans="10:14">
      <c r="L311" s="10"/>
      <c r="M311" s="10"/>
    </row>
    <row r="312" spans="10:14">
      <c r="L312" s="10"/>
      <c r="M312" s="10"/>
    </row>
    <row r="313" spans="10:14">
      <c r="L313" s="10"/>
      <c r="M313" s="10"/>
    </row>
    <row r="314" spans="10:14">
      <c r="L314" s="10"/>
      <c r="M314" s="10"/>
    </row>
    <row r="315" spans="10:14">
      <c r="L315" s="10"/>
      <c r="M315" s="10"/>
    </row>
    <row r="316" spans="10:14">
      <c r="L316" s="10"/>
    </row>
  </sheetData>
  <mergeCells count="47">
    <mergeCell ref="C263:C265"/>
    <mergeCell ref="C267:C269"/>
    <mergeCell ref="C273:C275"/>
    <mergeCell ref="C277:C279"/>
    <mergeCell ref="C233:C235"/>
    <mergeCell ref="C237:C239"/>
    <mergeCell ref="C243:C245"/>
    <mergeCell ref="C247:C249"/>
    <mergeCell ref="C253:C255"/>
    <mergeCell ref="C257:C259"/>
    <mergeCell ref="C181:C183"/>
    <mergeCell ref="C213:C215"/>
    <mergeCell ref="C217:C219"/>
    <mergeCell ref="C223:C225"/>
    <mergeCell ref="C227:C229"/>
    <mergeCell ref="C73:C75"/>
    <mergeCell ref="C79:C81"/>
    <mergeCell ref="C83:C85"/>
    <mergeCell ref="C117:C119"/>
    <mergeCell ref="C177:C179"/>
    <mergeCell ref="C121:C123"/>
    <mergeCell ref="C127:C129"/>
    <mergeCell ref="C131:C133"/>
    <mergeCell ref="C137:C139"/>
    <mergeCell ref="C141:C143"/>
    <mergeCell ref="C147:C149"/>
    <mergeCell ref="C151:C153"/>
    <mergeCell ref="C157:C159"/>
    <mergeCell ref="C161:C163"/>
    <mergeCell ref="C167:C169"/>
    <mergeCell ref="C171:C173"/>
    <mergeCell ref="D94:F94"/>
    <mergeCell ref="D192:F192"/>
    <mergeCell ref="D288:F288"/>
    <mergeCell ref="C63:C65"/>
    <mergeCell ref="C9:C11"/>
    <mergeCell ref="C13:C15"/>
    <mergeCell ref="C19:C21"/>
    <mergeCell ref="C23:C25"/>
    <mergeCell ref="C29:C31"/>
    <mergeCell ref="C33:C35"/>
    <mergeCell ref="C39:C41"/>
    <mergeCell ref="C43:C45"/>
    <mergeCell ref="C49:C51"/>
    <mergeCell ref="C53:C55"/>
    <mergeCell ref="C59:C61"/>
    <mergeCell ref="C69:C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288A-F957-D34A-972E-EB6FA8D17073}">
  <dimension ref="B1:Q334"/>
  <sheetViews>
    <sheetView tabSelected="1" zoomScale="74" zoomScaleNormal="74" workbookViewId="0">
      <selection activeCell="A7" sqref="A7"/>
    </sheetView>
  </sheetViews>
  <sheetFormatPr baseColWidth="10" defaultRowHeight="16"/>
  <cols>
    <col min="3" max="3" width="11" style="69" customWidth="1"/>
    <col min="4" max="4" width="14" style="68" customWidth="1"/>
    <col min="5" max="5" width="18.83203125" style="68" customWidth="1"/>
    <col min="6" max="6" width="21.33203125" style="68" customWidth="1"/>
    <col min="7" max="7" width="15.6640625" customWidth="1"/>
    <col min="8" max="8" width="14.83203125" style="68" customWidth="1"/>
    <col min="9" max="9" width="11.6640625" customWidth="1"/>
    <col min="10" max="10" width="10.5" customWidth="1"/>
    <col min="11" max="11" width="10.1640625" customWidth="1"/>
    <col min="12" max="12" width="13.83203125" style="68" customWidth="1"/>
    <col min="13" max="13" width="18" style="68" customWidth="1"/>
    <col min="14" max="14" width="21" style="68" customWidth="1"/>
    <col min="15" max="15" width="15.5" customWidth="1"/>
    <col min="16" max="16" width="15.5" style="68" customWidth="1"/>
    <col min="17" max="17" width="16" customWidth="1"/>
  </cols>
  <sheetData>
    <row r="1" spans="2:17" ht="41" customHeight="1"/>
    <row r="2" spans="2:17">
      <c r="B2" s="15" t="s">
        <v>70</v>
      </c>
      <c r="D2" s="73"/>
      <c r="E2" s="73"/>
      <c r="F2" s="73"/>
      <c r="G2" s="70"/>
      <c r="H2" s="73"/>
      <c r="I2" s="70"/>
      <c r="J2" s="70"/>
      <c r="K2" s="70"/>
      <c r="L2" s="73"/>
    </row>
    <row r="3" spans="2:17" ht="17" thickBot="1">
      <c r="C3" s="120"/>
      <c r="D3" s="73"/>
      <c r="E3" s="73"/>
      <c r="F3" s="73"/>
      <c r="G3" s="70"/>
      <c r="H3" s="73"/>
      <c r="I3" s="70"/>
      <c r="J3" s="70"/>
      <c r="K3" s="70"/>
      <c r="L3" s="73"/>
    </row>
    <row r="4" spans="2:17">
      <c r="B4" s="109"/>
      <c r="C4" s="64" t="s">
        <v>0</v>
      </c>
      <c r="D4" s="119"/>
      <c r="E4" s="119"/>
      <c r="F4" s="119"/>
      <c r="G4" s="115"/>
      <c r="H4" s="119"/>
      <c r="I4" s="115"/>
      <c r="J4" s="115"/>
      <c r="K4" s="115"/>
      <c r="L4" s="119"/>
      <c r="M4" s="106"/>
      <c r="N4" s="106"/>
      <c r="O4" s="107"/>
      <c r="P4" s="106"/>
      <c r="Q4" s="105"/>
    </row>
    <row r="5" spans="2:17">
      <c r="B5" s="82"/>
      <c r="D5" s="73"/>
      <c r="E5" s="73"/>
      <c r="F5" s="73"/>
      <c r="G5" s="70"/>
      <c r="H5" s="73"/>
      <c r="I5" s="70"/>
      <c r="Q5" s="81"/>
    </row>
    <row r="6" spans="2:17">
      <c r="B6" s="82"/>
      <c r="C6" s="104" t="s">
        <v>66</v>
      </c>
      <c r="D6" s="73"/>
      <c r="E6" s="73"/>
      <c r="F6" s="73"/>
      <c r="G6" s="70"/>
      <c r="H6" s="73"/>
      <c r="I6" s="70"/>
      <c r="K6" s="104" t="s">
        <v>65</v>
      </c>
      <c r="L6" s="73"/>
      <c r="Q6" s="81"/>
    </row>
    <row r="7" spans="2:17">
      <c r="B7" s="82"/>
      <c r="D7"/>
      <c r="E7"/>
      <c r="F7"/>
      <c r="H7"/>
      <c r="L7"/>
      <c r="M7" s="73"/>
      <c r="N7" s="73"/>
      <c r="O7" s="70"/>
      <c r="P7" s="73"/>
      <c r="Q7" s="81"/>
    </row>
    <row r="8" spans="2:17">
      <c r="B8" s="82"/>
      <c r="C8" s="34" t="s">
        <v>1</v>
      </c>
      <c r="D8" s="35" t="s">
        <v>2</v>
      </c>
      <c r="E8" s="35" t="s">
        <v>3</v>
      </c>
      <c r="F8" s="35" t="s">
        <v>4</v>
      </c>
      <c r="G8" s="36"/>
      <c r="H8" s="37" t="s">
        <v>5</v>
      </c>
      <c r="I8" s="103"/>
      <c r="K8" s="102" t="s">
        <v>1</v>
      </c>
      <c r="L8" s="35" t="s">
        <v>2</v>
      </c>
      <c r="M8" s="35" t="s">
        <v>3</v>
      </c>
      <c r="N8" s="35" t="s">
        <v>4</v>
      </c>
      <c r="O8" s="36"/>
      <c r="P8" s="37" t="s">
        <v>5</v>
      </c>
      <c r="Q8" s="81"/>
    </row>
    <row r="9" spans="2:17">
      <c r="B9" s="82"/>
      <c r="C9" s="128" t="s">
        <v>6</v>
      </c>
      <c r="D9" s="68">
        <v>1</v>
      </c>
      <c r="E9" s="73">
        <v>6.2</v>
      </c>
      <c r="F9" s="73">
        <v>3.61</v>
      </c>
      <c r="G9" s="70"/>
      <c r="H9" s="95">
        <f>E9/F9</f>
        <v>1.7174515235457064</v>
      </c>
      <c r="I9" s="70"/>
      <c r="K9" s="118" t="s">
        <v>68</v>
      </c>
      <c r="L9" s="68">
        <v>1</v>
      </c>
      <c r="M9" s="73">
        <v>2.16</v>
      </c>
      <c r="N9" s="73">
        <v>3.25</v>
      </c>
      <c r="O9" s="70"/>
      <c r="P9" s="95">
        <f>M9/N9</f>
        <v>0.66461538461538461</v>
      </c>
      <c r="Q9" s="81"/>
    </row>
    <row r="10" spans="2:17">
      <c r="B10" s="82"/>
      <c r="C10" s="128"/>
      <c r="D10" s="68">
        <v>2</v>
      </c>
      <c r="E10" s="73">
        <v>6.45</v>
      </c>
      <c r="F10" s="73">
        <v>4.0199999999999996</v>
      </c>
      <c r="G10" s="70"/>
      <c r="H10" s="95">
        <f>E10/F10</f>
        <v>1.6044776119402988</v>
      </c>
      <c r="I10" s="70"/>
      <c r="K10" s="118"/>
      <c r="L10" s="68">
        <v>2</v>
      </c>
      <c r="M10" s="73">
        <v>3.77</v>
      </c>
      <c r="N10" s="73">
        <v>3.05</v>
      </c>
      <c r="O10" s="70"/>
      <c r="P10" s="95">
        <f>M10/N10</f>
        <v>1.236065573770492</v>
      </c>
      <c r="Q10" s="81"/>
    </row>
    <row r="11" spans="2:17">
      <c r="B11" s="82"/>
      <c r="C11" s="128"/>
      <c r="E11" s="73"/>
      <c r="F11" s="73"/>
      <c r="G11" s="74" t="s">
        <v>7</v>
      </c>
      <c r="H11" s="95">
        <f>AVERAGE(H9:H10)</f>
        <v>1.6609645677430027</v>
      </c>
      <c r="I11" s="70"/>
      <c r="K11" s="118"/>
      <c r="M11" s="73"/>
      <c r="N11" s="73"/>
      <c r="O11" s="74" t="s">
        <v>7</v>
      </c>
      <c r="P11" s="95">
        <f>AVERAGE(P9:P10)</f>
        <v>0.95034047919293829</v>
      </c>
      <c r="Q11" s="81"/>
    </row>
    <row r="12" spans="2:17">
      <c r="B12" s="82"/>
      <c r="C12" s="101"/>
      <c r="E12" s="73"/>
      <c r="F12" s="73"/>
      <c r="G12" s="74"/>
      <c r="H12" s="95"/>
      <c r="I12" s="70"/>
      <c r="K12" s="118"/>
      <c r="M12" s="73"/>
      <c r="N12" s="73"/>
      <c r="O12" s="74"/>
      <c r="P12" s="95"/>
      <c r="Q12" s="81"/>
    </row>
    <row r="13" spans="2:17">
      <c r="B13" s="82"/>
      <c r="C13" s="128" t="s">
        <v>8</v>
      </c>
      <c r="D13" s="68">
        <v>1</v>
      </c>
      <c r="E13" s="73">
        <v>13.56</v>
      </c>
      <c r="F13" s="73">
        <v>6.93</v>
      </c>
      <c r="G13" s="70"/>
      <c r="H13" s="95">
        <f>E13/F13</f>
        <v>1.9567099567099568</v>
      </c>
      <c r="I13" s="70"/>
      <c r="K13" s="118" t="s">
        <v>44</v>
      </c>
      <c r="L13" s="68">
        <v>1</v>
      </c>
      <c r="M13" s="73">
        <v>4.5599999999999996</v>
      </c>
      <c r="N13" s="73">
        <v>3.63</v>
      </c>
      <c r="O13" s="70"/>
      <c r="P13" s="95">
        <f>M13/N13</f>
        <v>1.2561983471074381</v>
      </c>
      <c r="Q13" s="81"/>
    </row>
    <row r="14" spans="2:17">
      <c r="B14" s="82"/>
      <c r="C14" s="128"/>
      <c r="D14" s="68">
        <v>2</v>
      </c>
      <c r="E14" s="73">
        <v>13.12</v>
      </c>
      <c r="F14" s="73">
        <v>6.96</v>
      </c>
      <c r="G14" s="70"/>
      <c r="H14" s="95">
        <f>E14/F14</f>
        <v>1.8850574712643677</v>
      </c>
      <c r="I14" s="70"/>
      <c r="K14" s="118"/>
      <c r="L14" s="68">
        <v>2</v>
      </c>
      <c r="M14" s="73">
        <v>4.8099999999999996</v>
      </c>
      <c r="N14" s="73">
        <v>3.1</v>
      </c>
      <c r="O14" s="70"/>
      <c r="P14" s="95">
        <f>M14/N14</f>
        <v>1.5516129032258064</v>
      </c>
      <c r="Q14" s="81"/>
    </row>
    <row r="15" spans="2:17">
      <c r="B15" s="82"/>
      <c r="C15" s="128"/>
      <c r="E15" s="73"/>
      <c r="F15" s="73"/>
      <c r="G15" s="74" t="s">
        <v>7</v>
      </c>
      <c r="H15" s="95">
        <f>AVERAGE(H13:H14)</f>
        <v>1.9208837139871622</v>
      </c>
      <c r="I15" s="70"/>
      <c r="K15" s="118"/>
      <c r="M15" s="73"/>
      <c r="N15" s="73"/>
      <c r="O15" s="74" t="s">
        <v>7</v>
      </c>
      <c r="P15" s="95">
        <f>AVERAGE(P13:P14)</f>
        <v>1.4039056251666222</v>
      </c>
      <c r="Q15" s="81"/>
    </row>
    <row r="16" spans="2:17">
      <c r="B16" s="82"/>
      <c r="C16" s="101"/>
      <c r="E16" s="73"/>
      <c r="F16" s="73"/>
      <c r="G16" s="74"/>
      <c r="H16" s="95"/>
      <c r="I16" s="70"/>
      <c r="K16" s="118"/>
      <c r="M16" s="73"/>
      <c r="N16" s="73"/>
      <c r="O16" s="74"/>
      <c r="P16" s="95"/>
      <c r="Q16" s="81"/>
    </row>
    <row r="17" spans="2:17">
      <c r="B17" s="82"/>
      <c r="C17" s="101"/>
      <c r="E17" s="73"/>
      <c r="F17" s="73"/>
      <c r="G17" s="98" t="s">
        <v>9</v>
      </c>
      <c r="H17" s="39">
        <f>AVERAGE(H9,H10,H13,H14)</f>
        <v>1.7909241408650824</v>
      </c>
      <c r="I17" s="71"/>
      <c r="K17" s="118"/>
      <c r="M17" s="73"/>
      <c r="N17" s="73"/>
      <c r="O17" s="98" t="s">
        <v>9</v>
      </c>
      <c r="P17" s="39">
        <f>AVERAGE(P9,P10,P13,P14)</f>
        <v>1.1771230521797802</v>
      </c>
      <c r="Q17" s="81"/>
    </row>
    <row r="18" spans="2:17">
      <c r="B18" s="82"/>
      <c r="C18" s="101"/>
      <c r="E18" s="73"/>
      <c r="F18" s="73"/>
      <c r="G18" s="74"/>
      <c r="H18" s="95"/>
      <c r="I18" s="70"/>
      <c r="K18" s="118"/>
      <c r="M18" s="73"/>
      <c r="N18" s="73"/>
      <c r="O18" s="74"/>
      <c r="P18" s="95"/>
      <c r="Q18" s="81"/>
    </row>
    <row r="19" spans="2:17">
      <c r="B19" s="82"/>
      <c r="C19" s="128" t="s">
        <v>46</v>
      </c>
      <c r="D19" s="68">
        <v>1</v>
      </c>
      <c r="E19" s="73">
        <v>5.76</v>
      </c>
      <c r="F19" s="73">
        <v>3.62</v>
      </c>
      <c r="G19" s="70"/>
      <c r="H19" s="95">
        <f>E19/F19</f>
        <v>1.5911602209944751</v>
      </c>
      <c r="I19" s="70"/>
      <c r="K19" s="118" t="s">
        <v>18</v>
      </c>
      <c r="L19" s="68">
        <v>1</v>
      </c>
      <c r="M19" s="73">
        <v>2.06</v>
      </c>
      <c r="N19" s="73">
        <v>2.76</v>
      </c>
      <c r="O19" s="70"/>
      <c r="P19" s="95">
        <f>M19/N19</f>
        <v>0.74637681159420299</v>
      </c>
      <c r="Q19" s="81"/>
    </row>
    <row r="20" spans="2:17">
      <c r="B20" s="82"/>
      <c r="C20" s="128"/>
      <c r="D20" s="68">
        <v>2</v>
      </c>
      <c r="E20" s="73">
        <v>6.92</v>
      </c>
      <c r="F20" s="73">
        <v>3.14</v>
      </c>
      <c r="G20" s="70"/>
      <c r="H20" s="95">
        <f>E20/F20</f>
        <v>2.2038216560509554</v>
      </c>
      <c r="I20" s="70"/>
      <c r="K20" s="118"/>
      <c r="L20" s="68">
        <v>2</v>
      </c>
      <c r="M20" s="73">
        <v>3.24</v>
      </c>
      <c r="N20" s="73">
        <v>2.7</v>
      </c>
      <c r="O20" s="70"/>
      <c r="P20" s="95">
        <f>M20/N20</f>
        <v>1.2</v>
      </c>
      <c r="Q20" s="81"/>
    </row>
    <row r="21" spans="2:17">
      <c r="B21" s="82"/>
      <c r="C21" s="128"/>
      <c r="E21" s="73"/>
      <c r="F21" s="73"/>
      <c r="G21" s="74" t="s">
        <v>7</v>
      </c>
      <c r="H21" s="95">
        <f>AVERAGE(H19:H20)</f>
        <v>1.8974909385227152</v>
      </c>
      <c r="I21" s="70"/>
      <c r="K21" s="118"/>
      <c r="M21" s="73"/>
      <c r="N21" s="73"/>
      <c r="O21" s="74" t="s">
        <v>7</v>
      </c>
      <c r="P21" s="95">
        <f>AVERAGE(P19:P20)</f>
        <v>0.97318840579710142</v>
      </c>
      <c r="Q21" s="81"/>
    </row>
    <row r="22" spans="2:17">
      <c r="B22" s="82"/>
      <c r="C22" s="101"/>
      <c r="E22" s="73"/>
      <c r="F22" s="73"/>
      <c r="G22" s="74"/>
      <c r="H22" s="95"/>
      <c r="I22" s="70"/>
      <c r="K22" s="118"/>
      <c r="M22" s="73"/>
      <c r="N22" s="73"/>
      <c r="O22" s="74"/>
      <c r="P22" s="95"/>
      <c r="Q22" s="81"/>
    </row>
    <row r="23" spans="2:17">
      <c r="B23" s="82"/>
      <c r="C23" s="128" t="s">
        <v>10</v>
      </c>
      <c r="D23" s="68">
        <v>1</v>
      </c>
      <c r="E23" s="73">
        <v>7.23</v>
      </c>
      <c r="F23" s="73">
        <v>3.8</v>
      </c>
      <c r="G23" s="70"/>
      <c r="H23" s="95">
        <f>E23/F23</f>
        <v>1.9026315789473687</v>
      </c>
      <c r="I23" s="70"/>
      <c r="K23" s="118" t="s">
        <v>14</v>
      </c>
      <c r="L23" s="68">
        <v>1</v>
      </c>
      <c r="M23" s="73">
        <v>3.12</v>
      </c>
      <c r="N23" s="73">
        <v>4.09</v>
      </c>
      <c r="O23" s="70"/>
      <c r="P23" s="95">
        <f>M23/N23</f>
        <v>0.76283618581907098</v>
      </c>
      <c r="Q23" s="81"/>
    </row>
    <row r="24" spans="2:17">
      <c r="B24" s="82"/>
      <c r="C24" s="128"/>
      <c r="D24" s="68">
        <v>2</v>
      </c>
      <c r="E24" s="73">
        <v>8</v>
      </c>
      <c r="F24" s="73">
        <v>3.66</v>
      </c>
      <c r="G24" s="70"/>
      <c r="H24" s="95">
        <f>E24/F24</f>
        <v>2.1857923497267757</v>
      </c>
      <c r="I24" s="70"/>
      <c r="K24" s="118"/>
      <c r="L24" s="68">
        <v>2</v>
      </c>
      <c r="M24" s="73">
        <v>4.5599999999999996</v>
      </c>
      <c r="N24" s="73">
        <v>3.82</v>
      </c>
      <c r="O24" s="70"/>
      <c r="P24" s="95">
        <f>M24/N24</f>
        <v>1.1937172774869109</v>
      </c>
      <c r="Q24" s="81"/>
    </row>
    <row r="25" spans="2:17">
      <c r="B25" s="82"/>
      <c r="C25" s="128"/>
      <c r="E25" s="73"/>
      <c r="F25" s="73"/>
      <c r="G25" s="74" t="s">
        <v>7</v>
      </c>
      <c r="H25" s="95">
        <f>AVERAGE(H23:H24)</f>
        <v>2.0442119643370722</v>
      </c>
      <c r="I25" s="70"/>
      <c r="K25" s="118"/>
      <c r="M25" s="73"/>
      <c r="N25" s="73"/>
      <c r="O25" s="74" t="s">
        <v>7</v>
      </c>
      <c r="P25" s="95">
        <f>AVERAGE(P23:P24)</f>
        <v>0.97827673165299101</v>
      </c>
      <c r="Q25" s="81"/>
    </row>
    <row r="26" spans="2:17">
      <c r="B26" s="82"/>
      <c r="C26" s="101"/>
      <c r="E26" s="73"/>
      <c r="F26" s="73"/>
      <c r="G26" s="74"/>
      <c r="H26" s="95"/>
      <c r="I26" s="70"/>
      <c r="K26" s="118"/>
      <c r="M26" s="73"/>
      <c r="N26" s="73"/>
      <c r="O26" s="74"/>
      <c r="P26" s="95"/>
      <c r="Q26" s="81"/>
    </row>
    <row r="27" spans="2:17">
      <c r="B27" s="82"/>
      <c r="C27" s="101"/>
      <c r="E27" s="73"/>
      <c r="F27" s="73"/>
      <c r="G27" s="98" t="s">
        <v>12</v>
      </c>
      <c r="H27" s="39">
        <f>AVERAGE(H19,H20,H23,H24)</f>
        <v>1.9708514514298938</v>
      </c>
      <c r="I27" s="71"/>
      <c r="K27" s="118"/>
      <c r="M27" s="73"/>
      <c r="N27" s="73"/>
      <c r="O27" s="98" t="s">
        <v>12</v>
      </c>
      <c r="P27" s="39">
        <f>AVERAGE(P19,P20,P23,P24)</f>
        <v>0.97573256872504621</v>
      </c>
      <c r="Q27" s="81"/>
    </row>
    <row r="28" spans="2:17">
      <c r="B28" s="82"/>
      <c r="C28" s="101"/>
      <c r="E28" s="73"/>
      <c r="F28" s="73"/>
      <c r="G28" s="74"/>
      <c r="H28" s="95"/>
      <c r="I28" s="70"/>
      <c r="K28" s="118"/>
      <c r="M28" s="73"/>
      <c r="N28" s="73"/>
      <c r="O28" s="74"/>
      <c r="P28" s="95"/>
      <c r="Q28" s="81"/>
    </row>
    <row r="29" spans="2:17">
      <c r="B29" s="82"/>
      <c r="C29" s="128" t="s">
        <v>11</v>
      </c>
      <c r="D29" s="68">
        <v>1</v>
      </c>
      <c r="E29" s="73">
        <v>4.66</v>
      </c>
      <c r="F29" s="73">
        <v>4.71</v>
      </c>
      <c r="G29" s="70"/>
      <c r="H29" s="95">
        <f>E29/F29</f>
        <v>0.98938428874734607</v>
      </c>
      <c r="I29" s="70"/>
      <c r="K29" s="118" t="s">
        <v>16</v>
      </c>
      <c r="L29" s="68">
        <v>1</v>
      </c>
      <c r="M29" s="73">
        <v>4.4800000000000004</v>
      </c>
      <c r="N29" s="73">
        <v>2.9</v>
      </c>
      <c r="O29" s="70"/>
      <c r="P29" s="95">
        <f>M29/N29</f>
        <v>1.5448275862068968</v>
      </c>
      <c r="Q29" s="81"/>
    </row>
    <row r="30" spans="2:17">
      <c r="B30" s="82"/>
      <c r="C30" s="128"/>
      <c r="D30" s="68">
        <v>2</v>
      </c>
      <c r="E30" s="73">
        <v>5.38</v>
      </c>
      <c r="F30" s="73">
        <v>4.16</v>
      </c>
      <c r="G30" s="70"/>
      <c r="H30" s="95">
        <f>E30/F30</f>
        <v>1.2932692307692306</v>
      </c>
      <c r="I30" s="70"/>
      <c r="K30" s="118"/>
      <c r="L30" s="68">
        <v>2</v>
      </c>
      <c r="M30" s="73">
        <v>4.51</v>
      </c>
      <c r="N30" s="73">
        <v>3.05</v>
      </c>
      <c r="O30" s="70"/>
      <c r="P30" s="95">
        <f>M30/N30</f>
        <v>1.478688524590164</v>
      </c>
      <c r="Q30" s="81"/>
    </row>
    <row r="31" spans="2:17">
      <c r="B31" s="82"/>
      <c r="C31" s="128"/>
      <c r="E31" s="73"/>
      <c r="F31" s="73"/>
      <c r="G31" s="74" t="s">
        <v>7</v>
      </c>
      <c r="H31" s="95">
        <f>AVERAGE(H29:H30)</f>
        <v>1.1413267597582883</v>
      </c>
      <c r="I31" s="70"/>
      <c r="K31" s="118"/>
      <c r="M31" s="73"/>
      <c r="N31" s="73"/>
      <c r="O31" s="74" t="s">
        <v>7</v>
      </c>
      <c r="P31" s="95">
        <f>AVERAGE(P29:P30)</f>
        <v>1.5117580553985304</v>
      </c>
      <c r="Q31" s="81"/>
    </row>
    <row r="32" spans="2:17">
      <c r="B32" s="82"/>
      <c r="C32" s="101"/>
      <c r="E32" s="73"/>
      <c r="F32" s="73"/>
      <c r="G32" s="74"/>
      <c r="H32" s="95"/>
      <c r="I32" s="70"/>
      <c r="K32" s="118"/>
      <c r="M32" s="73"/>
      <c r="N32" s="73"/>
      <c r="O32" s="74"/>
      <c r="P32" s="95"/>
      <c r="Q32" s="81"/>
    </row>
    <row r="33" spans="2:17">
      <c r="B33" s="82"/>
      <c r="C33" s="128" t="s">
        <v>43</v>
      </c>
      <c r="D33" s="68">
        <v>1</v>
      </c>
      <c r="E33" s="73">
        <v>7.61</v>
      </c>
      <c r="F33" s="73">
        <v>5.29</v>
      </c>
      <c r="G33" s="70"/>
      <c r="H33" s="95">
        <f>E33/F33</f>
        <v>1.4385633270321361</v>
      </c>
      <c r="I33" s="70"/>
      <c r="K33" s="101" t="s">
        <v>47</v>
      </c>
      <c r="L33" s="68">
        <v>1</v>
      </c>
      <c r="M33" s="73">
        <v>3.37</v>
      </c>
      <c r="N33" s="73">
        <v>3.38</v>
      </c>
      <c r="O33" s="70"/>
      <c r="P33" s="95">
        <f>M33/N33</f>
        <v>0.99704142011834329</v>
      </c>
      <c r="Q33" s="81"/>
    </row>
    <row r="34" spans="2:17">
      <c r="B34" s="82"/>
      <c r="C34" s="127"/>
      <c r="D34" s="68">
        <v>2</v>
      </c>
      <c r="E34" s="73">
        <v>8.15</v>
      </c>
      <c r="F34" s="73">
        <v>5.12</v>
      </c>
      <c r="G34" s="70"/>
      <c r="H34" s="95">
        <f>E34/F34</f>
        <v>1.591796875</v>
      </c>
      <c r="I34" s="70"/>
      <c r="K34" s="100"/>
      <c r="L34" s="68">
        <v>2</v>
      </c>
      <c r="M34" s="73">
        <v>4.37</v>
      </c>
      <c r="N34" s="73">
        <v>3.29</v>
      </c>
      <c r="O34" s="70"/>
      <c r="P34" s="95">
        <f>M34/N34</f>
        <v>1.3282674772036474</v>
      </c>
      <c r="Q34" s="81"/>
    </row>
    <row r="35" spans="2:17">
      <c r="B35" s="82"/>
      <c r="C35" s="129"/>
      <c r="E35" s="73"/>
      <c r="F35" s="73"/>
      <c r="G35" s="74" t="s">
        <v>7</v>
      </c>
      <c r="H35" s="95">
        <f>AVERAGE(H33:H34)</f>
        <v>1.5151801010160679</v>
      </c>
      <c r="I35" s="70"/>
      <c r="K35" s="94"/>
      <c r="M35" s="73"/>
      <c r="N35" s="73"/>
      <c r="O35" s="74" t="s">
        <v>7</v>
      </c>
      <c r="P35" s="95">
        <f>AVERAGE(P33:P34)</f>
        <v>1.1626544486609953</v>
      </c>
      <c r="Q35" s="81"/>
    </row>
    <row r="36" spans="2:17">
      <c r="B36" s="82"/>
      <c r="C36" s="94"/>
      <c r="E36" s="73"/>
      <c r="F36" s="73"/>
      <c r="G36" s="74"/>
      <c r="H36" s="95"/>
      <c r="I36" s="70"/>
      <c r="K36" s="94"/>
      <c r="M36" s="73"/>
      <c r="N36" s="73"/>
      <c r="O36" s="74"/>
      <c r="P36" s="95"/>
      <c r="Q36" s="81"/>
    </row>
    <row r="37" spans="2:17">
      <c r="B37" s="82"/>
      <c r="C37" s="94"/>
      <c r="E37" s="73"/>
      <c r="F37" s="73"/>
      <c r="G37" s="98" t="s">
        <v>17</v>
      </c>
      <c r="H37" s="39">
        <f>AVERAGE(H29,H30,H33,H34)</f>
        <v>1.3282534303871782</v>
      </c>
      <c r="I37" s="71"/>
      <c r="K37" s="94"/>
      <c r="M37" s="73"/>
      <c r="N37" s="73"/>
      <c r="O37" s="98" t="s">
        <v>17</v>
      </c>
      <c r="P37" s="39">
        <f>AVERAGE(P29,P30,P33,P34)</f>
        <v>1.337206252029763</v>
      </c>
      <c r="Q37" s="81"/>
    </row>
    <row r="38" spans="2:17">
      <c r="B38" s="82"/>
      <c r="C38" s="94"/>
      <c r="E38" s="73"/>
      <c r="F38" s="73"/>
      <c r="G38" s="74"/>
      <c r="H38" s="95"/>
      <c r="I38" s="70"/>
      <c r="K38" s="94"/>
      <c r="M38" s="73"/>
      <c r="N38" s="73"/>
      <c r="O38" s="74"/>
      <c r="P38" s="95"/>
      <c r="Q38" s="81"/>
    </row>
    <row r="39" spans="2:17">
      <c r="B39" s="82"/>
      <c r="C39" s="127" t="s">
        <v>13</v>
      </c>
      <c r="D39" s="68">
        <v>1</v>
      </c>
      <c r="E39" s="73">
        <v>6.63</v>
      </c>
      <c r="F39" s="73">
        <v>4.6399999999999997</v>
      </c>
      <c r="G39" s="74"/>
      <c r="H39" s="95">
        <f>E39/F39</f>
        <v>1.4288793103448276</v>
      </c>
      <c r="I39" s="70"/>
      <c r="K39" s="101" t="s">
        <v>19</v>
      </c>
      <c r="L39" s="68">
        <v>1</v>
      </c>
      <c r="M39" s="73">
        <v>2.11</v>
      </c>
      <c r="N39" s="73">
        <v>2.41</v>
      </c>
      <c r="O39" s="70"/>
      <c r="P39" s="95">
        <f>M39/N39</f>
        <v>0.87551867219917001</v>
      </c>
      <c r="Q39" s="81"/>
    </row>
    <row r="40" spans="2:17">
      <c r="B40" s="82"/>
      <c r="C40" s="127"/>
      <c r="D40" s="68">
        <v>2</v>
      </c>
      <c r="E40" s="73">
        <v>6.35</v>
      </c>
      <c r="F40" s="73">
        <v>4.68</v>
      </c>
      <c r="G40" s="74"/>
      <c r="H40" s="95">
        <f>E40/F40</f>
        <v>1.3568376068376069</v>
      </c>
      <c r="I40" s="70"/>
      <c r="K40" s="100"/>
      <c r="L40" s="68">
        <v>2</v>
      </c>
      <c r="M40" s="73">
        <v>2.69</v>
      </c>
      <c r="N40" s="73">
        <v>2.42</v>
      </c>
      <c r="O40" s="70"/>
      <c r="P40" s="95">
        <f>M40/N40</f>
        <v>1.1115702479338843</v>
      </c>
      <c r="Q40" s="81"/>
    </row>
    <row r="41" spans="2:17">
      <c r="B41" s="82"/>
      <c r="C41" s="127"/>
      <c r="G41" s="74" t="s">
        <v>7</v>
      </c>
      <c r="H41" s="95">
        <f>AVERAGE(H39:H40)</f>
        <v>1.3928584585912174</v>
      </c>
      <c r="I41" s="70"/>
      <c r="K41" s="94"/>
      <c r="M41" s="73"/>
      <c r="N41" s="73"/>
      <c r="O41" s="74" t="s">
        <v>7</v>
      </c>
      <c r="P41" s="95">
        <f>AVERAGE(P39:P40)</f>
        <v>0.99354446006652708</v>
      </c>
      <c r="Q41" s="81"/>
    </row>
    <row r="42" spans="2:17">
      <c r="B42" s="82"/>
      <c r="C42" s="100"/>
      <c r="G42" s="74"/>
      <c r="H42" s="95"/>
      <c r="I42" s="70"/>
      <c r="K42" s="94"/>
      <c r="M42" s="73"/>
      <c r="N42" s="73"/>
      <c r="O42" s="74"/>
      <c r="P42" s="95"/>
      <c r="Q42" s="81"/>
    </row>
    <row r="43" spans="2:17">
      <c r="B43" s="82"/>
      <c r="C43" s="127" t="s">
        <v>15</v>
      </c>
      <c r="D43" s="68">
        <v>1</v>
      </c>
      <c r="E43" s="73">
        <v>10.82</v>
      </c>
      <c r="F43" s="73">
        <v>7.31</v>
      </c>
      <c r="G43" s="74"/>
      <c r="H43" s="95">
        <f>E43/F43</f>
        <v>1.4801641586867307</v>
      </c>
      <c r="I43" s="70"/>
      <c r="K43" s="101" t="s">
        <v>20</v>
      </c>
      <c r="L43" s="68">
        <v>1</v>
      </c>
      <c r="M43" s="73">
        <v>4.1100000000000003</v>
      </c>
      <c r="N43" s="73">
        <v>3.39</v>
      </c>
      <c r="O43" s="70"/>
      <c r="P43" s="95">
        <f>M43/N43</f>
        <v>1.2123893805309736</v>
      </c>
      <c r="Q43" s="81"/>
    </row>
    <row r="44" spans="2:17">
      <c r="B44" s="82"/>
      <c r="C44" s="127"/>
      <c r="D44" s="68">
        <v>2</v>
      </c>
      <c r="E44" s="73">
        <v>10.99</v>
      </c>
      <c r="F44" s="73">
        <v>6.04</v>
      </c>
      <c r="G44" s="74"/>
      <c r="H44" s="95">
        <f>E44/F44</f>
        <v>1.8195364238410596</v>
      </c>
      <c r="I44" s="70"/>
      <c r="K44" s="100"/>
      <c r="L44" s="68">
        <v>2</v>
      </c>
      <c r="M44" s="73">
        <v>3.49</v>
      </c>
      <c r="N44" s="73">
        <v>3.21</v>
      </c>
      <c r="O44" s="70"/>
      <c r="P44" s="95">
        <f>M44/N44</f>
        <v>1.0872274143302181</v>
      </c>
      <c r="Q44" s="81"/>
    </row>
    <row r="45" spans="2:17">
      <c r="B45" s="82"/>
      <c r="C45" s="127"/>
      <c r="E45" s="73"/>
      <c r="F45" s="73"/>
      <c r="G45" s="74" t="s">
        <v>7</v>
      </c>
      <c r="H45" s="95">
        <f>AVERAGE(H43:H44)</f>
        <v>1.649850291263895</v>
      </c>
      <c r="I45" s="70"/>
      <c r="K45" s="94"/>
      <c r="M45" s="73"/>
      <c r="N45" s="73"/>
      <c r="O45" s="74" t="s">
        <v>7</v>
      </c>
      <c r="P45" s="95">
        <f>AVERAGE(P43:P44)</f>
        <v>1.1498083974305957</v>
      </c>
      <c r="Q45" s="81"/>
    </row>
    <row r="46" spans="2:17">
      <c r="B46" s="82"/>
      <c r="C46" s="100"/>
      <c r="E46" s="73"/>
      <c r="F46" s="73"/>
      <c r="G46" s="74"/>
      <c r="H46" s="95"/>
      <c r="I46" s="70"/>
      <c r="K46" s="94"/>
      <c r="M46" s="73"/>
      <c r="N46" s="73"/>
      <c r="O46" s="74"/>
      <c r="P46" s="95"/>
      <c r="Q46" s="81"/>
    </row>
    <row r="47" spans="2:17">
      <c r="B47" s="82"/>
      <c r="C47" s="100"/>
      <c r="E47" s="73"/>
      <c r="F47" s="73"/>
      <c r="G47" s="98" t="s">
        <v>21</v>
      </c>
      <c r="H47" s="39">
        <f>AVERAGE(H39,H40,H43,H44)</f>
        <v>1.5213543749275562</v>
      </c>
      <c r="I47" s="71"/>
      <c r="K47" s="94"/>
      <c r="M47" s="73"/>
      <c r="N47" s="73"/>
      <c r="O47" s="98" t="s">
        <v>21</v>
      </c>
      <c r="P47" s="39">
        <f>AVERAGE(P39,P40,P43,P44)</f>
        <v>1.0716764287485616</v>
      </c>
      <c r="Q47" s="81"/>
    </row>
    <row r="48" spans="2:17">
      <c r="B48" s="82"/>
      <c r="C48" s="100"/>
      <c r="E48" s="73"/>
      <c r="F48" s="73"/>
      <c r="G48" s="74"/>
      <c r="H48" s="95"/>
      <c r="I48" s="70"/>
      <c r="K48" s="94"/>
      <c r="M48" s="73"/>
      <c r="N48" s="73"/>
      <c r="O48" s="74"/>
      <c r="P48" s="95"/>
      <c r="Q48" s="81"/>
    </row>
    <row r="49" spans="2:17">
      <c r="B49" s="82"/>
      <c r="C49" s="127" t="s">
        <v>44</v>
      </c>
      <c r="D49" s="68">
        <v>1</v>
      </c>
      <c r="E49" s="73">
        <v>9.8699999999999992</v>
      </c>
      <c r="F49" s="73">
        <v>5.14</v>
      </c>
      <c r="G49" s="74"/>
      <c r="H49" s="95">
        <f>E49/F49</f>
        <v>1.9202334630350195</v>
      </c>
      <c r="I49" s="70"/>
      <c r="K49" s="101" t="s">
        <v>49</v>
      </c>
      <c r="L49" s="68">
        <v>1</v>
      </c>
      <c r="M49" s="73">
        <v>4.96</v>
      </c>
      <c r="N49" s="73">
        <v>3.79</v>
      </c>
      <c r="O49" s="70"/>
      <c r="P49" s="95">
        <f>M49/N49</f>
        <v>1.3087071240105541</v>
      </c>
      <c r="Q49" s="81"/>
    </row>
    <row r="50" spans="2:17">
      <c r="B50" s="82"/>
      <c r="C50" s="127"/>
      <c r="D50" s="68">
        <v>2</v>
      </c>
      <c r="E50" s="73">
        <v>9.8699999999999992</v>
      </c>
      <c r="F50" s="73">
        <v>5.14</v>
      </c>
      <c r="G50" s="74"/>
      <c r="H50" s="95">
        <f>AVERAGE(H45:H49)</f>
        <v>1.6971460430754901</v>
      </c>
      <c r="I50" s="70"/>
      <c r="K50" s="100"/>
      <c r="L50" s="68">
        <v>2</v>
      </c>
      <c r="M50" s="73">
        <v>4.17</v>
      </c>
      <c r="N50" s="73">
        <v>3.72</v>
      </c>
      <c r="O50" s="70"/>
      <c r="P50" s="95">
        <f>M50/N50</f>
        <v>1.1209677419354838</v>
      </c>
      <c r="Q50" s="81"/>
    </row>
    <row r="51" spans="2:17">
      <c r="B51" s="82"/>
      <c r="C51" s="127"/>
      <c r="E51" s="73"/>
      <c r="F51" s="73"/>
      <c r="G51" s="74" t="s">
        <v>7</v>
      </c>
      <c r="H51" s="95">
        <f>AVERAGE(H49:H50)</f>
        <v>1.8086897530552548</v>
      </c>
      <c r="I51" s="70"/>
      <c r="K51" s="94"/>
      <c r="M51" s="73"/>
      <c r="N51" s="73"/>
      <c r="O51" s="74" t="s">
        <v>7</v>
      </c>
      <c r="P51" s="95">
        <f>AVERAGE(P49:P50)</f>
        <v>1.2148374329730189</v>
      </c>
      <c r="Q51" s="81"/>
    </row>
    <row r="52" spans="2:17">
      <c r="B52" s="82"/>
      <c r="C52" s="100"/>
      <c r="E52" s="73"/>
      <c r="F52" s="73"/>
      <c r="G52" s="74"/>
      <c r="H52" s="95"/>
      <c r="I52" s="70"/>
      <c r="K52" s="94"/>
      <c r="M52" s="73"/>
      <c r="N52" s="73"/>
      <c r="O52" s="74"/>
      <c r="P52" s="95"/>
      <c r="Q52" s="81"/>
    </row>
    <row r="53" spans="2:17">
      <c r="B53" s="82"/>
      <c r="C53" s="127" t="s">
        <v>14</v>
      </c>
      <c r="D53" s="68">
        <v>1</v>
      </c>
      <c r="E53" s="73">
        <v>7.91</v>
      </c>
      <c r="F53" s="73">
        <v>4.4800000000000004</v>
      </c>
      <c r="G53" s="74"/>
      <c r="H53" s="95">
        <f>E53/F53</f>
        <v>1.7656249999999998</v>
      </c>
      <c r="I53" s="70"/>
      <c r="K53" s="101" t="s">
        <v>22</v>
      </c>
      <c r="L53" s="68">
        <v>1</v>
      </c>
      <c r="M53" s="73">
        <v>4.5199999999999996</v>
      </c>
      <c r="N53" s="73">
        <v>3.78</v>
      </c>
      <c r="O53" s="70"/>
      <c r="P53" s="95">
        <f>M53/N53</f>
        <v>1.1957671957671958</v>
      </c>
      <c r="Q53" s="81"/>
    </row>
    <row r="54" spans="2:17">
      <c r="B54" s="82"/>
      <c r="C54" s="127"/>
      <c r="D54" s="68">
        <v>2</v>
      </c>
      <c r="E54" s="73">
        <v>8.07</v>
      </c>
      <c r="F54" s="73">
        <v>4.78</v>
      </c>
      <c r="G54" s="74"/>
      <c r="H54" s="95">
        <f>E54/F54</f>
        <v>1.6882845188284519</v>
      </c>
      <c r="I54" s="70"/>
      <c r="K54" s="100"/>
      <c r="L54" s="68">
        <v>2</v>
      </c>
      <c r="M54" s="73">
        <v>4.76</v>
      </c>
      <c r="N54" s="73">
        <v>3.62</v>
      </c>
      <c r="O54" s="70"/>
      <c r="P54" s="95">
        <f>M54/N54</f>
        <v>1.3149171270718232</v>
      </c>
      <c r="Q54" s="81"/>
    </row>
    <row r="55" spans="2:17">
      <c r="B55" s="82"/>
      <c r="C55" s="127"/>
      <c r="E55" s="73"/>
      <c r="F55" s="73"/>
      <c r="G55" s="74" t="s">
        <v>7</v>
      </c>
      <c r="H55" s="95">
        <f>AVERAGE(H53:H54)</f>
        <v>1.7269547594142258</v>
      </c>
      <c r="I55" s="70"/>
      <c r="K55" s="94"/>
      <c r="M55" s="73"/>
      <c r="N55" s="73"/>
      <c r="O55" s="74" t="s">
        <v>7</v>
      </c>
      <c r="P55" s="95">
        <f>AVERAGE(P53:P54)</f>
        <v>1.2553421614195095</v>
      </c>
      <c r="Q55" s="81"/>
    </row>
    <row r="56" spans="2:17">
      <c r="B56" s="82"/>
      <c r="C56" s="100"/>
      <c r="E56" s="73"/>
      <c r="F56" s="73"/>
      <c r="G56" s="74"/>
      <c r="H56" s="95"/>
      <c r="I56" s="70"/>
      <c r="K56" s="94"/>
      <c r="M56" s="73"/>
      <c r="N56" s="73"/>
      <c r="O56" s="74"/>
      <c r="P56" s="95"/>
      <c r="Q56" s="81"/>
    </row>
    <row r="57" spans="2:17">
      <c r="B57" s="82"/>
      <c r="C57" s="100"/>
      <c r="E57" s="73"/>
      <c r="F57" s="73"/>
      <c r="G57" s="98" t="s">
        <v>24</v>
      </c>
      <c r="H57" s="39">
        <f>AVERAGE(H49,H50,H53,H54)</f>
        <v>1.7678222562347403</v>
      </c>
      <c r="I57" s="71"/>
      <c r="K57" s="94"/>
      <c r="M57" s="73"/>
      <c r="N57" s="73"/>
      <c r="O57" s="98" t="s">
        <v>24</v>
      </c>
      <c r="P57" s="39">
        <f>AVERAGE(P49,P50,P53,P54)</f>
        <v>1.2350897971962642</v>
      </c>
      <c r="Q57" s="81"/>
    </row>
    <row r="58" spans="2:17">
      <c r="B58" s="82"/>
      <c r="C58" s="94"/>
      <c r="E58" s="73"/>
      <c r="F58" s="73"/>
      <c r="G58" s="74"/>
      <c r="H58" s="95"/>
      <c r="I58" s="70"/>
      <c r="K58" s="94"/>
      <c r="M58" s="73"/>
      <c r="N58" s="73"/>
      <c r="O58" s="74"/>
      <c r="P58" s="95"/>
      <c r="Q58" s="81"/>
    </row>
    <row r="59" spans="2:17">
      <c r="B59" s="82"/>
      <c r="C59" s="97"/>
      <c r="E59" s="73"/>
      <c r="F59" s="73"/>
      <c r="G59" s="70"/>
      <c r="H59" s="95"/>
      <c r="I59" s="70"/>
      <c r="K59" s="96"/>
      <c r="M59" s="73"/>
      <c r="N59" s="73"/>
      <c r="O59" s="70"/>
      <c r="P59" s="95"/>
      <c r="Q59" s="81"/>
    </row>
    <row r="60" spans="2:17">
      <c r="B60" s="82"/>
      <c r="C60" s="94"/>
      <c r="G60" s="71" t="s">
        <v>7</v>
      </c>
      <c r="H60" s="39">
        <f>AVERAGE(H11,H15,H21,H25,H31,H35,H41,H45,H51,H55)</f>
        <v>1.6758411307688903</v>
      </c>
      <c r="I60" s="71"/>
      <c r="K60" s="93"/>
      <c r="O60" s="71" t="s">
        <v>7</v>
      </c>
      <c r="P60" s="39">
        <f>AVERAGE(P11,P15,P21,P25,P31,P35,P41,P45,P51,P55)</f>
        <v>1.1593656197758828</v>
      </c>
      <c r="Q60" s="81"/>
    </row>
    <row r="61" spans="2:17">
      <c r="B61" s="82"/>
      <c r="C61" s="92"/>
      <c r="D61" s="90"/>
      <c r="E61" s="89"/>
      <c r="F61" s="89"/>
      <c r="G61" s="8" t="s">
        <v>38</v>
      </c>
      <c r="H61" s="40">
        <f>STDEV(H9,H10,H13,H14,H19,H20,H23,H24,H29,H30,H33,H34,H39,H40,H43,H44,H49,H50,H53,H54)</f>
        <v>0.29894010486210293</v>
      </c>
      <c r="I61" s="71"/>
      <c r="K61" s="91"/>
      <c r="L61" s="90"/>
      <c r="M61" s="89"/>
      <c r="N61" s="89"/>
      <c r="O61" s="8" t="s">
        <v>38</v>
      </c>
      <c r="P61" s="40">
        <f>STDEV(P9,P10,P13,P14,P19,P20,P23,P24,P29,P30,P33,P34,P39,P40,P43,P44,P49,P50,P53,P54)</f>
        <v>0.25027503892050784</v>
      </c>
      <c r="Q61" s="81"/>
    </row>
    <row r="62" spans="2:17">
      <c r="B62" s="82"/>
      <c r="E62" s="73"/>
      <c r="F62" s="73"/>
      <c r="G62" s="70"/>
      <c r="H62" s="73"/>
      <c r="I62" s="70"/>
      <c r="Q62" s="81"/>
    </row>
    <row r="63" spans="2:17" ht="17" thickBot="1">
      <c r="B63" s="82"/>
      <c r="C63" s="117"/>
      <c r="E63" s="73"/>
      <c r="F63" s="73"/>
      <c r="G63" s="70"/>
      <c r="H63" s="73"/>
      <c r="I63" s="70"/>
      <c r="J63" s="70"/>
      <c r="K63" s="70"/>
      <c r="N63" s="73"/>
      <c r="Q63" s="81"/>
    </row>
    <row r="64" spans="2:17">
      <c r="B64" s="82"/>
      <c r="D64" s="121" t="s">
        <v>53</v>
      </c>
      <c r="E64" s="122"/>
      <c r="F64" s="123"/>
      <c r="G64" s="70"/>
      <c r="H64" s="73"/>
      <c r="I64" s="70"/>
      <c r="L64" s="73"/>
      <c r="M64" s="73"/>
      <c r="N64" s="73"/>
      <c r="Q64" s="81"/>
    </row>
    <row r="65" spans="2:17">
      <c r="B65" s="82"/>
      <c r="D65" s="87"/>
      <c r="E65" s="88" t="s">
        <v>39</v>
      </c>
      <c r="F65" s="41" t="s">
        <v>40</v>
      </c>
      <c r="L65" s="73"/>
      <c r="M65" s="73"/>
      <c r="Q65" s="81"/>
    </row>
    <row r="66" spans="2:17">
      <c r="B66" s="82"/>
      <c r="D66" s="87"/>
      <c r="E66" s="73">
        <v>1.7909241408650824</v>
      </c>
      <c r="F66" s="86">
        <v>1.1771230521797802</v>
      </c>
      <c r="L66" s="25"/>
      <c r="M66" s="73"/>
      <c r="Q66" s="81"/>
    </row>
    <row r="67" spans="2:17">
      <c r="B67" s="82"/>
      <c r="D67" s="87"/>
      <c r="E67" s="73">
        <v>1.9708514514298938</v>
      </c>
      <c r="F67" s="86">
        <v>0.97573256872504621</v>
      </c>
      <c r="L67" s="73"/>
      <c r="M67" s="73"/>
      <c r="Q67" s="81"/>
    </row>
    <row r="68" spans="2:17">
      <c r="B68" s="82"/>
      <c r="D68" s="87"/>
      <c r="E68" s="73">
        <v>1.3282534303871782</v>
      </c>
      <c r="F68" s="86">
        <v>1.337206252029763</v>
      </c>
      <c r="L68" s="73"/>
      <c r="M68" s="73"/>
      <c r="Q68" s="81"/>
    </row>
    <row r="69" spans="2:17">
      <c r="B69" s="82"/>
      <c r="D69" s="87"/>
      <c r="E69" s="73">
        <v>1.5213543749275562</v>
      </c>
      <c r="F69" s="86">
        <v>1.0716764287485616</v>
      </c>
      <c r="L69" s="73"/>
      <c r="M69" s="73"/>
      <c r="Q69" s="81"/>
    </row>
    <row r="70" spans="2:17">
      <c r="B70" s="82"/>
      <c r="D70" s="87"/>
      <c r="E70" s="73">
        <v>1.7678222562347403</v>
      </c>
      <c r="F70" s="86">
        <v>1.2350897971962642</v>
      </c>
      <c r="L70" s="73"/>
      <c r="M70" s="73"/>
      <c r="Q70" s="81"/>
    </row>
    <row r="71" spans="2:17">
      <c r="B71" s="82"/>
      <c r="D71" s="87" t="s">
        <v>7</v>
      </c>
      <c r="E71" s="73"/>
      <c r="F71" s="116"/>
      <c r="Q71" s="81"/>
    </row>
    <row r="72" spans="2:17" ht="17" thickBot="1">
      <c r="B72" s="82"/>
      <c r="D72" s="85"/>
      <c r="E72" s="84">
        <v>1.68</v>
      </c>
      <c r="F72" s="83">
        <v>1.1599999999999999</v>
      </c>
      <c r="Q72" s="81"/>
    </row>
    <row r="73" spans="2:17">
      <c r="B73" s="82"/>
      <c r="D73" s="72"/>
      <c r="E73" s="72"/>
      <c r="Q73" s="81"/>
    </row>
    <row r="74" spans="2:17" ht="17" thickBot="1">
      <c r="B74" s="80"/>
      <c r="C74" s="79"/>
      <c r="D74" s="110"/>
      <c r="E74" s="110"/>
      <c r="F74" s="77"/>
      <c r="G74" s="78"/>
      <c r="H74" s="77"/>
      <c r="I74" s="78"/>
      <c r="J74" s="78"/>
      <c r="K74" s="78"/>
      <c r="L74" s="77"/>
      <c r="M74" s="77"/>
      <c r="N74" s="77"/>
      <c r="O74" s="78"/>
      <c r="P74" s="77"/>
      <c r="Q74" s="76"/>
    </row>
    <row r="75" spans="2:17">
      <c r="J75" s="71"/>
      <c r="K75" s="71"/>
    </row>
    <row r="76" spans="2:17" ht="17" thickBot="1">
      <c r="J76" s="71"/>
      <c r="K76" s="71"/>
    </row>
    <row r="77" spans="2:17">
      <c r="B77" s="109"/>
      <c r="C77" s="64" t="s">
        <v>42</v>
      </c>
      <c r="D77" s="106"/>
      <c r="E77" s="106"/>
      <c r="F77" s="106"/>
      <c r="G77" s="107"/>
      <c r="H77" s="106"/>
      <c r="I77" s="107"/>
      <c r="J77" s="107"/>
      <c r="K77" s="115"/>
      <c r="L77" s="106"/>
      <c r="M77" s="106"/>
      <c r="N77" s="106"/>
      <c r="O77" s="107"/>
      <c r="P77" s="106"/>
      <c r="Q77" s="105"/>
    </row>
    <row r="78" spans="2:17">
      <c r="B78" s="82"/>
      <c r="C78" s="114"/>
      <c r="K78" s="70"/>
      <c r="Q78" s="81"/>
    </row>
    <row r="79" spans="2:17">
      <c r="B79" s="82"/>
      <c r="C79" s="104" t="s">
        <v>66</v>
      </c>
      <c r="E79" s="73"/>
      <c r="F79" s="73"/>
      <c r="G79" s="70"/>
      <c r="H79" s="73"/>
      <c r="I79" s="70"/>
      <c r="K79" s="104" t="s">
        <v>67</v>
      </c>
      <c r="M79" s="73"/>
      <c r="N79" s="73"/>
      <c r="O79" s="70"/>
      <c r="P79" s="73"/>
      <c r="Q79" s="81"/>
    </row>
    <row r="80" spans="2:17">
      <c r="B80" s="82"/>
      <c r="C80" s="113"/>
      <c r="D80" s="73"/>
      <c r="E80" s="73"/>
      <c r="F80" s="73"/>
      <c r="G80" s="70"/>
      <c r="H80" s="73"/>
      <c r="I80" s="70"/>
      <c r="K80" s="112"/>
      <c r="L80" s="73"/>
      <c r="M80" s="73"/>
      <c r="N80" s="73"/>
      <c r="O80" s="70"/>
      <c r="P80" s="73"/>
      <c r="Q80" s="81"/>
    </row>
    <row r="81" spans="2:17">
      <c r="B81" s="82"/>
      <c r="C81" s="34" t="s">
        <v>1</v>
      </c>
      <c r="D81" s="35" t="s">
        <v>2</v>
      </c>
      <c r="E81" s="35" t="s">
        <v>3</v>
      </c>
      <c r="F81" s="35" t="s">
        <v>4</v>
      </c>
      <c r="G81" s="36"/>
      <c r="H81" s="37" t="s">
        <v>5</v>
      </c>
      <c r="I81" s="103"/>
      <c r="K81" s="102" t="s">
        <v>1</v>
      </c>
      <c r="L81" s="35" t="s">
        <v>2</v>
      </c>
      <c r="M81" s="35" t="s">
        <v>3</v>
      </c>
      <c r="N81" s="35" t="s">
        <v>4</v>
      </c>
      <c r="O81" s="36"/>
      <c r="P81" s="37" t="s">
        <v>5</v>
      </c>
      <c r="Q81" s="81"/>
    </row>
    <row r="82" spans="2:17">
      <c r="B82" s="82"/>
      <c r="C82" s="101" t="s">
        <v>6</v>
      </c>
      <c r="D82" s="68">
        <v>1</v>
      </c>
      <c r="E82" s="73">
        <v>8.01</v>
      </c>
      <c r="F82" s="73">
        <v>3.11</v>
      </c>
      <c r="G82" s="70"/>
      <c r="H82" s="95">
        <f>E82/F82</f>
        <v>2.5755627009646305</v>
      </c>
      <c r="I82" s="70"/>
      <c r="K82" s="128" t="s">
        <v>6</v>
      </c>
      <c r="L82" s="68">
        <v>1</v>
      </c>
      <c r="M82" s="73">
        <v>6.71</v>
      </c>
      <c r="N82" s="73">
        <v>2.83</v>
      </c>
      <c r="O82" s="70"/>
      <c r="P82" s="95">
        <f>M82/N82</f>
        <v>2.3710247349823321</v>
      </c>
      <c r="Q82" s="81"/>
    </row>
    <row r="83" spans="2:17">
      <c r="B83" s="82"/>
      <c r="C83" s="101"/>
      <c r="D83" s="68">
        <v>2</v>
      </c>
      <c r="E83" s="73">
        <v>8.5500000000000007</v>
      </c>
      <c r="F83" s="73">
        <v>3.23</v>
      </c>
      <c r="G83" s="70"/>
      <c r="H83" s="95">
        <f>E83/F83</f>
        <v>2.6470588235294121</v>
      </c>
      <c r="I83" s="70"/>
      <c r="K83" s="128"/>
      <c r="L83" s="68">
        <v>2</v>
      </c>
      <c r="M83" s="73">
        <v>6.51</v>
      </c>
      <c r="N83" s="73">
        <v>2.83</v>
      </c>
      <c r="O83" s="70"/>
      <c r="P83" s="95">
        <f>M83/N83</f>
        <v>2.3003533568904593</v>
      </c>
      <c r="Q83" s="81"/>
    </row>
    <row r="84" spans="2:17">
      <c r="B84" s="82"/>
      <c r="C84" s="101"/>
      <c r="E84" s="73"/>
      <c r="F84" s="73"/>
      <c r="G84" s="74" t="s">
        <v>7</v>
      </c>
      <c r="H84" s="95">
        <f>AVERAGE(H82:H83)</f>
        <v>2.6113107622470215</v>
      </c>
      <c r="I84" s="70"/>
      <c r="K84" s="128"/>
      <c r="M84" s="73"/>
      <c r="N84" s="73"/>
      <c r="O84" s="74" t="s">
        <v>7</v>
      </c>
      <c r="P84" s="95">
        <f>AVERAGE(P82:P83)</f>
        <v>2.3356890459363955</v>
      </c>
      <c r="Q84" s="81"/>
    </row>
    <row r="85" spans="2:17">
      <c r="B85" s="82"/>
      <c r="C85" s="101"/>
      <c r="E85" s="73"/>
      <c r="F85" s="73"/>
      <c r="G85" s="74"/>
      <c r="H85" s="95"/>
      <c r="I85" s="70"/>
      <c r="K85" s="101"/>
      <c r="M85" s="73"/>
      <c r="N85" s="73"/>
      <c r="O85" s="74"/>
      <c r="P85" s="95"/>
      <c r="Q85" s="81"/>
    </row>
    <row r="86" spans="2:17">
      <c r="B86" s="82"/>
      <c r="C86" s="101" t="s">
        <v>8</v>
      </c>
      <c r="D86" s="68">
        <v>1</v>
      </c>
      <c r="E86" s="73">
        <v>10.31</v>
      </c>
      <c r="F86" s="73">
        <v>5.37</v>
      </c>
      <c r="G86" s="70"/>
      <c r="H86" s="95">
        <f>E86/F86</f>
        <v>1.9199255121042831</v>
      </c>
      <c r="I86" s="70"/>
      <c r="K86" s="128" t="s">
        <v>8</v>
      </c>
      <c r="L86" s="68">
        <v>1</v>
      </c>
      <c r="M86" s="73">
        <v>9.08</v>
      </c>
      <c r="N86" s="73">
        <v>7.7</v>
      </c>
      <c r="O86" s="70"/>
      <c r="P86" s="95">
        <f>M86/N86</f>
        <v>1.1792207792207792</v>
      </c>
      <c r="Q86" s="81"/>
    </row>
    <row r="87" spans="2:17">
      <c r="B87" s="82"/>
      <c r="C87" s="101"/>
      <c r="D87" s="68">
        <v>2</v>
      </c>
      <c r="E87" s="73">
        <v>10.130000000000001</v>
      </c>
      <c r="F87" s="73">
        <v>4.6500000000000004</v>
      </c>
      <c r="G87" s="70"/>
      <c r="H87" s="95">
        <f>E87/F87</f>
        <v>2.1784946236559142</v>
      </c>
      <c r="I87" s="70"/>
      <c r="K87" s="128"/>
      <c r="L87" s="68">
        <v>2</v>
      </c>
      <c r="M87" s="73">
        <v>10.4</v>
      </c>
      <c r="N87" s="73">
        <v>6.63</v>
      </c>
      <c r="O87" s="70"/>
      <c r="P87" s="95">
        <f>M87/N87</f>
        <v>1.5686274509803921</v>
      </c>
      <c r="Q87" s="81"/>
    </row>
    <row r="88" spans="2:17">
      <c r="B88" s="82"/>
      <c r="C88" s="101"/>
      <c r="E88" s="73"/>
      <c r="F88" s="73"/>
      <c r="G88" s="74" t="s">
        <v>7</v>
      </c>
      <c r="H88" s="95">
        <f>AVERAGE(H86:H87)</f>
        <v>2.0492100678800984</v>
      </c>
      <c r="I88" s="70"/>
      <c r="K88" s="128"/>
      <c r="M88" s="73"/>
      <c r="N88" s="73"/>
      <c r="O88" s="74" t="s">
        <v>7</v>
      </c>
      <c r="P88" s="95">
        <f>AVERAGE(P86:P87)</f>
        <v>1.3739241151005857</v>
      </c>
      <c r="Q88" s="81"/>
    </row>
    <row r="89" spans="2:17">
      <c r="B89" s="82"/>
      <c r="C89" s="101"/>
      <c r="E89" s="73"/>
      <c r="F89" s="73"/>
      <c r="G89" s="74"/>
      <c r="H89" s="95"/>
      <c r="I89" s="70"/>
      <c r="K89" s="101"/>
      <c r="M89" s="73"/>
      <c r="N89" s="73"/>
      <c r="O89" s="74"/>
      <c r="P89" s="95"/>
      <c r="Q89" s="81"/>
    </row>
    <row r="90" spans="2:17">
      <c r="B90" s="82"/>
      <c r="C90" s="101"/>
      <c r="E90" s="73"/>
      <c r="F90" s="73"/>
      <c r="G90" s="98" t="s">
        <v>9</v>
      </c>
      <c r="H90" s="39">
        <f>AVERAGE(H82,H83,H86,H87)</f>
        <v>2.3302604150635604</v>
      </c>
      <c r="I90" s="71"/>
      <c r="K90" s="101"/>
      <c r="M90" s="73"/>
      <c r="N90" s="73"/>
      <c r="O90" s="98" t="s">
        <v>9</v>
      </c>
      <c r="P90" s="39">
        <f>AVERAGE(P82,P83,P86,P87)</f>
        <v>1.8548065805184906</v>
      </c>
      <c r="Q90" s="81"/>
    </row>
    <row r="91" spans="2:17">
      <c r="B91" s="82"/>
      <c r="C91" s="101"/>
      <c r="E91" s="73"/>
      <c r="F91" s="73"/>
      <c r="G91" s="74"/>
      <c r="H91" s="95"/>
      <c r="I91" s="70"/>
      <c r="K91" s="101"/>
      <c r="M91" s="73"/>
      <c r="N91" s="73"/>
      <c r="O91" s="74"/>
      <c r="P91" s="95"/>
      <c r="Q91" s="81"/>
    </row>
    <row r="92" spans="2:17">
      <c r="B92" s="82"/>
      <c r="C92" s="128" t="s">
        <v>46</v>
      </c>
      <c r="D92" s="68">
        <v>1</v>
      </c>
      <c r="E92" s="73">
        <v>7.03</v>
      </c>
      <c r="F92" s="73">
        <v>3.69</v>
      </c>
      <c r="G92" s="70"/>
      <c r="H92" s="95">
        <f>E92/F92</f>
        <v>1.9051490514905149</v>
      </c>
      <c r="I92" s="70"/>
      <c r="K92" s="128" t="s">
        <v>10</v>
      </c>
      <c r="L92" s="68">
        <v>1</v>
      </c>
      <c r="M92" s="73">
        <v>7.82</v>
      </c>
      <c r="N92" s="73">
        <v>4.1399999999999997</v>
      </c>
      <c r="O92" s="70"/>
      <c r="P92" s="95">
        <f>M92/N92</f>
        <v>1.8888888888888891</v>
      </c>
      <c r="Q92" s="81"/>
    </row>
    <row r="93" spans="2:17">
      <c r="B93" s="82"/>
      <c r="C93" s="128"/>
      <c r="D93" s="68">
        <v>2</v>
      </c>
      <c r="E93" s="73">
        <v>6.83</v>
      </c>
      <c r="F93" s="73">
        <v>3.24</v>
      </c>
      <c r="G93" s="70"/>
      <c r="H93" s="95">
        <f>E93/F93</f>
        <v>2.1080246913580245</v>
      </c>
      <c r="I93" s="70"/>
      <c r="K93" s="128"/>
      <c r="L93" s="68">
        <v>2</v>
      </c>
      <c r="M93" s="73">
        <v>5.6</v>
      </c>
      <c r="N93" s="73">
        <v>5.08</v>
      </c>
      <c r="O93" s="70"/>
      <c r="P93" s="95">
        <f>M93/N93</f>
        <v>1.1023622047244093</v>
      </c>
      <c r="Q93" s="81"/>
    </row>
    <row r="94" spans="2:17">
      <c r="B94" s="82"/>
      <c r="C94" s="128"/>
      <c r="E94" s="73"/>
      <c r="F94" s="73"/>
      <c r="G94" s="74" t="s">
        <v>7</v>
      </c>
      <c r="H94" s="95">
        <f>AVERAGE(H92:H93)</f>
        <v>2.0065868714242696</v>
      </c>
      <c r="I94" s="70"/>
      <c r="K94" s="128"/>
      <c r="M94" s="73"/>
      <c r="N94" s="73"/>
      <c r="O94" s="74" t="s">
        <v>7</v>
      </c>
      <c r="P94" s="95">
        <f>AVERAGE(P92:P93)</f>
        <v>1.4956255468066493</v>
      </c>
      <c r="Q94" s="81"/>
    </row>
    <row r="95" spans="2:17">
      <c r="B95" s="82"/>
      <c r="C95" s="101"/>
      <c r="E95" s="73"/>
      <c r="F95" s="73"/>
      <c r="G95" s="74"/>
      <c r="H95" s="95"/>
      <c r="I95" s="70"/>
      <c r="K95" s="101"/>
      <c r="M95" s="73"/>
      <c r="N95" s="73"/>
      <c r="O95" s="74"/>
      <c r="P95" s="95"/>
      <c r="Q95" s="81"/>
    </row>
    <row r="96" spans="2:17">
      <c r="B96" s="82"/>
      <c r="C96" s="128" t="s">
        <v>10</v>
      </c>
      <c r="D96" s="68">
        <v>1</v>
      </c>
      <c r="E96" s="73">
        <v>7.34</v>
      </c>
      <c r="F96" s="73">
        <v>4.17</v>
      </c>
      <c r="G96" s="70"/>
      <c r="H96" s="95">
        <f>E96/F96</f>
        <v>1.7601918465227817</v>
      </c>
      <c r="I96" s="70"/>
      <c r="K96" s="128" t="s">
        <v>11</v>
      </c>
      <c r="L96" s="68">
        <v>1</v>
      </c>
      <c r="M96" s="73">
        <v>7.39</v>
      </c>
      <c r="N96" s="73">
        <v>4.96</v>
      </c>
      <c r="O96" s="70"/>
      <c r="P96" s="95">
        <f>M96/N96</f>
        <v>1.4899193548387095</v>
      </c>
      <c r="Q96" s="81"/>
    </row>
    <row r="97" spans="2:17">
      <c r="B97" s="82"/>
      <c r="C97" s="128"/>
      <c r="D97" s="68">
        <v>2</v>
      </c>
      <c r="E97" s="73">
        <v>8.2200000000000006</v>
      </c>
      <c r="F97" s="73">
        <v>3.65</v>
      </c>
      <c r="G97" s="70"/>
      <c r="H97" s="95">
        <f>E97/F97</f>
        <v>2.2520547945205482</v>
      </c>
      <c r="I97" s="70"/>
      <c r="K97" s="128"/>
      <c r="L97" s="68">
        <v>2</v>
      </c>
      <c r="M97" s="73">
        <v>5.89</v>
      </c>
      <c r="N97" s="73">
        <v>5.49</v>
      </c>
      <c r="O97" s="70"/>
      <c r="P97" s="95">
        <f>M97/N97</f>
        <v>1.0728597449908925</v>
      </c>
      <c r="Q97" s="81"/>
    </row>
    <row r="98" spans="2:17">
      <c r="B98" s="82"/>
      <c r="C98" s="128"/>
      <c r="E98" s="73"/>
      <c r="F98" s="73"/>
      <c r="G98" s="74" t="s">
        <v>7</v>
      </c>
      <c r="H98" s="95">
        <f>AVERAGE(H96:H97)</f>
        <v>2.0061233205216649</v>
      </c>
      <c r="I98" s="70"/>
      <c r="K98" s="128"/>
      <c r="M98" s="73"/>
      <c r="N98" s="73"/>
      <c r="O98" s="74" t="s">
        <v>7</v>
      </c>
      <c r="P98" s="95">
        <f>AVERAGE(P96:P97)</f>
        <v>1.2813895499148011</v>
      </c>
      <c r="Q98" s="81"/>
    </row>
    <row r="99" spans="2:17">
      <c r="B99" s="82"/>
      <c r="C99" s="101"/>
      <c r="E99" s="73"/>
      <c r="F99" s="73"/>
      <c r="G99" s="74"/>
      <c r="H99" s="95"/>
      <c r="I99" s="70"/>
      <c r="K99" s="101"/>
      <c r="M99" s="73"/>
      <c r="N99" s="73"/>
      <c r="O99" s="74"/>
      <c r="P99" s="95"/>
      <c r="Q99" s="81"/>
    </row>
    <row r="100" spans="2:17">
      <c r="B100" s="82"/>
      <c r="C100" s="101"/>
      <c r="E100" s="73"/>
      <c r="F100" s="73"/>
      <c r="G100" s="98" t="s">
        <v>12</v>
      </c>
      <c r="H100" s="39">
        <f>AVERAGE(H92,H93,H96,H97)</f>
        <v>2.0063550959729675</v>
      </c>
      <c r="I100" s="71"/>
      <c r="K100" s="101"/>
      <c r="M100" s="73"/>
      <c r="N100" s="73"/>
      <c r="O100" s="98" t="s">
        <v>12</v>
      </c>
      <c r="P100" s="39">
        <f>AVERAGE(P92,P93,P96,P97)</f>
        <v>1.3885075483607252</v>
      </c>
      <c r="Q100" s="81"/>
    </row>
    <row r="101" spans="2:17">
      <c r="B101" s="82"/>
      <c r="C101" s="101"/>
      <c r="E101" s="73"/>
      <c r="F101" s="73"/>
      <c r="G101" s="74"/>
      <c r="H101" s="95"/>
      <c r="I101" s="70"/>
      <c r="K101" s="101"/>
      <c r="M101" s="73"/>
      <c r="N101" s="73"/>
      <c r="O101" s="74"/>
      <c r="P101" s="95"/>
      <c r="Q101" s="81"/>
    </row>
    <row r="102" spans="2:17">
      <c r="B102" s="82"/>
      <c r="C102" s="128" t="s">
        <v>11</v>
      </c>
      <c r="D102" s="68">
        <v>1</v>
      </c>
      <c r="E102" s="73">
        <v>8.15</v>
      </c>
      <c r="F102" s="73">
        <v>4.78</v>
      </c>
      <c r="G102" s="70"/>
      <c r="H102" s="95">
        <f>E102/F102</f>
        <v>1.7050209205020921</v>
      </c>
      <c r="I102" s="70"/>
      <c r="K102" s="128" t="s">
        <v>43</v>
      </c>
      <c r="L102" s="68">
        <v>1</v>
      </c>
      <c r="M102" s="73">
        <v>6.88</v>
      </c>
      <c r="N102" s="73">
        <v>5.23</v>
      </c>
      <c r="O102" s="70"/>
      <c r="P102" s="95">
        <f>M102/N102</f>
        <v>1.3154875717017207</v>
      </c>
      <c r="Q102" s="81"/>
    </row>
    <row r="103" spans="2:17">
      <c r="B103" s="82"/>
      <c r="C103" s="128"/>
      <c r="D103" s="68">
        <v>2</v>
      </c>
      <c r="E103" s="73">
        <v>8.14</v>
      </c>
      <c r="F103" s="73">
        <v>4.43</v>
      </c>
      <c r="G103" s="70"/>
      <c r="H103" s="95">
        <f>E103/F103</f>
        <v>1.8374717832957113</v>
      </c>
      <c r="I103" s="70"/>
      <c r="K103" s="128"/>
      <c r="L103" s="68">
        <v>2</v>
      </c>
      <c r="M103" s="73">
        <v>5.97</v>
      </c>
      <c r="N103" s="73">
        <v>4.51</v>
      </c>
      <c r="O103" s="70"/>
      <c r="P103" s="95">
        <f>M103/N103</f>
        <v>1.3237250554323725</v>
      </c>
      <c r="Q103" s="81"/>
    </row>
    <row r="104" spans="2:17">
      <c r="B104" s="82"/>
      <c r="C104" s="128"/>
      <c r="E104" s="73"/>
      <c r="F104" s="73"/>
      <c r="G104" s="74" t="s">
        <v>7</v>
      </c>
      <c r="H104" s="95">
        <f>AVERAGE(H102:H103)</f>
        <v>1.7712463518989017</v>
      </c>
      <c r="I104" s="70"/>
      <c r="K104" s="128"/>
      <c r="M104" s="73"/>
      <c r="N104" s="73"/>
      <c r="O104" s="74" t="s">
        <v>7</v>
      </c>
      <c r="P104" s="95">
        <f>AVERAGE(P102:P103)</f>
        <v>1.3196063135670466</v>
      </c>
      <c r="Q104" s="81"/>
    </row>
    <row r="105" spans="2:17">
      <c r="B105" s="82"/>
      <c r="C105" s="101"/>
      <c r="E105" s="73"/>
      <c r="F105" s="73"/>
      <c r="G105" s="74"/>
      <c r="H105" s="95"/>
      <c r="I105" s="70"/>
      <c r="K105" s="101"/>
      <c r="M105" s="73"/>
      <c r="N105" s="73"/>
      <c r="O105" s="74"/>
      <c r="P105" s="95"/>
      <c r="Q105" s="81"/>
    </row>
    <row r="106" spans="2:17">
      <c r="B106" s="82"/>
      <c r="C106" s="128" t="s">
        <v>43</v>
      </c>
      <c r="D106" s="68">
        <v>1</v>
      </c>
      <c r="E106" s="73">
        <v>5.53</v>
      </c>
      <c r="F106" s="73">
        <v>5</v>
      </c>
      <c r="G106" s="70"/>
      <c r="H106" s="95">
        <f>E106/F106</f>
        <v>1.1060000000000001</v>
      </c>
      <c r="I106" s="70"/>
      <c r="K106" s="128" t="s">
        <v>13</v>
      </c>
      <c r="L106" s="68">
        <v>1</v>
      </c>
      <c r="M106" s="73">
        <v>6.82</v>
      </c>
      <c r="N106" s="73">
        <v>6.33</v>
      </c>
      <c r="O106" s="70"/>
      <c r="P106" s="95">
        <f>M106/N106</f>
        <v>1.0774091627172195</v>
      </c>
      <c r="Q106" s="81"/>
    </row>
    <row r="107" spans="2:17">
      <c r="B107" s="82"/>
      <c r="C107" s="127"/>
      <c r="D107" s="68">
        <v>2</v>
      </c>
      <c r="E107" s="73">
        <v>6.3</v>
      </c>
      <c r="F107" s="73">
        <v>3.48</v>
      </c>
      <c r="G107" s="70"/>
      <c r="H107" s="95">
        <f>E107/F107</f>
        <v>1.8103448275862069</v>
      </c>
      <c r="I107" s="70"/>
      <c r="K107" s="127"/>
      <c r="L107" s="68">
        <v>2</v>
      </c>
      <c r="M107" s="73">
        <v>8.32</v>
      </c>
      <c r="N107" s="73">
        <v>6.42</v>
      </c>
      <c r="O107" s="70"/>
      <c r="P107" s="95">
        <f>M107/N107</f>
        <v>1.29595015576324</v>
      </c>
      <c r="Q107" s="81"/>
    </row>
    <row r="108" spans="2:17">
      <c r="B108" s="82"/>
      <c r="C108" s="129"/>
      <c r="E108" s="73"/>
      <c r="F108" s="73"/>
      <c r="G108" s="74" t="s">
        <v>7</v>
      </c>
      <c r="H108" s="95">
        <f>AVERAGE(H106:H107)</f>
        <v>1.4581724137931036</v>
      </c>
      <c r="I108" s="70"/>
      <c r="K108" s="129"/>
      <c r="M108" s="73"/>
      <c r="N108" s="73"/>
      <c r="O108" s="74" t="s">
        <v>7</v>
      </c>
      <c r="P108" s="95">
        <f>AVERAGE(P106:P107)</f>
        <v>1.1866796592402298</v>
      </c>
      <c r="Q108" s="81"/>
    </row>
    <row r="109" spans="2:17">
      <c r="B109" s="82"/>
      <c r="C109" s="94"/>
      <c r="E109" s="73"/>
      <c r="F109" s="73"/>
      <c r="G109" s="74"/>
      <c r="H109" s="95"/>
      <c r="I109" s="70"/>
      <c r="K109" s="94"/>
      <c r="M109" s="73"/>
      <c r="N109" s="73"/>
      <c r="O109" s="74"/>
      <c r="P109" s="95"/>
      <c r="Q109" s="81"/>
    </row>
    <row r="110" spans="2:17">
      <c r="B110" s="82"/>
      <c r="C110" s="94"/>
      <c r="E110" s="73"/>
      <c r="F110" s="73"/>
      <c r="G110" s="98" t="s">
        <v>17</v>
      </c>
      <c r="H110" s="39">
        <f>AVERAGE(H102,H103,H106,H107)</f>
        <v>1.6147093828460024</v>
      </c>
      <c r="I110" s="71"/>
      <c r="K110" s="94"/>
      <c r="M110" s="73"/>
      <c r="N110" s="73"/>
      <c r="O110" s="98" t="s">
        <v>17</v>
      </c>
      <c r="P110" s="39">
        <f>AVERAGE(P102,P103,P106,P107)</f>
        <v>1.2531429864036383</v>
      </c>
      <c r="Q110" s="81"/>
    </row>
    <row r="111" spans="2:17">
      <c r="B111" s="82"/>
      <c r="C111" s="94"/>
      <c r="E111" s="73"/>
      <c r="F111" s="73"/>
      <c r="G111" s="74"/>
      <c r="H111" s="95"/>
      <c r="I111" s="70"/>
      <c r="K111" s="94"/>
      <c r="M111" s="73"/>
      <c r="N111" s="73"/>
      <c r="O111" s="74"/>
      <c r="P111" s="95"/>
      <c r="Q111" s="81"/>
    </row>
    <row r="112" spans="2:17">
      <c r="B112" s="82"/>
      <c r="C112" s="127" t="s">
        <v>13</v>
      </c>
      <c r="D112" s="68">
        <v>1</v>
      </c>
      <c r="E112" s="73">
        <v>5.34</v>
      </c>
      <c r="F112" s="73">
        <v>3.39</v>
      </c>
      <c r="G112" s="74"/>
      <c r="H112" s="95">
        <f>E112/F112</f>
        <v>1.5752212389380531</v>
      </c>
      <c r="I112" s="70"/>
      <c r="K112" s="127" t="s">
        <v>15</v>
      </c>
      <c r="L112" s="68">
        <v>1</v>
      </c>
      <c r="M112" s="73">
        <v>2.2400000000000002</v>
      </c>
      <c r="N112" s="73">
        <v>3.56</v>
      </c>
      <c r="O112" s="74"/>
      <c r="P112" s="95">
        <f>M112/N112</f>
        <v>0.62921348314606751</v>
      </c>
      <c r="Q112" s="81"/>
    </row>
    <row r="113" spans="2:17">
      <c r="B113" s="82"/>
      <c r="C113" s="127"/>
      <c r="D113" s="68">
        <v>2</v>
      </c>
      <c r="E113" s="73">
        <v>5.62</v>
      </c>
      <c r="F113" s="73">
        <v>3.35</v>
      </c>
      <c r="G113" s="74"/>
      <c r="H113" s="95">
        <f>E113/F113</f>
        <v>1.6776119402985075</v>
      </c>
      <c r="I113" s="70"/>
      <c r="K113" s="127"/>
      <c r="L113" s="68">
        <v>2</v>
      </c>
      <c r="M113" s="73">
        <v>3.43</v>
      </c>
      <c r="N113" s="73">
        <v>3.47</v>
      </c>
      <c r="O113" s="74"/>
      <c r="P113" s="95">
        <f>M113/N113</f>
        <v>0.98847262247838619</v>
      </c>
      <c r="Q113" s="81"/>
    </row>
    <row r="114" spans="2:17">
      <c r="B114" s="82"/>
      <c r="C114" s="127"/>
      <c r="G114" s="74" t="s">
        <v>7</v>
      </c>
      <c r="H114" s="95">
        <f>AVERAGE(H112:H113)</f>
        <v>1.6264165896182803</v>
      </c>
      <c r="I114" s="70"/>
      <c r="K114" s="127"/>
      <c r="O114" s="74" t="s">
        <v>7</v>
      </c>
      <c r="P114" s="95">
        <f>AVERAGE(P112:P113)</f>
        <v>0.80884305281222679</v>
      </c>
      <c r="Q114" s="81"/>
    </row>
    <row r="115" spans="2:17">
      <c r="B115" s="82"/>
      <c r="C115" s="100"/>
      <c r="G115" s="74"/>
      <c r="H115" s="95"/>
      <c r="I115" s="70"/>
      <c r="K115" s="100"/>
      <c r="O115" s="74"/>
      <c r="P115" s="95"/>
      <c r="Q115" s="81"/>
    </row>
    <row r="116" spans="2:17">
      <c r="B116" s="82"/>
      <c r="C116" s="127" t="s">
        <v>15</v>
      </c>
      <c r="D116" s="68">
        <v>1</v>
      </c>
      <c r="E116" s="73">
        <v>7.8</v>
      </c>
      <c r="F116" s="73">
        <v>4.13</v>
      </c>
      <c r="G116" s="74"/>
      <c r="H116" s="95">
        <f>E116/F116</f>
        <v>1.8886198547215496</v>
      </c>
      <c r="I116" s="70"/>
      <c r="K116" s="127" t="s">
        <v>44</v>
      </c>
      <c r="L116" s="68">
        <v>1</v>
      </c>
      <c r="M116" s="73">
        <v>4.04</v>
      </c>
      <c r="N116" s="73">
        <v>4.63</v>
      </c>
      <c r="O116" s="74"/>
      <c r="P116" s="95">
        <f>M116/N116</f>
        <v>0.87257019438444927</v>
      </c>
      <c r="Q116" s="81"/>
    </row>
    <row r="117" spans="2:17">
      <c r="B117" s="82"/>
      <c r="C117" s="127"/>
      <c r="D117" s="68">
        <v>2</v>
      </c>
      <c r="E117" s="73">
        <v>7.82</v>
      </c>
      <c r="F117" s="73">
        <v>4.5</v>
      </c>
      <c r="G117" s="74"/>
      <c r="H117" s="95">
        <f>E117/F117</f>
        <v>1.7377777777777779</v>
      </c>
      <c r="I117" s="70"/>
      <c r="K117" s="127"/>
      <c r="L117" s="68">
        <v>2</v>
      </c>
      <c r="M117" s="73">
        <v>5.21</v>
      </c>
      <c r="N117" s="73">
        <v>4.25</v>
      </c>
      <c r="O117" s="74"/>
      <c r="P117" s="95">
        <f>M117/N117</f>
        <v>1.2258823529411764</v>
      </c>
      <c r="Q117" s="81"/>
    </row>
    <row r="118" spans="2:17">
      <c r="B118" s="82"/>
      <c r="C118" s="127"/>
      <c r="E118" s="73"/>
      <c r="F118" s="73"/>
      <c r="G118" s="74" t="s">
        <v>7</v>
      </c>
      <c r="H118" s="95">
        <f>AVERAGE(H116:H117)</f>
        <v>1.8131988162496637</v>
      </c>
      <c r="I118" s="70"/>
      <c r="K118" s="127"/>
      <c r="M118" s="73"/>
      <c r="N118" s="73"/>
      <c r="O118" s="74" t="s">
        <v>7</v>
      </c>
      <c r="P118" s="95">
        <f>AVERAGE(P116:P117)</f>
        <v>1.0492262736628128</v>
      </c>
      <c r="Q118" s="81"/>
    </row>
    <row r="119" spans="2:17">
      <c r="B119" s="82"/>
      <c r="C119" s="100"/>
      <c r="E119" s="73"/>
      <c r="F119" s="73"/>
      <c r="G119" s="74"/>
      <c r="H119" s="95"/>
      <c r="I119" s="70"/>
      <c r="K119" s="100"/>
      <c r="M119" s="73"/>
      <c r="N119" s="73"/>
      <c r="O119" s="74"/>
      <c r="P119" s="95"/>
      <c r="Q119" s="81"/>
    </row>
    <row r="120" spans="2:17">
      <c r="B120" s="82"/>
      <c r="C120" s="100"/>
      <c r="E120" s="73"/>
      <c r="F120" s="73"/>
      <c r="G120" s="98" t="s">
        <v>21</v>
      </c>
      <c r="H120" s="39">
        <f>AVERAGE(H112,H113,H116,H117)</f>
        <v>1.719807702933972</v>
      </c>
      <c r="I120" s="71"/>
      <c r="K120" s="100"/>
      <c r="M120" s="73"/>
      <c r="N120" s="73"/>
      <c r="O120" s="98" t="s">
        <v>21</v>
      </c>
      <c r="P120" s="39">
        <f>AVERAGE(P112,P113,P116,P117)</f>
        <v>0.92903466323751971</v>
      </c>
      <c r="Q120" s="81"/>
    </row>
    <row r="121" spans="2:17">
      <c r="B121" s="82"/>
      <c r="C121" s="100"/>
      <c r="E121" s="73"/>
      <c r="F121" s="73"/>
      <c r="G121" s="74"/>
      <c r="H121" s="95"/>
      <c r="I121" s="70"/>
      <c r="K121" s="100"/>
      <c r="M121" s="73"/>
      <c r="N121" s="73"/>
      <c r="O121" s="74"/>
      <c r="P121" s="95"/>
      <c r="Q121" s="81"/>
    </row>
    <row r="122" spans="2:17">
      <c r="B122" s="82"/>
      <c r="C122" s="127" t="s">
        <v>44</v>
      </c>
      <c r="D122" s="68">
        <v>1</v>
      </c>
      <c r="E122" s="73">
        <v>6.16</v>
      </c>
      <c r="F122" s="73">
        <v>4.03</v>
      </c>
      <c r="G122" s="74"/>
      <c r="H122" s="95">
        <f>E122/F122</f>
        <v>1.5285359801488834</v>
      </c>
      <c r="I122" s="70"/>
      <c r="K122" s="127" t="s">
        <v>18</v>
      </c>
      <c r="L122" s="68">
        <v>1</v>
      </c>
      <c r="M122" s="73">
        <v>6.57</v>
      </c>
      <c r="N122" s="73">
        <v>5.98</v>
      </c>
      <c r="O122" s="74"/>
      <c r="P122" s="95">
        <f>M122/N122</f>
        <v>1.0986622073578596</v>
      </c>
      <c r="Q122" s="81"/>
    </row>
    <row r="123" spans="2:17">
      <c r="B123" s="82"/>
      <c r="C123" s="127"/>
      <c r="D123" s="68">
        <v>2</v>
      </c>
      <c r="E123" s="73">
        <v>6.03</v>
      </c>
      <c r="F123" s="73">
        <v>3.91</v>
      </c>
      <c r="G123" s="74"/>
      <c r="H123" s="95">
        <f>E123/F123</f>
        <v>1.5421994884910486</v>
      </c>
      <c r="I123" s="70"/>
      <c r="K123" s="127"/>
      <c r="L123" s="68">
        <v>2</v>
      </c>
      <c r="M123" s="73">
        <v>5.4</v>
      </c>
      <c r="N123" s="73">
        <v>5.81</v>
      </c>
      <c r="O123" s="74"/>
      <c r="P123" s="95">
        <f>M123/N123</f>
        <v>0.92943201376936324</v>
      </c>
      <c r="Q123" s="81"/>
    </row>
    <row r="124" spans="2:17">
      <c r="B124" s="82"/>
      <c r="C124" s="127"/>
      <c r="E124" s="73"/>
      <c r="F124" s="73"/>
      <c r="G124" s="74" t="s">
        <v>7</v>
      </c>
      <c r="H124" s="95">
        <f>AVERAGE(H122:H123)</f>
        <v>1.5353677343199661</v>
      </c>
      <c r="I124" s="70"/>
      <c r="K124" s="127"/>
      <c r="M124" s="73"/>
      <c r="N124" s="73"/>
      <c r="O124" s="74" t="s">
        <v>7</v>
      </c>
      <c r="P124" s="95">
        <f>AVERAGE(P122:P123)</f>
        <v>1.0140471105636113</v>
      </c>
      <c r="Q124" s="81"/>
    </row>
    <row r="125" spans="2:17">
      <c r="B125" s="82"/>
      <c r="C125" s="100"/>
      <c r="E125" s="73"/>
      <c r="F125" s="73"/>
      <c r="G125" s="74"/>
      <c r="H125" s="95"/>
      <c r="I125" s="70"/>
      <c r="K125" s="100"/>
      <c r="M125" s="73"/>
      <c r="N125" s="73"/>
      <c r="O125" s="74"/>
      <c r="P125" s="95"/>
      <c r="Q125" s="81"/>
    </row>
    <row r="126" spans="2:17">
      <c r="B126" s="82"/>
      <c r="C126" s="127" t="s">
        <v>14</v>
      </c>
      <c r="D126" s="68">
        <v>1</v>
      </c>
      <c r="E126" s="73">
        <v>3.88</v>
      </c>
      <c r="F126" s="73">
        <v>3.3</v>
      </c>
      <c r="G126" s="74"/>
      <c r="H126" s="95">
        <f>E126/F126</f>
        <v>1.1757575757575758</v>
      </c>
      <c r="I126" s="70"/>
      <c r="K126" s="127" t="s">
        <v>14</v>
      </c>
      <c r="L126" s="68">
        <v>1</v>
      </c>
      <c r="M126" s="73">
        <v>5.52</v>
      </c>
      <c r="N126" s="73">
        <v>7.04</v>
      </c>
      <c r="O126" s="74"/>
      <c r="P126" s="95">
        <f>M126/N126</f>
        <v>0.78409090909090906</v>
      </c>
      <c r="Q126" s="81"/>
    </row>
    <row r="127" spans="2:17">
      <c r="B127" s="82"/>
      <c r="C127" s="127"/>
      <c r="D127" s="68">
        <v>2</v>
      </c>
      <c r="E127" s="73">
        <v>4.2699999999999996</v>
      </c>
      <c r="F127" s="73">
        <v>3.07</v>
      </c>
      <c r="G127" s="74"/>
      <c r="H127" s="95">
        <f>E127/F127</f>
        <v>1.3908794788273615</v>
      </c>
      <c r="I127" s="70"/>
      <c r="K127" s="127"/>
      <c r="L127" s="68">
        <v>2</v>
      </c>
      <c r="M127" s="73">
        <v>7.92</v>
      </c>
      <c r="N127" s="73">
        <v>5.59</v>
      </c>
      <c r="O127" s="74"/>
      <c r="P127" s="95">
        <f>M127/N127</f>
        <v>1.4168157423971377</v>
      </c>
      <c r="Q127" s="81"/>
    </row>
    <row r="128" spans="2:17">
      <c r="B128" s="82"/>
      <c r="C128" s="127"/>
      <c r="E128" s="73"/>
      <c r="F128" s="73"/>
      <c r="G128" s="74" t="s">
        <v>7</v>
      </c>
      <c r="H128" s="95">
        <f>AVERAGE(H126:H127)</f>
        <v>1.2833185272924688</v>
      </c>
      <c r="I128" s="70"/>
      <c r="K128" s="127"/>
      <c r="M128" s="73"/>
      <c r="N128" s="73"/>
      <c r="O128" s="74" t="s">
        <v>7</v>
      </c>
      <c r="P128" s="95">
        <f>AVERAGE(P126:P127)</f>
        <v>1.1004533257440234</v>
      </c>
      <c r="Q128" s="81"/>
    </row>
    <row r="129" spans="2:17">
      <c r="B129" s="82"/>
      <c r="C129" s="100"/>
      <c r="E129" s="73"/>
      <c r="F129" s="73"/>
      <c r="G129" s="74"/>
      <c r="H129" s="95"/>
      <c r="I129" s="70"/>
      <c r="K129" s="99"/>
      <c r="M129" s="73"/>
      <c r="N129" s="73"/>
      <c r="O129" s="74"/>
      <c r="P129" s="95"/>
      <c r="Q129" s="81"/>
    </row>
    <row r="130" spans="2:17">
      <c r="B130" s="82"/>
      <c r="C130" s="100"/>
      <c r="E130" s="73"/>
      <c r="F130" s="73"/>
      <c r="G130" s="98" t="s">
        <v>24</v>
      </c>
      <c r="H130" s="39">
        <f>AVERAGE(H122,H123,H126,H127)</f>
        <v>1.4093431308062174</v>
      </c>
      <c r="I130" s="71"/>
      <c r="J130" s="70"/>
      <c r="K130" s="99"/>
      <c r="M130" s="73"/>
      <c r="N130" s="73"/>
      <c r="O130" s="98" t="s">
        <v>24</v>
      </c>
      <c r="P130" s="39">
        <f>AVERAGE(P122,P123,P126,P127)</f>
        <v>1.0572502181538175</v>
      </c>
      <c r="Q130" s="81"/>
    </row>
    <row r="131" spans="2:17">
      <c r="B131" s="82"/>
      <c r="C131" s="100"/>
      <c r="E131" s="73"/>
      <c r="F131" s="73"/>
      <c r="G131" s="74"/>
      <c r="H131" s="95"/>
      <c r="I131" s="70"/>
      <c r="K131" s="96"/>
      <c r="M131" s="73"/>
      <c r="N131" s="73"/>
      <c r="P131" s="111"/>
      <c r="Q131" s="81"/>
    </row>
    <row r="132" spans="2:17">
      <c r="B132" s="82"/>
      <c r="C132" s="127" t="s">
        <v>16</v>
      </c>
      <c r="D132" s="68">
        <v>1</v>
      </c>
      <c r="E132" s="73">
        <v>4.78</v>
      </c>
      <c r="F132" s="73">
        <v>3.98</v>
      </c>
      <c r="G132" s="74"/>
      <c r="H132" s="95">
        <f>E132/F132</f>
        <v>1.2010050251256281</v>
      </c>
      <c r="I132" s="70"/>
      <c r="J132" s="70"/>
      <c r="K132" s="96"/>
      <c r="M132" s="73"/>
      <c r="N132" s="73"/>
      <c r="O132" s="70"/>
      <c r="P132" s="95"/>
      <c r="Q132" s="81"/>
    </row>
    <row r="133" spans="2:17">
      <c r="B133" s="82"/>
      <c r="C133" s="127"/>
      <c r="D133" s="68">
        <v>2</v>
      </c>
      <c r="E133" s="73">
        <v>5.32</v>
      </c>
      <c r="F133" s="73">
        <v>4.38</v>
      </c>
      <c r="G133" s="74"/>
      <c r="H133" s="95">
        <f>E133/F133</f>
        <v>1.2146118721461188</v>
      </c>
      <c r="I133" s="70"/>
      <c r="K133" s="93"/>
      <c r="O133" s="71" t="s">
        <v>7</v>
      </c>
      <c r="P133" s="39">
        <f>AVERAGE(P84,P88,P94,P98,P104,P108,P114,P118,P124,P128)</f>
        <v>1.2965483993348381</v>
      </c>
      <c r="Q133" s="81"/>
    </row>
    <row r="134" spans="2:17">
      <c r="B134" s="82"/>
      <c r="C134" s="127"/>
      <c r="E134" s="73"/>
      <c r="F134" s="73"/>
      <c r="G134" s="74" t="s">
        <v>7</v>
      </c>
      <c r="H134" s="95">
        <f>AVERAGE(H132:H133)</f>
        <v>1.2078084486358733</v>
      </c>
      <c r="I134" s="70"/>
      <c r="K134" s="91"/>
      <c r="L134" s="90"/>
      <c r="M134" s="89"/>
      <c r="N134" s="89"/>
      <c r="O134" s="8" t="s">
        <v>38</v>
      </c>
      <c r="P134" s="40">
        <f>STDEV(P82,P83,P86,P87,P92,P93,P96,P97,P102,P103,P106,P107,P112,P113,P116,P117,P122,P123,P126,P127)</f>
        <v>0.45601527855328122</v>
      </c>
      <c r="Q134" s="81"/>
    </row>
    <row r="135" spans="2:17">
      <c r="B135" s="82"/>
      <c r="C135" s="100"/>
      <c r="E135" s="73"/>
      <c r="F135" s="73"/>
      <c r="G135" s="74"/>
      <c r="H135" s="95"/>
      <c r="I135" s="70"/>
      <c r="K135" s="70"/>
      <c r="Q135" s="81"/>
    </row>
    <row r="136" spans="2:17">
      <c r="B136" s="82"/>
      <c r="C136" s="100"/>
      <c r="E136" s="73"/>
      <c r="F136" s="73"/>
      <c r="G136" s="98" t="s">
        <v>27</v>
      </c>
      <c r="H136" s="39">
        <f>AVERAGE(H132,H133)</f>
        <v>1.2078084486358733</v>
      </c>
      <c r="I136" s="71"/>
      <c r="K136" s="70"/>
      <c r="Q136" s="81"/>
    </row>
    <row r="137" spans="2:17">
      <c r="B137" s="82"/>
      <c r="C137" s="97"/>
      <c r="E137" s="73"/>
      <c r="F137" s="73"/>
      <c r="H137" s="111"/>
      <c r="Q137" s="81"/>
    </row>
    <row r="138" spans="2:17">
      <c r="B138" s="82"/>
      <c r="C138" s="97"/>
      <c r="E138" s="73"/>
      <c r="F138" s="73"/>
      <c r="G138" s="70"/>
      <c r="H138" s="95"/>
      <c r="I138" s="70"/>
      <c r="Q138" s="81"/>
    </row>
    <row r="139" spans="2:17">
      <c r="B139" s="82"/>
      <c r="C139" s="94"/>
      <c r="G139" s="71" t="s">
        <v>7</v>
      </c>
      <c r="H139" s="39">
        <f>AVERAGE(H84,H88,H94,H98,H104,H108,H114,H118,H124,H128,H134)</f>
        <v>1.760796354898301</v>
      </c>
      <c r="I139" s="71"/>
      <c r="Q139" s="81"/>
    </row>
    <row r="140" spans="2:17">
      <c r="B140" s="82"/>
      <c r="C140" s="92"/>
      <c r="D140" s="90"/>
      <c r="E140" s="89"/>
      <c r="F140" s="89"/>
      <c r="G140" s="8" t="s">
        <v>38</v>
      </c>
      <c r="H140" s="40">
        <f>STDEV(H82,H83,H86,H87,H92,H93,H96,H97,H102,H103,H106,H107,H112,H113,H116,H117,H122,H123,H126,H127,H132,H133)</f>
        <v>0.42104132279209611</v>
      </c>
      <c r="I140" s="71"/>
      <c r="Q140" s="81"/>
    </row>
    <row r="141" spans="2:17">
      <c r="B141" s="82"/>
      <c r="Q141" s="81"/>
    </row>
    <row r="142" spans="2:17" ht="17" thickBot="1">
      <c r="B142" s="82"/>
      <c r="Q142" s="81"/>
    </row>
    <row r="143" spans="2:17">
      <c r="B143" s="82"/>
      <c r="D143" s="121" t="s">
        <v>55</v>
      </c>
      <c r="E143" s="122"/>
      <c r="F143" s="123"/>
      <c r="Q143" s="81"/>
    </row>
    <row r="144" spans="2:17">
      <c r="B144" s="82"/>
      <c r="D144" s="87"/>
      <c r="E144" s="88" t="s">
        <v>39</v>
      </c>
      <c r="F144" s="41" t="s">
        <v>40</v>
      </c>
      <c r="Q144" s="81"/>
    </row>
    <row r="145" spans="2:17">
      <c r="B145" s="82"/>
      <c r="D145" s="87"/>
      <c r="E145" s="73">
        <v>2.33</v>
      </c>
      <c r="F145" s="86">
        <v>1.85</v>
      </c>
      <c r="Q145" s="81"/>
    </row>
    <row r="146" spans="2:17">
      <c r="B146" s="82"/>
      <c r="D146" s="87"/>
      <c r="E146" s="73">
        <v>2.0063550959729675</v>
      </c>
      <c r="F146" s="86">
        <v>1.3885075483607252</v>
      </c>
      <c r="Q146" s="81"/>
    </row>
    <row r="147" spans="2:17">
      <c r="B147" s="82"/>
      <c r="D147" s="87"/>
      <c r="E147" s="73">
        <v>1.6147093828460024</v>
      </c>
      <c r="F147" s="86">
        <v>1.2531429864036383</v>
      </c>
      <c r="L147" s="72"/>
      <c r="M147" s="72"/>
      <c r="Q147" s="81"/>
    </row>
    <row r="148" spans="2:17">
      <c r="B148" s="82"/>
      <c r="D148" s="87"/>
      <c r="E148" s="73">
        <v>1.719807702933972</v>
      </c>
      <c r="F148" s="86">
        <v>0.92903466323751971</v>
      </c>
      <c r="L148" s="72"/>
      <c r="M148" s="72"/>
      <c r="Q148" s="81"/>
    </row>
    <row r="149" spans="2:17">
      <c r="B149" s="82"/>
      <c r="D149" s="87"/>
      <c r="E149" s="73">
        <v>1.4093431308062174</v>
      </c>
      <c r="F149" s="86">
        <v>1.0572502181538175</v>
      </c>
      <c r="L149" s="72"/>
      <c r="M149" s="72"/>
      <c r="Q149" s="81"/>
    </row>
    <row r="150" spans="2:17">
      <c r="B150" s="82"/>
      <c r="D150" s="87"/>
      <c r="E150" s="73">
        <v>1.2078084486358733</v>
      </c>
      <c r="F150" s="86"/>
      <c r="L150" s="72"/>
      <c r="M150" s="72"/>
      <c r="Q150" s="81"/>
    </row>
    <row r="151" spans="2:17">
      <c r="B151" s="82"/>
      <c r="D151" s="87"/>
      <c r="E151" s="73"/>
      <c r="F151" s="86"/>
      <c r="L151" s="72"/>
      <c r="M151" s="72"/>
      <c r="Q151" s="81"/>
    </row>
    <row r="152" spans="2:17" ht="17" thickBot="1">
      <c r="B152" s="82"/>
      <c r="D152" s="85" t="s">
        <v>7</v>
      </c>
      <c r="E152" s="84">
        <v>1.76</v>
      </c>
      <c r="F152" s="83">
        <v>1.3</v>
      </c>
      <c r="L152" s="72"/>
      <c r="M152" s="72"/>
      <c r="Q152" s="81"/>
    </row>
    <row r="153" spans="2:17">
      <c r="B153" s="82"/>
      <c r="L153" s="72"/>
      <c r="M153" s="72"/>
      <c r="Q153" s="81"/>
    </row>
    <row r="154" spans="2:17" ht="17" thickBot="1">
      <c r="B154" s="80"/>
      <c r="C154" s="79"/>
      <c r="D154" s="77"/>
      <c r="E154" s="77"/>
      <c r="F154" s="77"/>
      <c r="G154" s="78"/>
      <c r="H154" s="77"/>
      <c r="I154" s="78"/>
      <c r="J154" s="78"/>
      <c r="K154" s="78"/>
      <c r="L154" s="110"/>
      <c r="M154" s="110"/>
      <c r="N154" s="77"/>
      <c r="O154" s="78"/>
      <c r="P154" s="77"/>
      <c r="Q154" s="76"/>
    </row>
    <row r="155" spans="2:17">
      <c r="L155" s="72"/>
      <c r="M155" s="72"/>
    </row>
    <row r="156" spans="2:17" ht="17" thickBot="1">
      <c r="L156" s="72"/>
      <c r="M156" s="72"/>
    </row>
    <row r="157" spans="2:17">
      <c r="B157" s="109"/>
      <c r="C157" s="64" t="s">
        <v>45</v>
      </c>
      <c r="D157" s="106"/>
      <c r="E157" s="106"/>
      <c r="F157" s="106"/>
      <c r="G157" s="107"/>
      <c r="H157" s="106"/>
      <c r="I157" s="107"/>
      <c r="J157" s="107"/>
      <c r="K157" s="107"/>
      <c r="L157" s="108"/>
      <c r="M157" s="108"/>
      <c r="N157" s="106"/>
      <c r="O157" s="107"/>
      <c r="P157" s="106"/>
      <c r="Q157" s="105"/>
    </row>
    <row r="158" spans="2:17">
      <c r="B158" s="82"/>
      <c r="Q158" s="81"/>
    </row>
    <row r="159" spans="2:17">
      <c r="B159" s="82"/>
      <c r="C159" s="104" t="s">
        <v>66</v>
      </c>
      <c r="E159" s="73"/>
      <c r="F159" s="73"/>
      <c r="G159" s="70"/>
      <c r="H159" s="73"/>
      <c r="I159" s="70"/>
      <c r="K159" s="104" t="s">
        <v>65</v>
      </c>
      <c r="M159" s="73"/>
      <c r="N159" s="73"/>
      <c r="O159" s="70"/>
      <c r="P159" s="73"/>
      <c r="Q159" s="81"/>
    </row>
    <row r="160" spans="2:17">
      <c r="B160" s="82"/>
      <c r="D160" s="73"/>
      <c r="E160" s="73"/>
      <c r="F160" s="73"/>
      <c r="G160" s="70"/>
      <c r="H160" s="73"/>
      <c r="I160" s="70"/>
      <c r="L160" s="73"/>
      <c r="M160" s="73"/>
      <c r="N160" s="73"/>
      <c r="O160" s="70"/>
      <c r="P160" s="73"/>
      <c r="Q160" s="81"/>
    </row>
    <row r="161" spans="2:17">
      <c r="B161" s="82"/>
      <c r="C161" s="34" t="s">
        <v>1</v>
      </c>
      <c r="D161" s="35" t="s">
        <v>2</v>
      </c>
      <c r="E161" s="35" t="s">
        <v>3</v>
      </c>
      <c r="F161" s="35" t="s">
        <v>4</v>
      </c>
      <c r="G161" s="36"/>
      <c r="H161" s="37" t="s">
        <v>5</v>
      </c>
      <c r="I161" s="103"/>
      <c r="K161" s="102" t="s">
        <v>1</v>
      </c>
      <c r="L161" s="35" t="s">
        <v>2</v>
      </c>
      <c r="M161" s="35" t="s">
        <v>3</v>
      </c>
      <c r="N161" s="35" t="s">
        <v>4</v>
      </c>
      <c r="O161" s="36"/>
      <c r="P161" s="37" t="s">
        <v>5</v>
      </c>
      <c r="Q161" s="81"/>
    </row>
    <row r="162" spans="2:17">
      <c r="B162" s="82"/>
      <c r="C162" s="128" t="s">
        <v>6</v>
      </c>
      <c r="D162" s="68">
        <v>1</v>
      </c>
      <c r="E162" s="73">
        <v>9.3699999999999992</v>
      </c>
      <c r="F162" s="73">
        <v>5.21</v>
      </c>
      <c r="G162" s="70"/>
      <c r="H162" s="95">
        <f>E162/F162</f>
        <v>1.7984644913627639</v>
      </c>
      <c r="I162" s="70"/>
      <c r="K162" s="128" t="s">
        <v>64</v>
      </c>
      <c r="L162" s="68">
        <v>1</v>
      </c>
      <c r="M162" s="73">
        <v>7.92</v>
      </c>
      <c r="N162" s="73">
        <v>5.25</v>
      </c>
      <c r="O162" s="70"/>
      <c r="P162" s="95">
        <f>M162/N162</f>
        <v>1.5085714285714285</v>
      </c>
      <c r="Q162" s="81"/>
    </row>
    <row r="163" spans="2:17">
      <c r="B163" s="82"/>
      <c r="C163" s="128"/>
      <c r="D163" s="68">
        <v>2</v>
      </c>
      <c r="E163" s="73">
        <v>10.79</v>
      </c>
      <c r="F163" s="73">
        <v>5.48</v>
      </c>
      <c r="G163" s="70"/>
      <c r="H163" s="95">
        <f>E163/F163</f>
        <v>1.9689781021897808</v>
      </c>
      <c r="I163" s="70"/>
      <c r="K163" s="128"/>
      <c r="L163" s="68">
        <v>2</v>
      </c>
      <c r="M163" s="73">
        <v>8.2200000000000006</v>
      </c>
      <c r="N163" s="73">
        <v>4.8</v>
      </c>
      <c r="O163" s="70"/>
      <c r="P163" s="95">
        <f>M163/N163</f>
        <v>1.7125000000000001</v>
      </c>
      <c r="Q163" s="81"/>
    </row>
    <row r="164" spans="2:17">
      <c r="B164" s="82"/>
      <c r="C164" s="128"/>
      <c r="E164" s="73"/>
      <c r="F164" s="73"/>
      <c r="G164" s="74" t="s">
        <v>7</v>
      </c>
      <c r="H164" s="95">
        <f>AVERAGE(H162:H163)</f>
        <v>1.8837212967762724</v>
      </c>
      <c r="I164" s="70"/>
      <c r="K164" s="128"/>
      <c r="M164" s="73"/>
      <c r="N164" s="73"/>
      <c r="O164" s="74" t="s">
        <v>7</v>
      </c>
      <c r="P164" s="95">
        <f>AVERAGE(P162:P163)</f>
        <v>1.6105357142857142</v>
      </c>
      <c r="Q164" s="81"/>
    </row>
    <row r="165" spans="2:17">
      <c r="B165" s="82"/>
      <c r="C165" s="101"/>
      <c r="E165" s="73"/>
      <c r="F165" s="73"/>
      <c r="G165" s="74"/>
      <c r="H165" s="95"/>
      <c r="I165" s="70"/>
      <c r="K165" s="101"/>
      <c r="M165" s="73"/>
      <c r="N165" s="73"/>
      <c r="O165" s="74"/>
      <c r="P165" s="95"/>
      <c r="Q165" s="81"/>
    </row>
    <row r="166" spans="2:17">
      <c r="B166" s="82"/>
      <c r="C166" s="128" t="s">
        <v>8</v>
      </c>
      <c r="D166" s="68">
        <v>1</v>
      </c>
      <c r="E166" s="73">
        <v>9.86</v>
      </c>
      <c r="F166" s="73">
        <v>4.42</v>
      </c>
      <c r="G166" s="70"/>
      <c r="H166" s="95">
        <f>E166/F166</f>
        <v>2.2307692307692308</v>
      </c>
      <c r="I166" s="70"/>
      <c r="K166" s="128" t="s">
        <v>63</v>
      </c>
      <c r="L166" s="68">
        <v>1</v>
      </c>
      <c r="M166" s="73">
        <v>4.8899999999999997</v>
      </c>
      <c r="N166" s="73">
        <v>3.62</v>
      </c>
      <c r="O166" s="70"/>
      <c r="P166" s="95">
        <f>M166/N166</f>
        <v>1.3508287292817678</v>
      </c>
      <c r="Q166" s="81"/>
    </row>
    <row r="167" spans="2:17">
      <c r="B167" s="82"/>
      <c r="C167" s="128"/>
      <c r="D167" s="68">
        <v>2</v>
      </c>
      <c r="E167" s="73">
        <v>9.84</v>
      </c>
      <c r="F167" s="73">
        <v>4.38</v>
      </c>
      <c r="G167" s="70"/>
      <c r="H167" s="95">
        <f>E167/F167</f>
        <v>2.2465753424657535</v>
      </c>
      <c r="I167" s="70"/>
      <c r="K167" s="128"/>
      <c r="L167" s="68">
        <v>2</v>
      </c>
      <c r="M167" s="73">
        <v>5.57</v>
      </c>
      <c r="N167" s="73">
        <v>3.8</v>
      </c>
      <c r="O167" s="70"/>
      <c r="P167" s="95">
        <f>M167/N167</f>
        <v>1.4657894736842108</v>
      </c>
      <c r="Q167" s="81"/>
    </row>
    <row r="168" spans="2:17">
      <c r="B168" s="82"/>
      <c r="C168" s="128"/>
      <c r="E168" s="73"/>
      <c r="F168" s="73"/>
      <c r="G168" s="74" t="s">
        <v>7</v>
      </c>
      <c r="H168" s="95">
        <f>AVERAGE(H166:H167)</f>
        <v>2.2386722866174922</v>
      </c>
      <c r="I168" s="70"/>
      <c r="K168" s="128"/>
      <c r="M168" s="73"/>
      <c r="N168" s="73"/>
      <c r="O168" s="74" t="s">
        <v>7</v>
      </c>
      <c r="P168" s="95">
        <f>AVERAGE(P166:P167)</f>
        <v>1.4083091014829892</v>
      </c>
      <c r="Q168" s="81"/>
    </row>
    <row r="169" spans="2:17">
      <c r="B169" s="82"/>
      <c r="C169" s="101"/>
      <c r="E169" s="73"/>
      <c r="F169" s="73"/>
      <c r="G169" s="74"/>
      <c r="H169" s="95"/>
      <c r="I169" s="70"/>
      <c r="K169" s="101"/>
      <c r="M169" s="73"/>
      <c r="N169" s="73"/>
      <c r="O169" s="74"/>
      <c r="P169" s="95"/>
      <c r="Q169" s="81"/>
    </row>
    <row r="170" spans="2:17">
      <c r="B170" s="82"/>
      <c r="C170" s="101"/>
      <c r="E170" s="73"/>
      <c r="F170" s="73"/>
      <c r="G170" s="98" t="s">
        <v>9</v>
      </c>
      <c r="H170" s="39">
        <f>AVERAGE(H162,H163,H166,H167)</f>
        <v>2.0611967916968821</v>
      </c>
      <c r="I170" s="71"/>
      <c r="K170" s="101"/>
      <c r="M170" s="73"/>
      <c r="N170" s="73"/>
      <c r="O170" s="98" t="s">
        <v>9</v>
      </c>
      <c r="P170" s="39">
        <f>AVERAGE(P162,P163,P166,P167)</f>
        <v>1.5094224078843519</v>
      </c>
      <c r="Q170" s="81"/>
    </row>
    <row r="171" spans="2:17">
      <c r="B171" s="82"/>
      <c r="C171" s="101"/>
      <c r="E171" s="73"/>
      <c r="F171" s="73"/>
      <c r="G171" s="74"/>
      <c r="H171" s="95"/>
      <c r="I171" s="70"/>
      <c r="K171" s="101"/>
      <c r="M171" s="73"/>
      <c r="N171" s="73"/>
      <c r="O171" s="74"/>
      <c r="P171" s="95"/>
      <c r="Q171" s="81"/>
    </row>
    <row r="172" spans="2:17">
      <c r="B172" s="82"/>
      <c r="C172" s="128" t="s">
        <v>62</v>
      </c>
      <c r="D172" s="68">
        <v>1</v>
      </c>
      <c r="E172" s="73">
        <v>9.5500000000000007</v>
      </c>
      <c r="F172" s="73">
        <v>5.92</v>
      </c>
      <c r="G172" s="70"/>
      <c r="H172" s="95">
        <f>E172/F172</f>
        <v>1.6131756756756759</v>
      </c>
      <c r="I172" s="70"/>
      <c r="K172" s="128" t="s">
        <v>46</v>
      </c>
      <c r="L172" s="68">
        <v>1</v>
      </c>
      <c r="M172" s="73">
        <v>6.09</v>
      </c>
      <c r="N172" s="73">
        <v>4.0999999999999996</v>
      </c>
      <c r="O172" s="70"/>
      <c r="P172" s="95">
        <f>M172/N172</f>
        <v>1.4853658536585366</v>
      </c>
      <c r="Q172" s="81"/>
    </row>
    <row r="173" spans="2:17">
      <c r="B173" s="82"/>
      <c r="C173" s="128"/>
      <c r="D173" s="68">
        <v>2</v>
      </c>
      <c r="E173" s="73">
        <v>9.84</v>
      </c>
      <c r="F173" s="73">
        <v>5.47</v>
      </c>
      <c r="G173" s="70"/>
      <c r="H173" s="95">
        <f>E173/F173</f>
        <v>1.7989031078610604</v>
      </c>
      <c r="I173" s="70"/>
      <c r="K173" s="128"/>
      <c r="L173" s="68">
        <v>2</v>
      </c>
      <c r="M173" s="73">
        <v>6.51</v>
      </c>
      <c r="N173" s="73">
        <v>4.5199999999999996</v>
      </c>
      <c r="O173" s="70"/>
      <c r="P173" s="95">
        <f>M173/N173</f>
        <v>1.4402654867256639</v>
      </c>
      <c r="Q173" s="81"/>
    </row>
    <row r="174" spans="2:17">
      <c r="B174" s="82"/>
      <c r="C174" s="128"/>
      <c r="E174" s="73"/>
      <c r="F174" s="73"/>
      <c r="G174" s="74" t="s">
        <v>7</v>
      </c>
      <c r="H174" s="95">
        <f>AVERAGE(H172:H173)</f>
        <v>1.7060393917683681</v>
      </c>
      <c r="I174" s="70"/>
      <c r="K174" s="128"/>
      <c r="M174" s="73"/>
      <c r="N174" s="73"/>
      <c r="O174" s="74" t="s">
        <v>7</v>
      </c>
      <c r="P174" s="95">
        <f>AVERAGE(P172:P173)</f>
        <v>1.4628156701921002</v>
      </c>
      <c r="Q174" s="81"/>
    </row>
    <row r="175" spans="2:17">
      <c r="B175" s="82"/>
      <c r="C175" s="101"/>
      <c r="E175" s="73"/>
      <c r="F175" s="73"/>
      <c r="G175" s="74"/>
      <c r="H175" s="95"/>
      <c r="I175" s="70"/>
      <c r="K175" s="101"/>
      <c r="M175" s="73"/>
      <c r="N175" s="73"/>
      <c r="O175" s="74"/>
      <c r="P175" s="95"/>
      <c r="Q175" s="81"/>
    </row>
    <row r="176" spans="2:17">
      <c r="B176" s="82"/>
      <c r="C176" s="128" t="s">
        <v>61</v>
      </c>
      <c r="D176" s="68">
        <v>1</v>
      </c>
      <c r="E176" s="73">
        <v>9.14</v>
      </c>
      <c r="F176" s="73">
        <v>9.18</v>
      </c>
      <c r="G176" s="70"/>
      <c r="H176" s="95">
        <f>E176/F176</f>
        <v>0.99564270152505452</v>
      </c>
      <c r="I176" s="70"/>
      <c r="K176" s="128" t="s">
        <v>10</v>
      </c>
      <c r="L176" s="68">
        <v>1</v>
      </c>
      <c r="M176" s="73">
        <v>8.2200000000000006</v>
      </c>
      <c r="N176" s="73">
        <v>5.3</v>
      </c>
      <c r="O176" s="70"/>
      <c r="P176" s="95">
        <f>M176/N176</f>
        <v>1.5509433962264152</v>
      </c>
      <c r="Q176" s="81"/>
    </row>
    <row r="177" spans="2:17">
      <c r="B177" s="82"/>
      <c r="C177" s="128"/>
      <c r="D177" s="68">
        <v>2</v>
      </c>
      <c r="E177" s="73">
        <v>10.67</v>
      </c>
      <c r="F177" s="73">
        <v>6.1</v>
      </c>
      <c r="G177" s="70"/>
      <c r="H177" s="95">
        <f>E177/F177</f>
        <v>1.7491803278688525</v>
      </c>
      <c r="I177" s="70"/>
      <c r="K177" s="128"/>
      <c r="L177" s="68">
        <v>2</v>
      </c>
      <c r="M177" s="73">
        <v>7.57</v>
      </c>
      <c r="N177" s="73">
        <v>5</v>
      </c>
      <c r="O177" s="70"/>
      <c r="P177" s="95">
        <f>M177/N177</f>
        <v>1.514</v>
      </c>
      <c r="Q177" s="81"/>
    </row>
    <row r="178" spans="2:17">
      <c r="B178" s="82"/>
      <c r="C178" s="128"/>
      <c r="E178" s="73"/>
      <c r="F178" s="73"/>
      <c r="G178" s="74" t="s">
        <v>7</v>
      </c>
      <c r="H178" s="95">
        <f>AVERAGE(H176:H177)</f>
        <v>1.3724115146969535</v>
      </c>
      <c r="I178" s="70"/>
      <c r="K178" s="128"/>
      <c r="M178" s="73"/>
      <c r="N178" s="73"/>
      <c r="O178" s="74" t="s">
        <v>7</v>
      </c>
      <c r="P178" s="95">
        <f>AVERAGE(P176:P177)</f>
        <v>1.5324716981132076</v>
      </c>
      <c r="Q178" s="81"/>
    </row>
    <row r="179" spans="2:17">
      <c r="B179" s="82"/>
      <c r="C179" s="101"/>
      <c r="E179" s="73"/>
      <c r="F179" s="73"/>
      <c r="G179" s="74"/>
      <c r="H179" s="95"/>
      <c r="I179" s="70"/>
      <c r="K179" s="101"/>
      <c r="M179" s="73"/>
      <c r="N179" s="73"/>
      <c r="O179" s="74"/>
      <c r="P179" s="95"/>
      <c r="Q179" s="81"/>
    </row>
    <row r="180" spans="2:17">
      <c r="B180" s="82"/>
      <c r="C180" s="101"/>
      <c r="E180" s="73"/>
      <c r="F180" s="73"/>
      <c r="G180" s="98" t="s">
        <v>12</v>
      </c>
      <c r="H180" s="39">
        <f>AVERAGE(H172,H173,H176,H177)</f>
        <v>1.5392254532326608</v>
      </c>
      <c r="I180" s="71"/>
      <c r="K180" s="101"/>
      <c r="M180" s="73"/>
      <c r="N180" s="73"/>
      <c r="O180" s="98" t="s">
        <v>12</v>
      </c>
      <c r="P180" s="39">
        <f>AVERAGE(P172,P173,P176,P177)</f>
        <v>1.4976436841526539</v>
      </c>
      <c r="Q180" s="81"/>
    </row>
    <row r="181" spans="2:17">
      <c r="B181" s="82"/>
      <c r="C181" s="101"/>
      <c r="E181" s="73"/>
      <c r="F181" s="73"/>
      <c r="G181" s="74"/>
      <c r="H181" s="95"/>
      <c r="I181" s="70"/>
      <c r="K181" s="101"/>
      <c r="M181" s="73"/>
      <c r="N181" s="73"/>
      <c r="O181" s="74"/>
      <c r="P181" s="95"/>
      <c r="Q181" s="81"/>
    </row>
    <row r="182" spans="2:17">
      <c r="B182" s="82"/>
      <c r="C182" s="128" t="s">
        <v>60</v>
      </c>
      <c r="D182" s="68">
        <v>1</v>
      </c>
      <c r="E182" s="73">
        <v>5.53</v>
      </c>
      <c r="F182" s="73">
        <v>5.46</v>
      </c>
      <c r="G182" s="70"/>
      <c r="H182" s="95">
        <f>E182/F182</f>
        <v>1.0128205128205128</v>
      </c>
      <c r="I182" s="70"/>
      <c r="K182" s="128" t="s">
        <v>11</v>
      </c>
      <c r="L182" s="68">
        <v>1</v>
      </c>
      <c r="M182" s="73">
        <v>6.36</v>
      </c>
      <c r="N182" s="73">
        <v>4.45</v>
      </c>
      <c r="O182" s="70"/>
      <c r="P182" s="95">
        <f>M182/N182</f>
        <v>1.4292134831460674</v>
      </c>
      <c r="Q182" s="81"/>
    </row>
    <row r="183" spans="2:17">
      <c r="B183" s="82"/>
      <c r="C183" s="128"/>
      <c r="D183" s="68">
        <v>2</v>
      </c>
      <c r="E183" s="73">
        <v>5.28</v>
      </c>
      <c r="F183" s="73">
        <v>4.92</v>
      </c>
      <c r="G183" s="70"/>
      <c r="H183" s="95">
        <f>E183/F183</f>
        <v>1.0731707317073171</v>
      </c>
      <c r="I183" s="70"/>
      <c r="K183" s="128"/>
      <c r="L183" s="68">
        <v>2</v>
      </c>
      <c r="M183" s="73">
        <v>6.13</v>
      </c>
      <c r="N183" s="73">
        <v>3.74</v>
      </c>
      <c r="O183" s="70"/>
      <c r="P183" s="95">
        <f>M183/N183</f>
        <v>1.6390374331550801</v>
      </c>
      <c r="Q183" s="81"/>
    </row>
    <row r="184" spans="2:17">
      <c r="B184" s="82"/>
      <c r="C184" s="128"/>
      <c r="E184" s="73"/>
      <c r="F184" s="73"/>
      <c r="G184" s="74" t="s">
        <v>7</v>
      </c>
      <c r="H184" s="95">
        <f>AVERAGE(H182:H183)</f>
        <v>1.042995622263915</v>
      </c>
      <c r="I184" s="70"/>
      <c r="K184" s="128"/>
      <c r="M184" s="73"/>
      <c r="N184" s="73"/>
      <c r="O184" s="74" t="s">
        <v>7</v>
      </c>
      <c r="P184" s="95">
        <f>AVERAGE(P182:P183)</f>
        <v>1.5341254581505739</v>
      </c>
      <c r="Q184" s="81"/>
    </row>
    <row r="185" spans="2:17">
      <c r="B185" s="82"/>
      <c r="C185" s="101"/>
      <c r="E185" s="73"/>
      <c r="F185" s="73"/>
      <c r="G185" s="74"/>
      <c r="H185" s="95"/>
      <c r="I185" s="70"/>
      <c r="K185" s="101"/>
      <c r="M185" s="73"/>
      <c r="N185" s="73"/>
      <c r="O185" s="74"/>
      <c r="P185" s="95"/>
      <c r="Q185" s="81"/>
    </row>
    <row r="186" spans="2:17">
      <c r="B186" s="82"/>
      <c r="C186" s="128" t="s">
        <v>43</v>
      </c>
      <c r="D186" s="68">
        <v>1</v>
      </c>
      <c r="E186" s="73">
        <v>8.35</v>
      </c>
      <c r="F186" s="73">
        <v>6.12</v>
      </c>
      <c r="G186" s="70"/>
      <c r="H186" s="95">
        <f>E186/F186</f>
        <v>1.3643790849673201</v>
      </c>
      <c r="I186" s="70"/>
      <c r="K186" s="128" t="s">
        <v>43</v>
      </c>
      <c r="L186" s="68">
        <v>1</v>
      </c>
      <c r="M186" s="73">
        <v>6.56</v>
      </c>
      <c r="N186" s="73">
        <v>5.23</v>
      </c>
      <c r="O186" s="70"/>
      <c r="P186" s="95">
        <f>M186/N186</f>
        <v>1.2543021032504778</v>
      </c>
      <c r="Q186" s="81"/>
    </row>
    <row r="187" spans="2:17">
      <c r="B187" s="82"/>
      <c r="C187" s="127"/>
      <c r="D187" s="68">
        <v>2</v>
      </c>
      <c r="E187" s="73">
        <v>8.4600000000000009</v>
      </c>
      <c r="F187" s="73">
        <v>5.32</v>
      </c>
      <c r="G187" s="70"/>
      <c r="H187" s="95">
        <f>E187/F187</f>
        <v>1.5902255639097744</v>
      </c>
      <c r="I187" s="70"/>
      <c r="K187" s="127"/>
      <c r="L187" s="68">
        <v>2</v>
      </c>
      <c r="M187" s="73">
        <v>6.26</v>
      </c>
      <c r="N187" s="73">
        <v>4.47</v>
      </c>
      <c r="O187" s="70"/>
      <c r="P187" s="95">
        <f>M187/N187</f>
        <v>1.4004474272930649</v>
      </c>
      <c r="Q187" s="81"/>
    </row>
    <row r="188" spans="2:17">
      <c r="B188" s="82"/>
      <c r="C188" s="129"/>
      <c r="E188" s="73"/>
      <c r="F188" s="73"/>
      <c r="G188" s="74" t="s">
        <v>7</v>
      </c>
      <c r="H188" s="95">
        <f>AVERAGE(H186:H187)</f>
        <v>1.4773023244385473</v>
      </c>
      <c r="I188" s="70"/>
      <c r="K188" s="129"/>
      <c r="M188" s="73"/>
      <c r="N188" s="73"/>
      <c r="O188" s="74" t="s">
        <v>7</v>
      </c>
      <c r="P188" s="95">
        <f>AVERAGE(P186:P187)</f>
        <v>1.3273747652717713</v>
      </c>
      <c r="Q188" s="81"/>
    </row>
    <row r="189" spans="2:17">
      <c r="B189" s="82"/>
      <c r="C189" s="94"/>
      <c r="E189" s="73"/>
      <c r="F189" s="73"/>
      <c r="G189" s="74"/>
      <c r="H189" s="95"/>
      <c r="I189" s="70"/>
      <c r="K189" s="94"/>
      <c r="M189" s="73"/>
      <c r="N189" s="73"/>
      <c r="O189" s="74"/>
      <c r="P189" s="95"/>
      <c r="Q189" s="81"/>
    </row>
    <row r="190" spans="2:17">
      <c r="B190" s="82"/>
      <c r="C190" s="94"/>
      <c r="E190" s="73"/>
      <c r="F190" s="73"/>
      <c r="G190" s="98" t="s">
        <v>17</v>
      </c>
      <c r="H190" s="39">
        <f>AVERAGE(H182,H183,H186,H187)</f>
        <v>1.260148973351231</v>
      </c>
      <c r="I190" s="71"/>
      <c r="K190" s="94"/>
      <c r="M190" s="73"/>
      <c r="N190" s="73"/>
      <c r="O190" s="98" t="s">
        <v>17</v>
      </c>
      <c r="P190" s="39">
        <f>AVERAGE(P182,P183,P186,P187)</f>
        <v>1.4307501117111725</v>
      </c>
      <c r="Q190" s="81"/>
    </row>
    <row r="191" spans="2:17">
      <c r="B191" s="82"/>
      <c r="C191" s="94"/>
      <c r="E191" s="73"/>
      <c r="F191" s="73"/>
      <c r="G191" s="74"/>
      <c r="H191" s="95"/>
      <c r="I191" s="70"/>
      <c r="K191" s="94"/>
      <c r="M191" s="73"/>
      <c r="N191" s="73"/>
      <c r="O191" s="74"/>
      <c r="P191" s="95"/>
      <c r="Q191" s="81"/>
    </row>
    <row r="192" spans="2:17">
      <c r="B192" s="82"/>
      <c r="C192" s="127" t="s">
        <v>13</v>
      </c>
      <c r="D192" s="68">
        <v>1</v>
      </c>
      <c r="E192" s="73">
        <v>6.01</v>
      </c>
      <c r="F192" s="73">
        <v>5.54</v>
      </c>
      <c r="G192" s="74"/>
      <c r="H192" s="95">
        <f>E192/F192</f>
        <v>1.0848375451263537</v>
      </c>
      <c r="I192" s="70"/>
      <c r="K192" s="127" t="s">
        <v>13</v>
      </c>
      <c r="L192" s="68">
        <v>1</v>
      </c>
      <c r="M192" s="73">
        <v>4.22</v>
      </c>
      <c r="N192" s="73">
        <v>3.29</v>
      </c>
      <c r="O192" s="74"/>
      <c r="P192" s="95">
        <f>M192/N192</f>
        <v>1.2826747720364742</v>
      </c>
      <c r="Q192" s="81"/>
    </row>
    <row r="193" spans="2:17">
      <c r="B193" s="82"/>
      <c r="C193" s="127"/>
      <c r="D193" s="68">
        <v>2</v>
      </c>
      <c r="E193" s="73">
        <v>7.51</v>
      </c>
      <c r="F193" s="73">
        <v>4.07</v>
      </c>
      <c r="G193" s="74"/>
      <c r="H193" s="95">
        <f>E193/F193</f>
        <v>1.8452088452088451</v>
      </c>
      <c r="I193" s="70"/>
      <c r="K193" s="127"/>
      <c r="L193" s="68">
        <v>2</v>
      </c>
      <c r="M193" s="73">
        <v>3.99</v>
      </c>
      <c r="N193" s="73">
        <v>3.28</v>
      </c>
      <c r="O193" s="74"/>
      <c r="P193" s="95">
        <f>M193/N193</f>
        <v>1.2164634146341464</v>
      </c>
      <c r="Q193" s="81"/>
    </row>
    <row r="194" spans="2:17">
      <c r="B194" s="82"/>
      <c r="C194" s="127"/>
      <c r="G194" s="74" t="s">
        <v>7</v>
      </c>
      <c r="H194" s="95">
        <f>AVERAGE(H192:H193)</f>
        <v>1.4650231951675994</v>
      </c>
      <c r="I194" s="70"/>
      <c r="K194" s="127"/>
      <c r="O194" s="74" t="s">
        <v>7</v>
      </c>
      <c r="P194" s="95">
        <f>AVERAGE(P192:P193)</f>
        <v>1.2495690933353103</v>
      </c>
      <c r="Q194" s="81"/>
    </row>
    <row r="195" spans="2:17">
      <c r="B195" s="82"/>
      <c r="C195" s="100"/>
      <c r="G195" s="74"/>
      <c r="H195" s="95"/>
      <c r="I195" s="70"/>
      <c r="K195" s="100"/>
      <c r="O195" s="74"/>
      <c r="P195" s="95"/>
      <c r="Q195" s="81"/>
    </row>
    <row r="196" spans="2:17">
      <c r="B196" s="82"/>
      <c r="C196" s="127" t="s">
        <v>15</v>
      </c>
      <c r="D196" s="68">
        <v>1</v>
      </c>
      <c r="E196" s="73">
        <v>11.3</v>
      </c>
      <c r="F196" s="73">
        <v>5.45</v>
      </c>
      <c r="G196" s="74"/>
      <c r="H196" s="95">
        <f>E196/F196</f>
        <v>2.073394495412844</v>
      </c>
      <c r="I196" s="70"/>
      <c r="K196" s="127" t="s">
        <v>15</v>
      </c>
      <c r="L196" s="68">
        <v>1</v>
      </c>
      <c r="M196" s="73">
        <v>3.53</v>
      </c>
      <c r="N196" s="73">
        <v>3.24</v>
      </c>
      <c r="O196" s="74"/>
      <c r="P196" s="95">
        <f>M196/N196</f>
        <v>1.0895061728395061</v>
      </c>
      <c r="Q196" s="81"/>
    </row>
    <row r="197" spans="2:17">
      <c r="B197" s="82"/>
      <c r="C197" s="127"/>
      <c r="D197" s="68">
        <v>2</v>
      </c>
      <c r="E197" s="73">
        <v>10.98</v>
      </c>
      <c r="F197" s="73">
        <v>5.81</v>
      </c>
      <c r="G197" s="74"/>
      <c r="H197" s="95">
        <f>E197/F197</f>
        <v>1.8898450946643719</v>
      </c>
      <c r="I197" s="70"/>
      <c r="K197" s="127"/>
      <c r="L197" s="68">
        <v>2</v>
      </c>
      <c r="M197" s="73">
        <v>3.56</v>
      </c>
      <c r="N197" s="73">
        <v>2.84</v>
      </c>
      <c r="O197" s="74"/>
      <c r="P197" s="95">
        <f>M197/N197</f>
        <v>1.2535211267605635</v>
      </c>
      <c r="Q197" s="81"/>
    </row>
    <row r="198" spans="2:17">
      <c r="B198" s="82"/>
      <c r="C198" s="127"/>
      <c r="E198" s="73"/>
      <c r="F198" s="73"/>
      <c r="G198" s="74" t="s">
        <v>7</v>
      </c>
      <c r="H198" s="95">
        <f>AVERAGE(H196:H197)</f>
        <v>1.9816197950386081</v>
      </c>
      <c r="I198" s="70"/>
      <c r="K198" s="127"/>
      <c r="M198" s="73"/>
      <c r="N198" s="73"/>
      <c r="O198" s="74" t="s">
        <v>7</v>
      </c>
      <c r="P198" s="95">
        <f>AVERAGE(P196:P197)</f>
        <v>1.1715136498000347</v>
      </c>
      <c r="Q198" s="81"/>
    </row>
    <row r="199" spans="2:17">
      <c r="B199" s="82"/>
      <c r="C199" s="100"/>
      <c r="E199" s="73"/>
      <c r="F199" s="73"/>
      <c r="G199" s="74"/>
      <c r="H199" s="95"/>
      <c r="I199" s="70"/>
      <c r="K199" s="100"/>
      <c r="M199" s="73"/>
      <c r="N199" s="73"/>
      <c r="O199" s="74"/>
      <c r="P199" s="95"/>
      <c r="Q199" s="81"/>
    </row>
    <row r="200" spans="2:17">
      <c r="B200" s="82"/>
      <c r="C200" s="100"/>
      <c r="E200" s="73"/>
      <c r="F200" s="73"/>
      <c r="G200" s="98" t="s">
        <v>21</v>
      </c>
      <c r="H200" s="39">
        <f>AVERAGE(H192,H193,H196,H197)</f>
        <v>1.7233214951031037</v>
      </c>
      <c r="I200" s="71"/>
      <c r="K200" s="100"/>
      <c r="M200" s="73"/>
      <c r="N200" s="73"/>
      <c r="O200" s="98" t="s">
        <v>21</v>
      </c>
      <c r="P200" s="39">
        <f>AVERAGE(P192,P193,P196,P197)</f>
        <v>1.2105413715676727</v>
      </c>
      <c r="Q200" s="81"/>
    </row>
    <row r="201" spans="2:17">
      <c r="B201" s="82"/>
      <c r="C201" s="100"/>
      <c r="E201" s="73"/>
      <c r="F201" s="73"/>
      <c r="G201" s="74"/>
      <c r="H201" s="95"/>
      <c r="I201" s="70"/>
      <c r="K201" s="100"/>
      <c r="M201" s="73"/>
      <c r="N201" s="73"/>
      <c r="O201" s="74"/>
      <c r="P201" s="95"/>
      <c r="Q201" s="81"/>
    </row>
    <row r="202" spans="2:17">
      <c r="B202" s="82"/>
      <c r="C202" s="127" t="s">
        <v>44</v>
      </c>
      <c r="D202" s="68">
        <v>1</v>
      </c>
      <c r="E202" s="73">
        <v>3.82</v>
      </c>
      <c r="F202" s="73">
        <v>2.93</v>
      </c>
      <c r="G202" s="74"/>
      <c r="H202" s="95">
        <f>E202/F202</f>
        <v>1.303754266211604</v>
      </c>
      <c r="I202" s="70"/>
      <c r="K202" s="127" t="s">
        <v>44</v>
      </c>
      <c r="L202" s="68">
        <v>1</v>
      </c>
      <c r="M202" s="73">
        <v>3.71</v>
      </c>
      <c r="N202" s="73">
        <v>2.8</v>
      </c>
      <c r="O202" s="74"/>
      <c r="P202" s="95">
        <f>M202/N202</f>
        <v>1.3250000000000002</v>
      </c>
      <c r="Q202" s="81"/>
    </row>
    <row r="203" spans="2:17">
      <c r="B203" s="82"/>
      <c r="C203" s="127"/>
      <c r="D203" s="68">
        <v>2</v>
      </c>
      <c r="E203" s="73">
        <v>2.98</v>
      </c>
      <c r="F203" s="73">
        <v>3.17</v>
      </c>
      <c r="G203" s="74"/>
      <c r="H203" s="95">
        <f>E203/F203</f>
        <v>0.94006309148264988</v>
      </c>
      <c r="I203" s="70"/>
      <c r="K203" s="127"/>
      <c r="L203" s="68">
        <v>2</v>
      </c>
      <c r="M203" s="73">
        <v>3.37</v>
      </c>
      <c r="N203" s="73">
        <v>2.54</v>
      </c>
      <c r="O203" s="74"/>
      <c r="P203" s="95">
        <f>M203/N203</f>
        <v>1.3267716535433072</v>
      </c>
      <c r="Q203" s="81"/>
    </row>
    <row r="204" spans="2:17">
      <c r="B204" s="82"/>
      <c r="C204" s="127"/>
      <c r="E204" s="73"/>
      <c r="F204" s="73"/>
      <c r="G204" s="74" t="s">
        <v>7</v>
      </c>
      <c r="H204" s="95">
        <f>AVERAGE(H202:H203)</f>
        <v>1.1219086788471269</v>
      </c>
      <c r="I204" s="70"/>
      <c r="K204" s="127"/>
      <c r="M204" s="73"/>
      <c r="N204" s="73"/>
      <c r="O204" s="74" t="s">
        <v>7</v>
      </c>
      <c r="P204" s="95">
        <f>AVERAGE(P202:P203)</f>
        <v>1.3258858267716538</v>
      </c>
      <c r="Q204" s="81"/>
    </row>
    <row r="205" spans="2:17">
      <c r="B205" s="82"/>
      <c r="C205" s="100"/>
      <c r="E205" s="73"/>
      <c r="F205" s="73"/>
      <c r="G205" s="74"/>
      <c r="H205" s="95"/>
      <c r="I205" s="70"/>
      <c r="K205" s="100"/>
      <c r="M205" s="73"/>
      <c r="N205" s="73"/>
      <c r="O205" s="74"/>
      <c r="P205" s="95"/>
      <c r="Q205" s="81"/>
    </row>
    <row r="206" spans="2:17">
      <c r="B206" s="82"/>
      <c r="C206" s="127" t="s">
        <v>18</v>
      </c>
      <c r="D206" s="68">
        <v>1</v>
      </c>
      <c r="E206" s="73">
        <v>5.96</v>
      </c>
      <c r="F206" s="73">
        <v>3.91</v>
      </c>
      <c r="G206" s="74"/>
      <c r="H206" s="95">
        <f>E206/F206</f>
        <v>1.5242966751918159</v>
      </c>
      <c r="I206" s="70"/>
      <c r="K206" s="127" t="s">
        <v>18</v>
      </c>
      <c r="L206" s="68">
        <v>1</v>
      </c>
      <c r="M206" s="73">
        <v>3.43</v>
      </c>
      <c r="N206" s="73">
        <v>2.9</v>
      </c>
      <c r="O206" s="74"/>
      <c r="P206" s="95">
        <f>M206/N206</f>
        <v>1.1827586206896552</v>
      </c>
      <c r="Q206" s="81"/>
    </row>
    <row r="207" spans="2:17">
      <c r="B207" s="82"/>
      <c r="C207" s="127"/>
      <c r="D207" s="68">
        <v>2</v>
      </c>
      <c r="E207" s="73">
        <v>5.97</v>
      </c>
      <c r="F207" s="73">
        <v>3.53</v>
      </c>
      <c r="G207" s="74"/>
      <c r="H207" s="95">
        <f>E207/F207</f>
        <v>1.6912181303116147</v>
      </c>
      <c r="I207" s="70"/>
      <c r="K207" s="127"/>
      <c r="L207" s="68">
        <v>2</v>
      </c>
      <c r="M207" s="73">
        <v>3.48</v>
      </c>
      <c r="N207" s="73">
        <v>2.7</v>
      </c>
      <c r="O207" s="74"/>
      <c r="P207" s="95">
        <f>M207/N207</f>
        <v>1.2888888888888888</v>
      </c>
      <c r="Q207" s="81"/>
    </row>
    <row r="208" spans="2:17">
      <c r="B208" s="82"/>
      <c r="C208" s="127"/>
      <c r="E208" s="73"/>
      <c r="F208" s="73"/>
      <c r="G208" s="74" t="s">
        <v>7</v>
      </c>
      <c r="H208" s="95">
        <f>AVERAGE(H206:H207)</f>
        <v>1.6077574027517154</v>
      </c>
      <c r="I208" s="70"/>
      <c r="K208" s="127"/>
      <c r="M208" s="73"/>
      <c r="N208" s="73"/>
      <c r="O208" s="74" t="s">
        <v>7</v>
      </c>
      <c r="P208" s="95">
        <f>AVERAGE(P206:P207)</f>
        <v>1.2358237547892719</v>
      </c>
      <c r="Q208" s="81"/>
    </row>
    <row r="209" spans="2:17">
      <c r="B209" s="82"/>
      <c r="C209" s="100"/>
      <c r="E209" s="73"/>
      <c r="F209" s="73"/>
      <c r="G209" s="74"/>
      <c r="H209" s="95"/>
      <c r="I209" s="70"/>
      <c r="K209" s="100"/>
      <c r="M209" s="73"/>
      <c r="N209" s="73"/>
      <c r="O209" s="74"/>
      <c r="P209" s="95"/>
      <c r="Q209" s="81"/>
    </row>
    <row r="210" spans="2:17">
      <c r="B210" s="82"/>
      <c r="C210" s="100"/>
      <c r="E210" s="73"/>
      <c r="F210" s="73"/>
      <c r="G210" s="98" t="s">
        <v>24</v>
      </c>
      <c r="H210" s="39">
        <f>AVERAGE(H202,H203,H206,H207)</f>
        <v>1.3648330407994211</v>
      </c>
      <c r="I210" s="71"/>
      <c r="K210" s="100"/>
      <c r="M210" s="73"/>
      <c r="N210" s="73"/>
      <c r="O210" s="98" t="s">
        <v>24</v>
      </c>
      <c r="P210" s="39">
        <f>AVERAGE(P202,P203,P206,P207)</f>
        <v>1.2808547907804628</v>
      </c>
      <c r="Q210" s="81"/>
    </row>
    <row r="211" spans="2:17">
      <c r="B211" s="82"/>
      <c r="C211" s="100"/>
      <c r="E211" s="73"/>
      <c r="F211" s="73"/>
      <c r="G211" s="74"/>
      <c r="H211" s="95"/>
      <c r="I211" s="70"/>
      <c r="K211" s="100"/>
      <c r="M211" s="73"/>
      <c r="N211" s="73"/>
      <c r="O211" s="74"/>
      <c r="P211" s="95"/>
      <c r="Q211" s="81"/>
    </row>
    <row r="212" spans="2:17">
      <c r="B212" s="82"/>
      <c r="C212" s="127" t="s">
        <v>14</v>
      </c>
      <c r="D212" s="68">
        <v>1</v>
      </c>
      <c r="E212" s="73">
        <v>6.27</v>
      </c>
      <c r="F212" s="73">
        <v>3.06</v>
      </c>
      <c r="G212" s="74"/>
      <c r="H212" s="95">
        <f>E212/F212</f>
        <v>2.0490196078431371</v>
      </c>
      <c r="I212" s="70"/>
      <c r="K212" s="127" t="s">
        <v>14</v>
      </c>
      <c r="L212" s="68">
        <v>1</v>
      </c>
      <c r="M212" s="73">
        <v>3.94</v>
      </c>
      <c r="N212" s="73">
        <v>3.31</v>
      </c>
      <c r="O212" s="74"/>
      <c r="P212" s="95">
        <f>M212/N212</f>
        <v>1.1903323262839878</v>
      </c>
      <c r="Q212" s="81"/>
    </row>
    <row r="213" spans="2:17">
      <c r="B213" s="82"/>
      <c r="C213" s="127"/>
      <c r="D213" s="68">
        <v>2</v>
      </c>
      <c r="E213" s="73">
        <v>6.21</v>
      </c>
      <c r="F213" s="73">
        <v>2.89</v>
      </c>
      <c r="G213" s="74"/>
      <c r="H213" s="95">
        <f>E213/F213</f>
        <v>2.14878892733564</v>
      </c>
      <c r="I213" s="70"/>
      <c r="K213" s="127"/>
      <c r="L213" s="68">
        <v>2</v>
      </c>
      <c r="M213" s="73">
        <v>3.71</v>
      </c>
      <c r="N213" s="73">
        <v>2.61</v>
      </c>
      <c r="O213" s="74"/>
      <c r="P213" s="95">
        <f>M213/N213</f>
        <v>1.421455938697318</v>
      </c>
      <c r="Q213" s="81"/>
    </row>
    <row r="214" spans="2:17">
      <c r="B214" s="82"/>
      <c r="C214" s="127"/>
      <c r="E214" s="73"/>
      <c r="F214" s="73"/>
      <c r="G214" s="74" t="s">
        <v>7</v>
      </c>
      <c r="H214" s="95">
        <f>AVERAGE(H212:H213)</f>
        <v>2.0989042675893885</v>
      </c>
      <c r="I214" s="70"/>
      <c r="K214" s="127"/>
      <c r="M214" s="73"/>
      <c r="N214" s="73"/>
      <c r="O214" s="74" t="s">
        <v>7</v>
      </c>
      <c r="P214" s="95">
        <f>AVERAGE(P212:P213)</f>
        <v>1.305894132490653</v>
      </c>
      <c r="Q214" s="81"/>
    </row>
    <row r="215" spans="2:17">
      <c r="B215" s="82"/>
      <c r="C215" s="100"/>
      <c r="E215" s="73"/>
      <c r="F215" s="73"/>
      <c r="G215" s="74"/>
      <c r="H215" s="95"/>
      <c r="I215" s="70"/>
      <c r="K215" s="100"/>
      <c r="M215" s="73"/>
      <c r="N215" s="73"/>
      <c r="O215" s="74"/>
      <c r="P215" s="95"/>
      <c r="Q215" s="81"/>
    </row>
    <row r="216" spans="2:17">
      <c r="B216" s="82"/>
      <c r="C216" s="127" t="s">
        <v>16</v>
      </c>
      <c r="D216" s="68">
        <v>1</v>
      </c>
      <c r="E216" s="73">
        <v>5.0199999999999996</v>
      </c>
      <c r="F216" s="73">
        <v>2.72</v>
      </c>
      <c r="G216" s="74"/>
      <c r="H216" s="95">
        <f>E216/F216</f>
        <v>1.8455882352941173</v>
      </c>
      <c r="I216" s="70"/>
      <c r="K216" s="127" t="s">
        <v>16</v>
      </c>
      <c r="L216" s="68">
        <v>1</v>
      </c>
      <c r="M216" s="73">
        <v>4.13</v>
      </c>
      <c r="N216" s="73">
        <v>3.38</v>
      </c>
      <c r="O216" s="74"/>
      <c r="P216" s="95">
        <f>M216/N216</f>
        <v>1.2218934911242603</v>
      </c>
      <c r="Q216" s="81"/>
    </row>
    <row r="217" spans="2:17">
      <c r="B217" s="82"/>
      <c r="C217" s="127"/>
      <c r="D217" s="68">
        <v>2</v>
      </c>
      <c r="E217" s="73">
        <v>4.63</v>
      </c>
      <c r="F217" s="73">
        <v>2.08</v>
      </c>
      <c r="G217" s="74"/>
      <c r="H217" s="95">
        <f>E217/F217</f>
        <v>2.2259615384615383</v>
      </c>
      <c r="I217" s="70"/>
      <c r="J217" s="70"/>
      <c r="K217" s="127"/>
      <c r="L217" s="68">
        <v>2</v>
      </c>
      <c r="M217" s="73">
        <v>4.16</v>
      </c>
      <c r="N217" s="73">
        <v>3.12</v>
      </c>
      <c r="O217" s="74"/>
      <c r="P217" s="95">
        <f>M217/N217</f>
        <v>1.3333333333333333</v>
      </c>
      <c r="Q217" s="81"/>
    </row>
    <row r="218" spans="2:17">
      <c r="B218" s="82"/>
      <c r="C218" s="127"/>
      <c r="E218" s="73"/>
      <c r="F218" s="73"/>
      <c r="G218" s="74" t="s">
        <v>7</v>
      </c>
      <c r="H218" s="95">
        <f>AVERAGE(H216:H217)</f>
        <v>2.035774886877828</v>
      </c>
      <c r="I218" s="70"/>
      <c r="J218" s="70"/>
      <c r="K218" s="127"/>
      <c r="M218" s="73"/>
      <c r="N218" s="73"/>
      <c r="O218" s="74" t="s">
        <v>7</v>
      </c>
      <c r="P218" s="95">
        <f>AVERAGE(P216:P217)</f>
        <v>1.2776134122287968</v>
      </c>
      <c r="Q218" s="81"/>
    </row>
    <row r="219" spans="2:17">
      <c r="B219" s="82"/>
      <c r="C219" s="100"/>
      <c r="E219" s="73"/>
      <c r="F219" s="73"/>
      <c r="G219" s="74"/>
      <c r="H219" s="95"/>
      <c r="I219" s="70"/>
      <c r="J219" s="70"/>
      <c r="K219" s="99"/>
      <c r="M219" s="73"/>
      <c r="N219" s="73"/>
      <c r="O219" s="74"/>
      <c r="P219" s="95"/>
      <c r="Q219" s="81"/>
    </row>
    <row r="220" spans="2:17">
      <c r="B220" s="82"/>
      <c r="C220" s="100"/>
      <c r="E220" s="73"/>
      <c r="F220" s="73"/>
      <c r="G220" s="98" t="s">
        <v>24</v>
      </c>
      <c r="H220" s="39">
        <f>AVERAGE(H212,H213,H216,H217)</f>
        <v>2.0673395772336081</v>
      </c>
      <c r="I220" s="71"/>
      <c r="J220" s="70"/>
      <c r="K220" s="99"/>
      <c r="M220" s="73"/>
      <c r="N220" s="73"/>
      <c r="O220" s="98" t="s">
        <v>24</v>
      </c>
      <c r="P220" s="39">
        <f>AVERAGE(P212,P213,P216,P217)</f>
        <v>1.2917537723597248</v>
      </c>
      <c r="Q220" s="81"/>
    </row>
    <row r="221" spans="2:17">
      <c r="B221" s="82"/>
      <c r="C221" s="97"/>
      <c r="E221" s="73"/>
      <c r="F221" s="73"/>
      <c r="G221" s="70"/>
      <c r="H221" s="95"/>
      <c r="I221" s="70"/>
      <c r="K221" s="96"/>
      <c r="M221" s="73"/>
      <c r="N221" s="73"/>
      <c r="O221" s="70"/>
      <c r="P221" s="95"/>
      <c r="Q221" s="81"/>
    </row>
    <row r="222" spans="2:17">
      <c r="B222" s="82"/>
      <c r="C222" s="94"/>
      <c r="G222" s="71" t="s">
        <v>7</v>
      </c>
      <c r="H222" s="39">
        <f>AVERAGE(H164,H168,H174,H178,H184,H188,H194,H198,H204,H208,H214,H218)</f>
        <v>1.6693442219028178</v>
      </c>
      <c r="I222" s="71"/>
      <c r="K222" s="93"/>
      <c r="O222" s="71" t="s">
        <v>7</v>
      </c>
      <c r="P222" s="39">
        <f>AVERAGE(P164,P168,P174,P178,P184,P188,P194,P198,P204,P208,P214,P218)</f>
        <v>1.3701610230760064</v>
      </c>
      <c r="Q222" s="81"/>
    </row>
    <row r="223" spans="2:17">
      <c r="B223" s="82"/>
      <c r="C223" s="92"/>
      <c r="D223" s="90"/>
      <c r="E223" s="89"/>
      <c r="F223" s="89"/>
      <c r="G223" s="8" t="s">
        <v>38</v>
      </c>
      <c r="H223" s="40">
        <f>STDEV(H162,H163,H166,H167,H172,H173,H176,H177,H182,H183,H186,H187,H192,H193,H196,H197,H202,H203,H206,H207,H212,H213,H216,H217)</f>
        <v>0.42257632747732049</v>
      </c>
      <c r="I223" s="71"/>
      <c r="K223" s="91"/>
      <c r="L223" s="90"/>
      <c r="M223" s="89"/>
      <c r="N223" s="89"/>
      <c r="O223" s="8" t="s">
        <v>38</v>
      </c>
      <c r="P223" s="40">
        <f>STDEV(P162,P163,P166,P167,P172,P173,P176,P177,P182,P183,P186,P187,P192,P193,P196,P197,P202,P203,P206,P207,P212,P213,P216,P217)</f>
        <v>0.15253763412242485</v>
      </c>
      <c r="Q223" s="81"/>
    </row>
    <row r="224" spans="2:17">
      <c r="B224" s="82"/>
      <c r="Q224" s="81"/>
    </row>
    <row r="225" spans="2:17" ht="17" thickBot="1">
      <c r="B225" s="82"/>
      <c r="Q225" s="81"/>
    </row>
    <row r="226" spans="2:17">
      <c r="B226" s="82"/>
      <c r="C226"/>
      <c r="D226" s="121" t="s">
        <v>59</v>
      </c>
      <c r="E226" s="122"/>
      <c r="F226" s="123"/>
      <c r="Q226" s="81"/>
    </row>
    <row r="227" spans="2:17">
      <c r="B227" s="82"/>
      <c r="C227"/>
      <c r="D227" s="87"/>
      <c r="E227" s="88" t="s">
        <v>39</v>
      </c>
      <c r="F227" s="41" t="s">
        <v>40</v>
      </c>
      <c r="Q227" s="81"/>
    </row>
    <row r="228" spans="2:17">
      <c r="B228" s="82"/>
      <c r="C228"/>
      <c r="D228" s="87"/>
      <c r="E228" s="73">
        <v>2.0611967916968821</v>
      </c>
      <c r="F228" s="86">
        <v>1.5094224078843519</v>
      </c>
      <c r="Q228" s="81"/>
    </row>
    <row r="229" spans="2:17">
      <c r="B229" s="82"/>
      <c r="C229"/>
      <c r="D229" s="87"/>
      <c r="E229" s="73">
        <v>1.5392254532326608</v>
      </c>
      <c r="F229" s="86">
        <v>1.4976436841526539</v>
      </c>
      <c r="Q229" s="81"/>
    </row>
    <row r="230" spans="2:17">
      <c r="B230" s="82"/>
      <c r="C230"/>
      <c r="D230" s="87"/>
      <c r="E230" s="73">
        <v>1.260148973351231</v>
      </c>
      <c r="F230" s="86">
        <v>1.4307501117111725</v>
      </c>
      <c r="Q230" s="81"/>
    </row>
    <row r="231" spans="2:17">
      <c r="B231" s="82"/>
      <c r="C231"/>
      <c r="D231" s="87"/>
      <c r="E231" s="73">
        <v>1.7233214951031037</v>
      </c>
      <c r="F231" s="86">
        <v>1.2105413715676727</v>
      </c>
      <c r="Q231" s="81"/>
    </row>
    <row r="232" spans="2:17">
      <c r="B232" s="82"/>
      <c r="C232"/>
      <c r="D232" s="87"/>
      <c r="E232" s="73">
        <v>1.3648330407994211</v>
      </c>
      <c r="F232" s="86">
        <v>1.2808547907804628</v>
      </c>
      <c r="Q232" s="81"/>
    </row>
    <row r="233" spans="2:17">
      <c r="B233" s="82"/>
      <c r="C233"/>
      <c r="D233" s="87"/>
      <c r="E233" s="73">
        <v>2.0673395772336081</v>
      </c>
      <c r="F233" s="86">
        <v>1.2917537723597248</v>
      </c>
      <c r="Q233" s="81"/>
    </row>
    <row r="234" spans="2:17">
      <c r="B234" s="82"/>
      <c r="C234"/>
      <c r="D234" s="87"/>
      <c r="E234" s="73"/>
      <c r="F234" s="86"/>
      <c r="Q234" s="81"/>
    </row>
    <row r="235" spans="2:17" ht="17" thickBot="1">
      <c r="B235" s="82"/>
      <c r="C235"/>
      <c r="D235" s="85" t="s">
        <v>7</v>
      </c>
      <c r="E235" s="84">
        <v>1.67</v>
      </c>
      <c r="F235" s="83">
        <v>1.37</v>
      </c>
      <c r="Q235" s="81"/>
    </row>
    <row r="236" spans="2:17">
      <c r="B236" s="82"/>
      <c r="Q236" s="81"/>
    </row>
    <row r="237" spans="2:17" ht="17" thickBot="1">
      <c r="B237" s="80"/>
      <c r="C237" s="79"/>
      <c r="D237" s="77"/>
      <c r="E237" s="77"/>
      <c r="F237" s="77"/>
      <c r="G237" s="78"/>
      <c r="H237" s="77"/>
      <c r="I237" s="78"/>
      <c r="J237" s="78"/>
      <c r="K237" s="78"/>
      <c r="L237" s="77"/>
      <c r="M237" s="77"/>
      <c r="N237" s="77"/>
      <c r="O237" s="78"/>
      <c r="P237" s="77"/>
      <c r="Q237" s="76"/>
    </row>
    <row r="269" spans="5:9">
      <c r="E269" s="73"/>
      <c r="F269" s="73"/>
      <c r="G269" s="70"/>
      <c r="H269" s="73"/>
      <c r="I269" s="70"/>
    </row>
    <row r="270" spans="5:9">
      <c r="G270" s="71"/>
      <c r="H270" s="72"/>
      <c r="I270" s="71"/>
    </row>
    <row r="273" spans="10:10">
      <c r="J273" s="70"/>
    </row>
    <row r="275" spans="10:10">
      <c r="J275" s="70"/>
    </row>
    <row r="330" spans="3:10">
      <c r="E330" s="73"/>
      <c r="F330" s="73"/>
      <c r="G330" s="70"/>
      <c r="H330" s="73"/>
      <c r="I330" s="70"/>
    </row>
    <row r="331" spans="3:10">
      <c r="C331" s="75"/>
      <c r="G331" s="74"/>
      <c r="H331" s="73"/>
      <c r="I331" s="70"/>
    </row>
    <row r="332" spans="3:10">
      <c r="G332" s="71"/>
      <c r="H332" s="72"/>
      <c r="I332" s="71"/>
    </row>
    <row r="333" spans="3:10">
      <c r="G333" s="71"/>
      <c r="H333" s="72"/>
      <c r="I333" s="71"/>
    </row>
    <row r="334" spans="3:10">
      <c r="J334" s="70"/>
    </row>
  </sheetData>
  <mergeCells count="56">
    <mergeCell ref="D226:F226"/>
    <mergeCell ref="C212:C214"/>
    <mergeCell ref="K212:K214"/>
    <mergeCell ref="C216:C218"/>
    <mergeCell ref="K216:K218"/>
    <mergeCell ref="C196:C198"/>
    <mergeCell ref="K196:K198"/>
    <mergeCell ref="C202:C204"/>
    <mergeCell ref="K202:K204"/>
    <mergeCell ref="C206:C208"/>
    <mergeCell ref="K206:K208"/>
    <mergeCell ref="C182:C184"/>
    <mergeCell ref="K182:K184"/>
    <mergeCell ref="C186:C188"/>
    <mergeCell ref="K186:K188"/>
    <mergeCell ref="C192:C194"/>
    <mergeCell ref="K192:K194"/>
    <mergeCell ref="C166:C168"/>
    <mergeCell ref="K166:K168"/>
    <mergeCell ref="C172:C174"/>
    <mergeCell ref="K172:K174"/>
    <mergeCell ref="C176:C178"/>
    <mergeCell ref="K176:K178"/>
    <mergeCell ref="C126:C128"/>
    <mergeCell ref="K126:K128"/>
    <mergeCell ref="C132:C134"/>
    <mergeCell ref="C162:C164"/>
    <mergeCell ref="K162:K164"/>
    <mergeCell ref="D143:F143"/>
    <mergeCell ref="C112:C114"/>
    <mergeCell ref="K112:K114"/>
    <mergeCell ref="C116:C118"/>
    <mergeCell ref="K116:K118"/>
    <mergeCell ref="C122:C124"/>
    <mergeCell ref="K122:K124"/>
    <mergeCell ref="C96:C98"/>
    <mergeCell ref="K96:K98"/>
    <mergeCell ref="C102:C104"/>
    <mergeCell ref="K102:K104"/>
    <mergeCell ref="C106:C108"/>
    <mergeCell ref="K106:K108"/>
    <mergeCell ref="C53:C55"/>
    <mergeCell ref="K82:K84"/>
    <mergeCell ref="K86:K88"/>
    <mergeCell ref="C92:C94"/>
    <mergeCell ref="K92:K94"/>
    <mergeCell ref="D64:F64"/>
    <mergeCell ref="C49:C51"/>
    <mergeCell ref="C23:C25"/>
    <mergeCell ref="C29:C31"/>
    <mergeCell ref="C33:C35"/>
    <mergeCell ref="C9:C11"/>
    <mergeCell ref="C13:C15"/>
    <mergeCell ref="C19:C21"/>
    <mergeCell ref="C39:C41"/>
    <mergeCell ref="C43:C45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7E - source data</vt:lpstr>
      <vt:lpstr>Figure 7J -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2021-02-15T22:42:58Z</dcterms:created>
  <dcterms:modified xsi:type="dcterms:W3CDTF">2021-03-02T03:07:23Z</dcterms:modified>
</cp:coreProperties>
</file>