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nowicka\Documents\UlaNowicka\Projects\Aggregation\Paper\Nowicka-eLife\Revisions\Revisions-Resubmitted-AfterEditorComments\WorkingFiles\Michał\"/>
    </mc:Choice>
  </mc:AlternateContent>
  <bookViews>
    <workbookView xWindow="0" yWindow="0" windowWidth="25605" windowHeight="16335" tabRatio="590"/>
  </bookViews>
  <sheets>
    <sheet name="day0 RFP" sheetId="7" r:id="rId1"/>
    <sheet name="day1 RFP" sheetId="8" r:id="rId2"/>
    <sheet name="day2 RFP" sheetId="1" r:id="rId3"/>
    <sheet name="day3 RFP" sheetId="2" r:id="rId4"/>
    <sheet name="day4 RFP" sheetId="3" r:id="rId5"/>
    <sheet name="day5 RFP" sheetId="11" r:id="rId6"/>
    <sheet name="day0-day5 RFP" sheetId="13" r:id="rId7"/>
    <sheet name="day0 GFP" sheetId="9" r:id="rId8"/>
    <sheet name="day1 GFP" sheetId="10" r:id="rId9"/>
    <sheet name="day2 GFP" sheetId="4" r:id="rId10"/>
    <sheet name="day3 GFP" sheetId="5" r:id="rId11"/>
    <sheet name="day4 GFP" sheetId="6" r:id="rId12"/>
    <sheet name="day5 GFP" sheetId="12" r:id="rId13"/>
    <sheet name="day0-day5 GFP" sheetId="15" r:id="rId14"/>
  </sheets>
  <definedNames>
    <definedName name="SummaryC0" localSheetId="0">'day0 RFP'!$A$2:$F$10</definedName>
    <definedName name="SummaryC0" localSheetId="1">'day1 RFP'!$A$2:$F$11</definedName>
    <definedName name="SummaryC0" localSheetId="2">'day2 RFP'!$A$2:$F$42</definedName>
    <definedName name="SummaryC0" localSheetId="3">'day3 RFP'!$A$2:$F$26</definedName>
    <definedName name="SummaryC0" localSheetId="4">'day4 RFP'!$A$2:$F$25</definedName>
    <definedName name="SummaryC0" localSheetId="5">'day5 RFP'!$A$2:$F$17</definedName>
    <definedName name="SummaryC0_1" localSheetId="5">'day5 RFP'!$A$25:$F$33</definedName>
    <definedName name="SummaryC0_2" localSheetId="5">'day5 RFP'!$A$2:$F$10</definedName>
    <definedName name="SummaryC1" localSheetId="7">'day0 GFP'!$A$2:$F$10</definedName>
    <definedName name="SummaryC1" localSheetId="8">'day1 GFP'!$A$2:$F$11</definedName>
    <definedName name="SummaryC1" localSheetId="9">'day2 GFP'!$A$2:$F$11</definedName>
    <definedName name="SummaryC1" localSheetId="10">'day3 GFP'!$A$2:$F$11</definedName>
    <definedName name="SummaryC1" localSheetId="11">'day4 GFP'!$A$2:$F$10</definedName>
    <definedName name="SummaryC1" localSheetId="12">'day5 GFP'!$A$2:$F$17</definedName>
    <definedName name="SummaryC1_1" localSheetId="12">'day5 GFP'!$A$21:$F$29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2" l="1"/>
  <c r="I20" i="12"/>
  <c r="I18" i="12"/>
  <c r="B12" i="12"/>
  <c r="B13" i="12"/>
  <c r="B11" i="12"/>
  <c r="I19" i="6"/>
  <c r="I20" i="6" s="1"/>
  <c r="I18" i="6"/>
  <c r="B18" i="6"/>
  <c r="B19" i="6" s="1"/>
  <c r="B17" i="6"/>
  <c r="I19" i="5"/>
  <c r="I20" i="5"/>
  <c r="I18" i="5"/>
  <c r="B20" i="5"/>
  <c r="B21" i="5"/>
  <c r="B19" i="5"/>
  <c r="I20" i="4"/>
  <c r="I21" i="4" s="1"/>
  <c r="I19" i="4"/>
  <c r="B20" i="4"/>
  <c r="B21" i="4"/>
  <c r="B19" i="4"/>
  <c r="I18" i="10"/>
  <c r="I19" i="10"/>
  <c r="I17" i="10"/>
  <c r="I20" i="9"/>
  <c r="I21" i="9"/>
  <c r="I19" i="9"/>
  <c r="B18" i="10"/>
  <c r="B19" i="10" s="1"/>
  <c r="B17" i="10"/>
  <c r="B19" i="9"/>
  <c r="B20" i="9"/>
  <c r="B18" i="9"/>
  <c r="K19" i="11"/>
  <c r="K20" i="11"/>
  <c r="K18" i="11"/>
  <c r="D12" i="11"/>
  <c r="D13" i="11"/>
  <c r="D11" i="11"/>
  <c r="K19" i="3"/>
  <c r="K20" i="3" s="1"/>
  <c r="K18" i="3"/>
  <c r="D18" i="3"/>
  <c r="D19" i="3"/>
  <c r="D17" i="3"/>
  <c r="K19" i="2"/>
  <c r="K20" i="2"/>
  <c r="K18" i="2"/>
  <c r="D20" i="2"/>
  <c r="D21" i="2"/>
  <c r="D19" i="2"/>
  <c r="K20" i="1"/>
  <c r="K21" i="1" s="1"/>
  <c r="K19" i="1"/>
  <c r="D20" i="1"/>
  <c r="D21" i="1"/>
  <c r="D19" i="1"/>
  <c r="K18" i="8"/>
  <c r="K19" i="8"/>
  <c r="K17" i="8"/>
  <c r="D18" i="8"/>
  <c r="D19" i="8"/>
  <c r="D17" i="8"/>
  <c r="K20" i="7"/>
  <c r="K21" i="7" s="1"/>
  <c r="K19" i="7"/>
  <c r="D19" i="7"/>
  <c r="D20" i="7"/>
  <c r="D18" i="7"/>
  <c r="B18" i="3"/>
  <c r="B19" i="3" s="1"/>
  <c r="B17" i="3"/>
  <c r="I19" i="11"/>
  <c r="I20" i="11" s="1"/>
  <c r="I18" i="11"/>
  <c r="B12" i="11"/>
  <c r="B13" i="11" s="1"/>
  <c r="B11" i="11"/>
  <c r="I19" i="3"/>
  <c r="I20" i="3" s="1"/>
  <c r="I18" i="3"/>
  <c r="I19" i="2"/>
  <c r="I20" i="2" s="1"/>
  <c r="I18" i="2"/>
  <c r="B20" i="2"/>
  <c r="B21" i="2"/>
  <c r="B19" i="2"/>
  <c r="I21" i="1"/>
  <c r="I20" i="1"/>
  <c r="I19" i="1"/>
  <c r="B20" i="1"/>
  <c r="B21" i="1" s="1"/>
  <c r="B19" i="1"/>
  <c r="B18" i="8"/>
  <c r="B19" i="8" s="1"/>
  <c r="B17" i="8"/>
  <c r="I18" i="8"/>
  <c r="I19" i="8" s="1"/>
  <c r="I17" i="8"/>
  <c r="I20" i="7"/>
  <c r="I21" i="7" s="1"/>
  <c r="B19" i="7"/>
  <c r="B20" i="7" s="1"/>
  <c r="I19" i="7"/>
  <c r="B18" i="7"/>
</calcChain>
</file>

<file path=xl/connections.xml><?xml version="1.0" encoding="utf-8"?>
<connections xmlns="http://schemas.openxmlformats.org/spreadsheetml/2006/main">
  <connection id="1" name="SummaryC0.csv" type="6" refreshedVersion="0" background="1" saveData="1">
    <textPr fileType="mac" sourceFile="Macintosh HD:Users:martynapietrzyk:Desktop:Results_180831_ACH87_dnj-21_RNAi_and_Ctrl_YA_day2:SummaryC0.csv" decimal="," thousands=" " comma="1">
      <textFields count="6">
        <textField/>
        <textField/>
        <textField/>
        <textField/>
        <textField/>
        <textField/>
      </textFields>
    </textPr>
  </connection>
  <connection id="2" name="SummaryC0.csv1" type="6" refreshedVersion="0" background="1" saveData="1">
    <textPr fileType="mac" sourceFile="Macintosh HD:Users:martynapietrzyk:Desktop:Results_180901_ACH87_dnj-21_RNAi_and_Ctrl_YA_day3:SummaryC0.csv" decimal="," thousands=" " comma="1">
      <textFields count="6">
        <textField/>
        <textField/>
        <textField/>
        <textField/>
        <textField/>
        <textField/>
      </textFields>
    </textPr>
  </connection>
  <connection id="3" name="SummaryC0.csv2" type="6" refreshedVersion="0" background="1" saveData="1">
    <textPr fileType="mac" sourceFile="Macintosh HD:Users:martynapietrzyk:Desktop:Results_180902_ACH87_dnj-21_RNAi_and_Ctrl_YA_day4:SummaryC0.csv" decimal="," thousands=" " comma="1">
      <textFields count="6">
        <textField/>
        <textField/>
        <textField/>
        <textField/>
        <textField/>
        <textField/>
      </textFields>
    </textPr>
  </connection>
  <connection id="4" name="SummaryC0.csv3" type="6" refreshedVersion="0" background="1" saveData="1">
    <textPr fileType="mac" sourceFile="Macintosh HD:Users:martynapietrzyk:Desktop:Results_180829_ACH87_dnj-21_RNAi_and_Ctrl_L4_day0:SummaryC0.csv" decimal="," thousands=" " comma="1">
      <textFields count="6">
        <textField/>
        <textField/>
        <textField/>
        <textField/>
        <textField/>
        <textField/>
      </textFields>
    </textPr>
  </connection>
  <connection id="5" name="SummaryC0.csv4" type="6" refreshedVersion="0" background="1" saveData="1">
    <textPr fileType="mac" sourceFile="Macintosh HD:Users:martynapietrzyk:Desktop:Results_180830_ACH87_dnj-21_RNAi_and_Ctrl_YA_day1:SummaryC0.csv" decimal="," thousands=" " comma="1">
      <textFields count="6">
        <textField/>
        <textField/>
        <textField/>
        <textField/>
        <textField/>
        <textField/>
      </textFields>
    </textPr>
  </connection>
  <connection id="6" name="SummaryC0.csv5" type="6" refreshedVersion="0" background="1" saveData="1">
    <textPr fileType="mac" sourceFile="Macintosh HD:Users:martynapietrzyk:Desktop:Results_180903_ACH87_dnj-21_RNAi_and_Ctrl_YA_day5:SummaryC0.csv" decimal="," thousands=" " comma="1">
      <textFields count="6">
        <textField/>
        <textField/>
        <textField/>
        <textField/>
        <textField/>
        <textField/>
      </textFields>
    </textPr>
  </connection>
  <connection id="7" name="SummaryC0.csv6" type="6" refreshedVersion="0" background="1" saveData="1">
    <textPr fileType="mac" sourceFile="Macintosh HD:Users:martynapietrzyk:Desktop:Results_180903_ACH87_dnj-21_RNAi_and_Ctrl_YA_day5:SummaryC0.csv" decimal="," thousands=" " comma="1">
      <textFields count="6">
        <textField/>
        <textField/>
        <textField/>
        <textField/>
        <textField/>
        <textField/>
      </textFields>
    </textPr>
  </connection>
  <connection id="8" name="SummaryC0.csv7" type="6" refreshedVersion="0" background="1" saveData="1">
    <textPr fileType="mac" sourceFile="Macintosh HD:Users:martynapietrzyk:Desktop:Results_180903_ACH87_dnj-21_RNAi_and_Ctrl_YA_day5:SummaryC0.csv" decimal="," thousands=" " comma="1">
      <textFields count="6">
        <textField/>
        <textField/>
        <textField/>
        <textField/>
        <textField/>
        <textField/>
      </textFields>
    </textPr>
  </connection>
  <connection id="9" name="SummaryC1.csv" type="6" refreshedVersion="0" background="1" saveData="1">
    <textPr fileType="mac" sourceFile="Macintosh HD:Users:martynapietrzyk:Desktop:Results_180831_ACH87_dnj-21_RNAi_and_Ctrl_YA_day2:SummaryC1.csv" decimal="," thousands=" " comma="1">
      <textFields count="6">
        <textField/>
        <textField/>
        <textField/>
        <textField/>
        <textField/>
        <textField/>
      </textFields>
    </textPr>
  </connection>
  <connection id="10" name="SummaryC1.csv1" type="6" refreshedVersion="0" background="1" saveData="1">
    <textPr fileType="mac" sourceFile="Macintosh HD:Users:martynapietrzyk:Desktop:Results_180901_ACH87_dnj-21_RNAi_and_Ctrl_YA_day3:SummaryC1.csv" decimal="," thousands=" " comma="1">
      <textFields count="6">
        <textField/>
        <textField/>
        <textField/>
        <textField/>
        <textField/>
        <textField/>
      </textFields>
    </textPr>
  </connection>
  <connection id="11" name="SummaryC1.csv2" type="6" refreshedVersion="0" background="1" saveData="1">
    <textPr fileType="mac" sourceFile="Macintosh HD:Users:martynapietrzyk:Desktop:Results_180902_ACH87_dnj-21_RNAi_and_Ctrl_YA_day4:SummaryC1.csv" decimal="," thousands=" " comma="1">
      <textFields count="6">
        <textField/>
        <textField/>
        <textField/>
        <textField/>
        <textField/>
        <textField/>
      </textFields>
    </textPr>
  </connection>
  <connection id="12" name="SummaryC1.csv3" type="6" refreshedVersion="0" background="1" saveData="1">
    <textPr fileType="mac" sourceFile="Macintosh HD:Users:martynapietrzyk:Desktop:Results_180829_ACH87_dnj-21_RNAi_and_Ctrl_L4_day0:SummaryC1.csv" decimal="," thousands=" " comma="1">
      <textFields count="6">
        <textField/>
        <textField/>
        <textField/>
        <textField/>
        <textField/>
        <textField/>
      </textFields>
    </textPr>
  </connection>
  <connection id="13" name="SummaryC1.csv4" type="6" refreshedVersion="0" background="1" saveData="1">
    <textPr fileType="mac" sourceFile="Macintosh HD:Users:martynapietrzyk:Desktop:Results_180830_ACH87_dnj-21_RNAi_and_Ctrl_YA_day1:SummaryC1.csv" decimal="," thousands=" " comma="1">
      <textFields count="6">
        <textField/>
        <textField/>
        <textField/>
        <textField/>
        <textField/>
        <textField/>
      </textFields>
    </textPr>
  </connection>
  <connection id="14" name="SummaryC1.csv5" type="6" refreshedVersion="0" background="1" saveData="1">
    <textPr fileType="mac" sourceFile="Macintosh HD:Users:martynapietrzyk:Desktop:Results_180903_ACH87_dnj-21_RNAi_and_Ctrl_YA_day5:SummaryC1.csv" decimal="," thousands=" " comma="1">
      <textFields count="6">
        <textField/>
        <textField/>
        <textField/>
        <textField/>
        <textField/>
        <textField/>
      </textFields>
    </textPr>
  </connection>
  <connection id="15" name="SummaryC1.csv6" type="6" refreshedVersion="0" background="1" saveData="1">
    <textPr fileType="mac" sourceFile="Macintosh HD:Users:martynapietrzyk:Desktop:Results_180903_ACH87_dnj-21_RNAi_and_Ctrl_YA_day5:SummaryC1.csv" decimal="," thousands=" 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<sst xmlns="http://schemas.openxmlformats.org/spreadsheetml/2006/main" count="1019" uniqueCount="100">
  <si>
    <t>Slice</t>
  </si>
  <si>
    <t>Count</t>
  </si>
  <si>
    <t>Total Area</t>
  </si>
  <si>
    <t>Average Size</t>
  </si>
  <si>
    <t>%Area</t>
  </si>
  <si>
    <t>Mean</t>
  </si>
  <si>
    <t>Image 10_Maximum intensity projection_C0.tif</t>
  </si>
  <si>
    <t>Image 11_Maximum intensity projection_C0.tif</t>
  </si>
  <si>
    <t>Image 12_Maximum intensity projection_C0.tif</t>
  </si>
  <si>
    <t>Image 13_Maximum intensity projection_C0.tif</t>
  </si>
  <si>
    <t>Image 14_Maximum intensity projection_C0.tif</t>
  </si>
  <si>
    <t>Image 15_Maximum intensity projection_C0.tif</t>
  </si>
  <si>
    <t>Image 16_Maximum intensity projection_C0.tif</t>
  </si>
  <si>
    <t>Image 17_Maximum intensity projection_C0.tif</t>
  </si>
  <si>
    <t>Image 18_Maximum intensity projection_C0.tif</t>
  </si>
  <si>
    <t>Image 19_Maximum intensity projection_C0.tif</t>
  </si>
  <si>
    <t>Image 1_Maximum intensity projection_C0.tif</t>
  </si>
  <si>
    <t>Image 20_Maximum intensity projection_C0.tif</t>
  </si>
  <si>
    <t>Image 21_Maximum intensity projection_C0.tif</t>
  </si>
  <si>
    <t>Image 22_Maximum intensity projection_C0.tif</t>
  </si>
  <si>
    <t>Image 23_Maximum intensity projection_C0.tif</t>
  </si>
  <si>
    <t>Image 24_Maximum intensity projection_C0.tif</t>
  </si>
  <si>
    <t>Image 25_Maximum intensity projection_C0.tif</t>
  </si>
  <si>
    <t>Image 26_Maximum intensity projection_C0.tif</t>
  </si>
  <si>
    <t>Image 27_Maximum intensity projection_C0.tif</t>
  </si>
  <si>
    <t>Image 28_Maximum intensity projection_C0.tif</t>
  </si>
  <si>
    <t>Image 29_Maximum intensity projection_C0.tif</t>
  </si>
  <si>
    <t>Image 2_Maximum intensity projection_C0.tif</t>
  </si>
  <si>
    <t>Image 30_Maximum intensity projection_C0.tif</t>
  </si>
  <si>
    <t>Image 31_Maximum intensity projection_C0.tif</t>
  </si>
  <si>
    <t>Image 32_Maximum intensity projection_C0.tif</t>
  </si>
  <si>
    <t>Image 3_Maximum intensity projection_C0.tif</t>
  </si>
  <si>
    <t>Image 4_Maximum intensity projection_C0.tif</t>
  </si>
  <si>
    <t>Image 5_Maximum intensity projection_C0.tif</t>
  </si>
  <si>
    <t>Image 6_Maximum intensity projection_C0.tif</t>
  </si>
  <si>
    <t>Image 7_Maximum intensity projection_C0.tif</t>
  </si>
  <si>
    <t>Image 8_Maximum intensity projection_C0.tif</t>
  </si>
  <si>
    <t>Image 9_Maximum intensity projection_C0.tif</t>
  </si>
  <si>
    <t>Image 10_Maximum intensity projection_C1.tif</t>
  </si>
  <si>
    <t>Image 11_Maximum intensity projection_C1.tif</t>
  </si>
  <si>
    <t>Image 12_Maximum intensity projection_C1.tif</t>
  </si>
  <si>
    <t>NaN</t>
  </si>
  <si>
    <t>Image 13_Maximum intensity projection_C1.tif</t>
  </si>
  <si>
    <t>Image 14_Maximum intensity projection_C1.tif</t>
  </si>
  <si>
    <t>Image 15_Maximum intensity projection_C1.tif</t>
  </si>
  <si>
    <t>Image 16_Maximum intensity projection_C1.tif</t>
  </si>
  <si>
    <t>Image 17_Maximum intensity projection_C1.tif</t>
  </si>
  <si>
    <t>Image 18_Maximum intensity projection_C1.tif</t>
  </si>
  <si>
    <t>Image 19_Maximum intensity projection_C1.tif</t>
  </si>
  <si>
    <t>Image 1_Maximum intensity projection_C1.tif</t>
  </si>
  <si>
    <t>Image 20_Maximum intensity projection_C1.tif</t>
  </si>
  <si>
    <t>Image 21_Maximum intensity projection_C1.tif</t>
  </si>
  <si>
    <t>Image 22_Maximum intensity projection_C1.tif</t>
  </si>
  <si>
    <t>Image 23_Maximum intensity projection_C1.tif</t>
  </si>
  <si>
    <t>Image 24_Maximum intensity projection_C1.tif</t>
  </si>
  <si>
    <t>Image 25_Maximum intensity projection_C1.tif</t>
  </si>
  <si>
    <t>Image 26_Maximum intensity projection_C1.tif</t>
  </si>
  <si>
    <t>Image 27_Maximum intensity projection_C1.tif</t>
  </si>
  <si>
    <t>Image 28_Maximum intensity projection_C1.tif</t>
  </si>
  <si>
    <t>Image 29_Maximum intensity projection_C1.tif</t>
  </si>
  <si>
    <t>Image 2_Maximum intensity projection_C1.tif</t>
  </si>
  <si>
    <t>Image 30_Maximum intensity projection_C1.tif</t>
  </si>
  <si>
    <t>Image 31_Maximum intensity projection_C1.tif</t>
  </si>
  <si>
    <t>Image 32_Maximum intensity projection_C1.tif</t>
  </si>
  <si>
    <t>Image 3_Maximum intensity projection_C1.tif</t>
  </si>
  <si>
    <t>Image 4_Maximum intensity projection_C1.tif</t>
  </si>
  <si>
    <t>Image 5_Maximum intensity projection_C1.tif</t>
  </si>
  <si>
    <t>Image 6_Maximum intensity projection_C1.tif</t>
  </si>
  <si>
    <t>Image 7_Maximum intensity projection_C1.tif</t>
  </si>
  <si>
    <t>Image 8_Maximum intensity projection_C1.tif</t>
  </si>
  <si>
    <t>Image 9_Maximum intensity projection_C1.tif</t>
  </si>
  <si>
    <t>Day1</t>
  </si>
  <si>
    <t>Image 33_Maximum intensity projection_C0.tif</t>
  </si>
  <si>
    <t>Image 33_Maximum intensity projection_C1.tif</t>
  </si>
  <si>
    <t>Average</t>
  </si>
  <si>
    <t>SD</t>
  </si>
  <si>
    <t>SEM</t>
  </si>
  <si>
    <t>t-Test: Two-Sample Assuming Unequal Variances</t>
  </si>
  <si>
    <t>Variable 1</t>
  </si>
  <si>
    <t>Variable 2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</si>
  <si>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</si>
  <si>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</si>
  <si>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</si>
  <si>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</si>
  <si>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</si>
  <si>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</si>
  <si>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</si>
  <si>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</si>
  <si>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</si>
  <si>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dnj-21 RNAi</t>
  </si>
  <si>
    <t>Ctrl.</t>
  </si>
  <si>
    <t>**</t>
  </si>
  <si>
    <t>***</t>
  </si>
  <si>
    <t>ns</t>
  </si>
  <si>
    <r>
      <rPr>
        <i/>
        <sz val="11"/>
        <color theme="1"/>
        <rFont val="Calibri"/>
        <family val="2"/>
        <charset val="238"/>
        <scheme val="minor"/>
      </rPr>
      <t>dnj-21</t>
    </r>
    <r>
      <rPr>
        <sz val="11"/>
        <color theme="1"/>
        <rFont val="Calibri"/>
        <family val="2"/>
        <charset val="238"/>
        <scheme val="minor"/>
      </rPr>
      <t xml:space="preserve"> RNAi</t>
    </r>
  </si>
  <si>
    <t>RFP dnj-21 RNAi</t>
  </si>
  <si>
    <t>RFP Ctrl.</t>
  </si>
  <si>
    <t>GFP dnj-21 RNAi</t>
  </si>
  <si>
    <t>GFP Ctrl.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</si>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</sst>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11" fontId="0" fillId="0" borderId="0" xfId="0" applyNumberFormat="1"/>
  </cellXfs>
  <cellStyles count="119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7" builtinId="8" hidden="1"/>
    <cellStyle name="Hiperłącze" xfId="29" builtinId="8" hidden="1"/>
    <cellStyle name="Hiperłącze" xfId="31" builtinId="8" hidden="1"/>
    <cellStyle name="Hiperłącze" xfId="33" builtinId="8" hidden="1"/>
    <cellStyle name="Hiperłącze" xfId="35" builtinId="8" hidden="1"/>
    <cellStyle name="Hiperłącze" xfId="37" builtinId="8" hidden="1"/>
    <cellStyle name="Hiperłącze" xfId="39" builtinId="8" hidden="1"/>
    <cellStyle name="Hiperłącze" xfId="41" builtinId="8" hidden="1"/>
    <cellStyle name="Hiperłącze" xfId="43" builtinId="8" hidden="1"/>
    <cellStyle name="Hiperłącze" xfId="45" builtinId="8" hidden="1"/>
    <cellStyle name="Hiperłącze" xfId="47" builtinId="8" hidden="1"/>
    <cellStyle name="Hiperłącze" xfId="49" builtinId="8" hidden="1"/>
    <cellStyle name="Hiperłącze" xfId="51" builtinId="8" hidden="1"/>
    <cellStyle name="Hiperłącze" xfId="53" builtinId="8" hidden="1"/>
    <cellStyle name="Hiperłącze" xfId="55" builtinId="8" hidden="1"/>
    <cellStyle name="Hiperłącze" xfId="57" builtinId="8" hidden="1"/>
    <cellStyle name="Hiperłącze" xfId="59" builtinId="8" hidden="1"/>
    <cellStyle name="Hiperłącze" xfId="61" builtinId="8" hidden="1"/>
    <cellStyle name="Hiperłącze" xfId="63" builtinId="8" hidden="1"/>
    <cellStyle name="Hiperłącze" xfId="65" builtinId="8" hidden="1"/>
    <cellStyle name="Hiperłącze" xfId="67" builtinId="8" hidden="1"/>
    <cellStyle name="Hiperłącze" xfId="69" builtinId="8" hidden="1"/>
    <cellStyle name="Hiperłącze" xfId="71" builtinId="8" hidden="1"/>
    <cellStyle name="Hiperłącze" xfId="73" builtinId="8" hidden="1"/>
    <cellStyle name="Hiperłącze" xfId="75" builtinId="8" hidden="1"/>
    <cellStyle name="Hiperłącze" xfId="77" builtinId="8" hidden="1"/>
    <cellStyle name="Hiperłącze" xfId="79" builtinId="8" hidden="1"/>
    <cellStyle name="Hiperłącze" xfId="81" builtinId="8" hidden="1"/>
    <cellStyle name="Hiperłącze" xfId="83" builtinId="8" hidden="1"/>
    <cellStyle name="Hiperłącze" xfId="85" builtinId="8" hidden="1"/>
    <cellStyle name="Hiperłącze" xfId="87" builtinId="8" hidden="1"/>
    <cellStyle name="Hiperłącze" xfId="89" builtinId="8" hidden="1"/>
    <cellStyle name="Hiperłącze" xfId="91" builtinId="8" hidden="1"/>
    <cellStyle name="Hiperłącze" xfId="93" builtinId="8" hidden="1"/>
    <cellStyle name="Hiperłącze" xfId="95" builtinId="8" hidden="1"/>
    <cellStyle name="Hiperłącze" xfId="97" builtinId="8" hidden="1"/>
    <cellStyle name="Hiperłącze" xfId="99" builtinId="8" hidden="1"/>
    <cellStyle name="Hiperłącze" xfId="101" builtinId="8" hidden="1"/>
    <cellStyle name="Hiperłącze" xfId="103" builtinId="8" hidden="1"/>
    <cellStyle name="Hiperłącze" xfId="105" builtinId="8" hidden="1"/>
    <cellStyle name="Hiperłącze" xfId="107" builtinId="8" hidden="1"/>
    <cellStyle name="Hiperłącze" xfId="109" builtinId="8" hidden="1"/>
    <cellStyle name="Hiperłącze" xfId="111" builtinId="8" hidden="1"/>
    <cellStyle name="Hiperłącze" xfId="113" builtinId="8" hidden="1"/>
    <cellStyle name="Hiperłącze" xfId="115" builtinId="8" hidden="1"/>
    <cellStyle name="Hiperłącze" xfId="117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8" builtinId="9" hidden="1"/>
    <cellStyle name="Odwiedzone hiperłącze" xfId="30" builtinId="9" hidden="1"/>
    <cellStyle name="Odwiedzone hiperłącze" xfId="32" builtinId="9" hidden="1"/>
    <cellStyle name="Odwiedzone hiperłącze" xfId="34" builtinId="9" hidden="1"/>
    <cellStyle name="Odwiedzone hiperłącze" xfId="36" builtinId="9" hidden="1"/>
    <cellStyle name="Odwiedzone hiperłącze" xfId="38" builtinId="9" hidden="1"/>
    <cellStyle name="Odwiedzone hiperłącze" xfId="40" builtinId="9" hidden="1"/>
    <cellStyle name="Odwiedzone hiperłącze" xfId="42" builtinId="9" hidden="1"/>
    <cellStyle name="Odwiedzone hiperłącze" xfId="44" builtinId="9" hidden="1"/>
    <cellStyle name="Odwiedzone hiperłącze" xfId="46" builtinId="9" hidden="1"/>
    <cellStyle name="Odwiedzone hiperłącze" xfId="48" builtinId="9" hidden="1"/>
    <cellStyle name="Odwiedzone hiperłącze" xfId="50" builtinId="9" hidden="1"/>
    <cellStyle name="Odwiedzone hiperłącze" xfId="52" builtinId="9" hidden="1"/>
    <cellStyle name="Odwiedzone hiperłącze" xfId="54" builtinId="9" hidden="1"/>
    <cellStyle name="Odwiedzone hiperłącze" xfId="56" builtinId="9" hidden="1"/>
    <cellStyle name="Odwiedzone hiperłącze" xfId="58" builtinId="9" hidden="1"/>
    <cellStyle name="Odwiedzone hiperłącze" xfId="60" builtinId="9" hidden="1"/>
    <cellStyle name="Odwiedzone hiperłącze" xfId="62" builtinId="9" hidden="1"/>
    <cellStyle name="Odwiedzone hiperłącze" xfId="64" builtinId="9" hidden="1"/>
    <cellStyle name="Odwiedzone hiperłącze" xfId="66" builtinId="9" hidden="1"/>
    <cellStyle name="Odwiedzone hiperłącze" xfId="68" builtinId="9" hidden="1"/>
    <cellStyle name="Odwiedzone hiperłącze" xfId="70" builtinId="9" hidden="1"/>
    <cellStyle name="Odwiedzone hiperłącze" xfId="72" builtinId="9" hidden="1"/>
    <cellStyle name="Odwiedzone hiperłącze" xfId="74" builtinId="9" hidden="1"/>
    <cellStyle name="Odwiedzone hiperłącze" xfId="76" builtinId="9" hidden="1"/>
    <cellStyle name="Odwiedzone hiperłącze" xfId="78" builtinId="9" hidden="1"/>
    <cellStyle name="Odwiedzone hiperłącze" xfId="80" builtinId="9" hidden="1"/>
    <cellStyle name="Odwiedzone hiperłącze" xfId="82" builtinId="9" hidden="1"/>
    <cellStyle name="Odwiedzone hiperłącze" xfId="84" builtinId="9" hidden="1"/>
    <cellStyle name="Odwiedzone hiperłącze" xfId="86" builtinId="9" hidden="1"/>
    <cellStyle name="Odwiedzone hiperłącze" xfId="88" builtinId="9" hidden="1"/>
    <cellStyle name="Odwiedzone hiperłącze" xfId="90" builtinId="9" hidden="1"/>
    <cellStyle name="Odwiedzone hiperłącze" xfId="92" builtinId="9" hidden="1"/>
    <cellStyle name="Odwiedzone hiperłącze" xfId="94" builtinId="9" hidden="1"/>
    <cellStyle name="Odwiedzone hiperłącze" xfId="96" builtinId="9" hidden="1"/>
    <cellStyle name="Odwiedzone hiperłącze" xfId="98" builtinId="9" hidden="1"/>
    <cellStyle name="Odwiedzone hiperłącze" xfId="100" builtinId="9" hidden="1"/>
    <cellStyle name="Odwiedzone hiperłącze" xfId="102" builtinId="9" hidden="1"/>
    <cellStyle name="Odwiedzone hiperłącze" xfId="104" builtinId="9" hidden="1"/>
    <cellStyle name="Odwiedzone hiperłącze" xfId="106" builtinId="9" hidden="1"/>
    <cellStyle name="Odwiedzone hiperłącze" xfId="108" builtinId="9" hidden="1"/>
    <cellStyle name="Odwiedzone hiperłącze" xfId="110" builtinId="9" hidden="1"/>
    <cellStyle name="Odwiedzone hiperłącze" xfId="112" builtinId="9" hidden="1"/>
    <cellStyle name="Odwiedzone hiperłącze" xfId="114" builtinId="9" hidden="1"/>
    <cellStyle name="Odwiedzone hiperłącze" xfId="116" builtinId="9" hidden="1"/>
    <cellStyle name="Odwiedzone hiperłącze" xfId="11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'day0-day5 RFP'!$B$9</c:f>
              <c:strCache>
                <c:ptCount val="1"/>
                <c:pt idx="0">
                  <c:v>dnj-21 RNAi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'day0-day5 RFP'!$C$11:$H$11</c:f>
                <c:numCache>
                  <c:formatCode>General</c:formatCode>
                  <c:ptCount val="6"/>
                  <c:pt idx="0">
                    <c:v>0.22705848487901867</c:v>
                  </c:pt>
                  <c:pt idx="1">
                    <c:v>34.918668518125337</c:v>
                  </c:pt>
                  <c:pt idx="2">
                    <c:v>40.671316746072719</c:v>
                  </c:pt>
                  <c:pt idx="3">
                    <c:v>22.277524232676754</c:v>
                  </c:pt>
                  <c:pt idx="4">
                    <c:v>32.697532694606622</c:v>
                  </c:pt>
                  <c:pt idx="5">
                    <c:v>34.153805379122829</c:v>
                  </c:pt>
                </c:numCache>
              </c:numRef>
            </c:plus>
            <c:minus>
              <c:numRef>
                <c:f>'day0-day5 RFP'!$C$11:$H$11</c:f>
                <c:numCache>
                  <c:formatCode>General</c:formatCode>
                  <c:ptCount val="6"/>
                  <c:pt idx="0">
                    <c:v>0.22705848487901867</c:v>
                  </c:pt>
                  <c:pt idx="1">
                    <c:v>34.918668518125337</c:v>
                  </c:pt>
                  <c:pt idx="2">
                    <c:v>40.671316746072719</c:v>
                  </c:pt>
                  <c:pt idx="3">
                    <c:v>22.277524232676754</c:v>
                  </c:pt>
                  <c:pt idx="4">
                    <c:v>32.697532694606622</c:v>
                  </c:pt>
                  <c:pt idx="5">
                    <c:v>34.153805379122829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'day0-day5 RFP'!$C$8:$H$8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RFP'!$C$9:$H$9</c:f>
              <c:numCache>
                <c:formatCode>General</c:formatCode>
                <c:ptCount val="6"/>
                <c:pt idx="0">
                  <c:v>0.4</c:v>
                </c:pt>
                <c:pt idx="1">
                  <c:v>212.57142857142858</c:v>
                </c:pt>
                <c:pt idx="2">
                  <c:v>506.4375</c:v>
                </c:pt>
                <c:pt idx="3">
                  <c:v>623.125</c:v>
                </c:pt>
                <c:pt idx="4">
                  <c:v>576.64285714285711</c:v>
                </c:pt>
                <c:pt idx="5">
                  <c:v>512.875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8-4771-8414-C69B1A1B1C1F}"/>
            </c:ext>
          </c:extLst>
        </c:ser>
        <c:ser>
          <c:idx val="1"/>
          <c:order val="1"/>
          <c:tx>
            <c:strRef>
              <c:f>'day0-day5 RFP'!$B$10</c:f>
              <c:strCache>
                <c:ptCount val="1"/>
                <c:pt idx="0">
                  <c:v>Ctrl.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'day0-day5 RFP'!$C$12:$H$12</c:f>
                <c:numCache>
                  <c:formatCode>General</c:formatCode>
                  <c:ptCount val="6"/>
                  <c:pt idx="0">
                    <c:v>1.3313380252587996</c:v>
                  </c:pt>
                  <c:pt idx="1">
                    <c:v>9.170815829235746</c:v>
                  </c:pt>
                  <c:pt idx="2">
                    <c:v>34.464028886788249</c:v>
                  </c:pt>
                  <c:pt idx="3">
                    <c:v>25.458637477724963</c:v>
                  </c:pt>
                  <c:pt idx="4">
                    <c:v>27.329831754032146</c:v>
                  </c:pt>
                  <c:pt idx="5">
                    <c:v>31.581663690842529</c:v>
                  </c:pt>
                </c:numCache>
              </c:numRef>
            </c:plus>
            <c:minus>
              <c:numRef>
                <c:f>'day0-day5 RFP'!$C$12:$H$12</c:f>
                <c:numCache>
                  <c:formatCode>General</c:formatCode>
                  <c:ptCount val="6"/>
                  <c:pt idx="0">
                    <c:v>1.3313380252587996</c:v>
                  </c:pt>
                  <c:pt idx="1">
                    <c:v>9.170815829235746</c:v>
                  </c:pt>
                  <c:pt idx="2">
                    <c:v>34.464028886788249</c:v>
                  </c:pt>
                  <c:pt idx="3">
                    <c:v>25.458637477724963</c:v>
                  </c:pt>
                  <c:pt idx="4">
                    <c:v>27.329831754032146</c:v>
                  </c:pt>
                  <c:pt idx="5">
                    <c:v>31.581663690842529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'day0-day5 RFP'!$C$8:$H$8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RFP'!$C$10:$H$10</c:f>
              <c:numCache>
                <c:formatCode>General</c:formatCode>
                <c:ptCount val="6"/>
                <c:pt idx="0">
                  <c:v>2.625</c:v>
                </c:pt>
                <c:pt idx="1">
                  <c:v>37.785714285714285</c:v>
                </c:pt>
                <c:pt idx="2">
                  <c:v>303.0625</c:v>
                </c:pt>
                <c:pt idx="3">
                  <c:v>387</c:v>
                </c:pt>
                <c:pt idx="4">
                  <c:v>510.93333333333334</c:v>
                </c:pt>
                <c:pt idx="5">
                  <c:v>494.33333333333331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8-4771-8414-C69B1A1B1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502672"/>
        <c:axId val="1840505392"/>
      </c:lineChart>
      <c:catAx>
        <c:axId val="1840502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Days of adulthood</a:t>
                </a:r>
                <a:endParaRPr lang="en-GB" sz="1200" b="1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505392"/>
        <c:crosses val="autoZero"/>
        <c:auto val="1"/>
        <c:lblAlgn val="ctr"/>
        <c:lblOffset val="100"/>
        <c:noMultiLvlLbl val="0"/>
      </c:catAx>
      <c:valAx>
        <c:axId val="1840505392"/>
        <c:scaling>
          <c:orientation val="minMax"/>
          <c:max val="7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Number of RFP aggregates</a:t>
                </a:r>
                <a:endParaRPr lang="en-GB" sz="1200" b="1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2222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502672"/>
        <c:crosses val="autoZero"/>
        <c:crossBetween val="midCat"/>
        <c:majorUnit val="250"/>
        <c:minorUnit val="1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'day0-day5 GFP'!$C$7</c:f>
              <c:strCache>
                <c:ptCount val="1"/>
                <c:pt idx="0">
                  <c:v>dnj-21 RNAi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'day0-day5 GFP'!$D$9:$I$9</c:f>
                <c:numCache>
                  <c:formatCode>General</c:formatCode>
                  <c:ptCount val="6"/>
                  <c:pt idx="0">
                    <c:v>0.26443510721144031</c:v>
                  </c:pt>
                  <c:pt idx="1">
                    <c:v>1.8673190585629182</c:v>
                  </c:pt>
                  <c:pt idx="2">
                    <c:v>2.6234649529534408</c:v>
                  </c:pt>
                  <c:pt idx="3">
                    <c:v>1.8194237368944597</c:v>
                  </c:pt>
                  <c:pt idx="4">
                    <c:v>0.21682172817220183</c:v>
                  </c:pt>
                  <c:pt idx="5">
                    <c:v>0.45927932677184585</c:v>
                  </c:pt>
                </c:numCache>
              </c:numRef>
            </c:plus>
            <c:minus>
              <c:numRef>
                <c:f>'day0-day5 GFP'!$D$9:$I$9</c:f>
                <c:numCache>
                  <c:formatCode>General</c:formatCode>
                  <c:ptCount val="6"/>
                  <c:pt idx="0">
                    <c:v>0.26443510721144031</c:v>
                  </c:pt>
                  <c:pt idx="1">
                    <c:v>1.8673190585629182</c:v>
                  </c:pt>
                  <c:pt idx="2">
                    <c:v>2.6234649529534408</c:v>
                  </c:pt>
                  <c:pt idx="3">
                    <c:v>1.8194237368944597</c:v>
                  </c:pt>
                  <c:pt idx="4">
                    <c:v>0.21682172817220183</c:v>
                  </c:pt>
                  <c:pt idx="5">
                    <c:v>0.45927932677184585</c:v>
                  </c:pt>
                </c:numCache>
              </c:numRef>
            </c:minus>
            <c:spPr>
              <a:noFill/>
              <a:ln w="15875" cap="flat" cmpd="sng" algn="ctr">
                <a:solidFill>
                  <a:sysClr val="window" lastClr="FFFFFF">
                    <a:lumMod val="50000"/>
                  </a:sysClr>
                </a:solidFill>
                <a:round/>
              </a:ln>
              <a:effectLst/>
            </c:spPr>
          </c:errBars>
          <c:cat>
            <c:numRef>
              <c:f>'day0-day5 GFP'!$D$6:$I$6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GFP'!$D$7:$I$7</c:f>
              <c:numCache>
                <c:formatCode>General</c:formatCode>
                <c:ptCount val="6"/>
                <c:pt idx="0">
                  <c:v>0.53333333333333333</c:v>
                </c:pt>
                <c:pt idx="1">
                  <c:v>7.4285714285714288</c:v>
                </c:pt>
                <c:pt idx="2">
                  <c:v>11.4375</c:v>
                </c:pt>
                <c:pt idx="3">
                  <c:v>4.3125</c:v>
                </c:pt>
                <c:pt idx="4">
                  <c:v>0.6428571428571429</c:v>
                </c:pt>
                <c:pt idx="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8-4771-8414-C69B1A1B1C1F}"/>
            </c:ext>
          </c:extLst>
        </c:ser>
        <c:ser>
          <c:idx val="1"/>
          <c:order val="1"/>
          <c:tx>
            <c:strRef>
              <c:f>'day0-day5 GFP'!$C$8</c:f>
              <c:strCache>
                <c:ptCount val="1"/>
                <c:pt idx="0">
                  <c:v>Ctrl.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'day0-day5 GFP'!$D$10:$I$10</c:f>
                <c:numCache>
                  <c:formatCode>General</c:formatCode>
                  <c:ptCount val="6"/>
                  <c:pt idx="0">
                    <c:v>0.29973947020704494</c:v>
                  </c:pt>
                  <c:pt idx="1">
                    <c:v>0.1946814696769277</c:v>
                  </c:pt>
                  <c:pt idx="2">
                    <c:v>0.68304665607482484</c:v>
                  </c:pt>
                  <c:pt idx="3">
                    <c:v>0.28596814119369623</c:v>
                  </c:pt>
                  <c:pt idx="4">
                    <c:v>0.20367003088692623</c:v>
                  </c:pt>
                  <c:pt idx="5">
                    <c:v>6.4406118871953064E-2</c:v>
                  </c:pt>
                </c:numCache>
              </c:numRef>
            </c:plus>
            <c:minus>
              <c:numRef>
                <c:f>'day0-day5 GFP'!$D$10:$I$10</c:f>
                <c:numCache>
                  <c:formatCode>General</c:formatCode>
                  <c:ptCount val="6"/>
                  <c:pt idx="0">
                    <c:v>0.29973947020704494</c:v>
                  </c:pt>
                  <c:pt idx="1">
                    <c:v>0.1946814696769277</c:v>
                  </c:pt>
                  <c:pt idx="2">
                    <c:v>0.68304665607482484</c:v>
                  </c:pt>
                  <c:pt idx="3">
                    <c:v>0.28596814119369623</c:v>
                  </c:pt>
                  <c:pt idx="4">
                    <c:v>0.20367003088692623</c:v>
                  </c:pt>
                  <c:pt idx="5">
                    <c:v>6.4406118871953064E-2</c:v>
                  </c:pt>
                </c:numCache>
              </c:numRef>
            </c:minus>
            <c:spPr>
              <a:noFill/>
              <a:ln w="15875" cap="flat" cmpd="sng" algn="ctr">
                <a:solidFill>
                  <a:sysClr val="window" lastClr="FFFFFF">
                    <a:lumMod val="50000"/>
                  </a:sysClr>
                </a:solidFill>
                <a:round/>
              </a:ln>
              <a:effectLst/>
            </c:spPr>
          </c:errBars>
          <c:cat>
            <c:numRef>
              <c:f>'day0-day5 GFP'!$D$6:$I$6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GFP'!$D$8:$I$8</c:f>
              <c:numCache>
                <c:formatCode>General</c:formatCode>
                <c:ptCount val="6"/>
                <c:pt idx="0">
                  <c:v>0.75</c:v>
                </c:pt>
                <c:pt idx="1">
                  <c:v>0.42857142857142855</c:v>
                </c:pt>
                <c:pt idx="2">
                  <c:v>1.6875</c:v>
                </c:pt>
                <c:pt idx="3">
                  <c:v>0.8</c:v>
                </c:pt>
                <c:pt idx="4">
                  <c:v>0.33333333333333331</c:v>
                </c:pt>
                <c:pt idx="5">
                  <c:v>6.6666666666666666E-2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8-4771-8414-C69B1A1B1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502128"/>
        <c:axId val="1840499952"/>
      </c:lineChart>
      <c:catAx>
        <c:axId val="1840502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Days of adulthood</a:t>
                </a:r>
                <a:endParaRPr lang="en-GB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499952"/>
        <c:crosses val="autoZero"/>
        <c:auto val="1"/>
        <c:lblAlgn val="ctr"/>
        <c:lblOffset val="100"/>
        <c:noMultiLvlLbl val="0"/>
      </c:catAx>
      <c:valAx>
        <c:axId val="1840499952"/>
        <c:scaling>
          <c:orientation val="minMax"/>
          <c:max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Number of GFP aggregates</a:t>
                </a:r>
                <a:endParaRPr lang="en-GB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2222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502128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'day0-day5 GFP'!$C$26</c:f>
              <c:strCache>
                <c:ptCount val="1"/>
                <c:pt idx="0">
                  <c:v>RFP dnj-21 RNAi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'day0-day5 GFP'!$D$25:$I$25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GFP'!$D$26:$I$26</c:f>
              <c:numCache>
                <c:formatCode>General</c:formatCode>
                <c:ptCount val="6"/>
                <c:pt idx="0">
                  <c:v>0.4</c:v>
                </c:pt>
                <c:pt idx="1">
                  <c:v>212.57142857142858</c:v>
                </c:pt>
                <c:pt idx="2">
                  <c:v>506.4375</c:v>
                </c:pt>
                <c:pt idx="3">
                  <c:v>623.125</c:v>
                </c:pt>
                <c:pt idx="4">
                  <c:v>576.64285714285711</c:v>
                </c:pt>
                <c:pt idx="5">
                  <c:v>512.875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8-4771-8414-C69B1A1B1C1F}"/>
            </c:ext>
          </c:extLst>
        </c:ser>
        <c:ser>
          <c:idx val="1"/>
          <c:order val="1"/>
          <c:tx>
            <c:strRef>
              <c:f>'day0-day5 GFP'!$C$27</c:f>
              <c:strCache>
                <c:ptCount val="1"/>
                <c:pt idx="0">
                  <c:v>RFP Ctrl.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'day0-day5 GFP'!$D$25:$I$25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GFP'!$D$27:$I$27</c:f>
              <c:numCache>
                <c:formatCode>General</c:formatCode>
                <c:ptCount val="6"/>
                <c:pt idx="0">
                  <c:v>2.625</c:v>
                </c:pt>
                <c:pt idx="1">
                  <c:v>37.785714285714285</c:v>
                </c:pt>
                <c:pt idx="2">
                  <c:v>303.0625</c:v>
                </c:pt>
                <c:pt idx="3">
                  <c:v>387</c:v>
                </c:pt>
                <c:pt idx="4">
                  <c:v>510.93333333333334</c:v>
                </c:pt>
                <c:pt idx="5">
                  <c:v>494.33333333333331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8-4771-8414-C69B1A1B1C1F}"/>
            </c:ext>
          </c:extLst>
        </c:ser>
        <c:ser>
          <c:idx val="2"/>
          <c:order val="2"/>
          <c:tx>
            <c:strRef>
              <c:f>'day0-day5 GFP'!$C$28</c:f>
              <c:strCache>
                <c:ptCount val="1"/>
                <c:pt idx="0">
                  <c:v>GFP dnj-21 RNAi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'day0-day5 GFP'!$D$25:$I$25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GFP'!$D$28:$I$28</c:f>
              <c:numCache>
                <c:formatCode>General</c:formatCode>
                <c:ptCount val="6"/>
                <c:pt idx="0">
                  <c:v>0.53333333333333333</c:v>
                </c:pt>
                <c:pt idx="1">
                  <c:v>7.4285714285714288</c:v>
                </c:pt>
                <c:pt idx="2">
                  <c:v>11.4375</c:v>
                </c:pt>
                <c:pt idx="3">
                  <c:v>4.3125</c:v>
                </c:pt>
                <c:pt idx="4">
                  <c:v>0.6428571428571429</c:v>
                </c:pt>
                <c:pt idx="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07-4CCE-90E3-944CF9AAE7B2}"/>
            </c:ext>
          </c:extLst>
        </c:ser>
        <c:ser>
          <c:idx val="3"/>
          <c:order val="3"/>
          <c:tx>
            <c:strRef>
              <c:f>'day0-day5 GFP'!$C$29</c:f>
              <c:strCache>
                <c:ptCount val="1"/>
                <c:pt idx="0">
                  <c:v>GFP Ctrl.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'day0-day5 GFP'!$D$25:$I$25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'day0-day5 GFP'!$D$29:$I$29</c:f>
              <c:numCache>
                <c:formatCode>General</c:formatCode>
                <c:ptCount val="6"/>
                <c:pt idx="0">
                  <c:v>0.75</c:v>
                </c:pt>
                <c:pt idx="1">
                  <c:v>0.42857142857142855</c:v>
                </c:pt>
                <c:pt idx="2">
                  <c:v>1.6875</c:v>
                </c:pt>
                <c:pt idx="3">
                  <c:v>0.8</c:v>
                </c:pt>
                <c:pt idx="4">
                  <c:v>0.33333333333333331</c:v>
                </c:pt>
                <c:pt idx="5">
                  <c:v>6.6666666666666666E-2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07-4CCE-90E3-944CF9AAE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496688"/>
        <c:axId val="1840498864"/>
      </c:lineChart>
      <c:catAx>
        <c:axId val="1840496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498864"/>
        <c:crosses val="autoZero"/>
        <c:auto val="1"/>
        <c:lblAlgn val="ctr"/>
        <c:lblOffset val="100"/>
        <c:noMultiLvlLbl val="0"/>
      </c:catAx>
      <c:valAx>
        <c:axId val="1840498864"/>
        <c:scaling>
          <c:orientation val="minMax"/>
          <c:max val="7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2222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496688"/>
        <c:crosses val="autoZero"/>
        <c:crossBetween val="midCat"/>
        <c:majorUnit val="250"/>
        <c:minorUnit val="1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576262</xdr:colOff>
      <xdr:row>13</xdr:row>
      <xdr:rowOff>123825</xdr:rowOff>
    </xdr:from>
    <xdr:to>
      <xdr:col>16</xdr:col>
      <xdr:colOff>271462</xdr:colOff>
      <xdr:row>28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114300</xdr:rowOff>
    </xdr:from>
    <xdr:to>
      <xdr:col>18</xdr:col>
      <xdr:colOff>352425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61912</xdr:colOff>
      <xdr:row>27</xdr:row>
      <xdr:rowOff>180975</xdr:rowOff>
    </xdr:from>
    <xdr:to>
      <xdr:col>18</xdr:col>
      <xdr:colOff>366712</xdr:colOff>
      <xdr:row>42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ummaryC0" connectionId="4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ummaryC1" connectionId="13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ummaryC1" connectionId="9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ummaryC1" connectionId="10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ummaryC1" connectionId="11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ummaryC1" connectionId="14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ummaryC1_1" connectionId="15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ummaryC0" connectionId="5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ummaryC0" connectionId="1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maryC0" connectionId="2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ummaryC0" connectionId="3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ummaryC0_2" connectionId="7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ummaryC0_1" connectionId="8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ummaryC0" connectionId="6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ummaryC1" connectionId="12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queryTable" Target="../queryTables/queryTable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/>
  </sheetViews>
  <sheetFormatPr defaultColWidth="11.42578125" defaultRowHeight="15" x14ac:dyDescent="0.25"/>
  <cols>
    <col min="1" max="1" width="43.42578125" bestFit="1" customWidth="1"/>
    <col min="2" max="2" width="7.85546875" customWidth="1"/>
    <col min="3" max="3" width="9" bestFit="1" customWidth="1"/>
    <col min="4" max="4" width="12.28515625" bestFit="1" customWidth="1"/>
    <col min="5" max="5" width="8.28515625" bestFit="1" customWidth="1"/>
    <col min="6" max="6" width="7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16" x14ac:dyDescent="0.25">
      <c r="A3" t="s">
        <v>16</v>
      </c>
      <c r="B3">
        <v>0</v>
      </c>
      <c r="C3">
        <v>0</v>
      </c>
      <c r="D3">
        <v>0</v>
      </c>
      <c r="E3">
        <v>0</v>
      </c>
      <c r="F3" t="s">
        <v>41</v>
      </c>
      <c r="H3" t="s">
        <v>14</v>
      </c>
      <c r="I3">
        <v>0</v>
      </c>
      <c r="J3">
        <v>0</v>
      </c>
      <c r="K3">
        <v>0</v>
      </c>
      <c r="L3">
        <v>0</v>
      </c>
      <c r="M3" t="s">
        <v>41</v>
      </c>
      <c r="N3" t="s">
        <v>77</v>
      </c>
    </row>
    <row r="4" spans="1:16" ht="15.75" thickBot="1" x14ac:dyDescent="0.3">
      <c r="A4" t="s">
        <v>27</v>
      </c>
      <c r="B4">
        <v>0</v>
      </c>
      <c r="C4">
        <v>0</v>
      </c>
      <c r="D4">
        <v>0</v>
      </c>
      <c r="E4">
        <v>0</v>
      </c>
      <c r="F4" t="s">
        <v>41</v>
      </c>
      <c r="H4" t="s">
        <v>15</v>
      </c>
      <c r="I4">
        <v>2</v>
      </c>
      <c r="J4">
        <v>0.19500000000000001</v>
      </c>
      <c r="K4">
        <v>9.8000000000000004E-2</v>
      </c>
      <c r="L4" s="5">
        <v>7.6289999999999995E-4</v>
      </c>
      <c r="M4">
        <v>32</v>
      </c>
    </row>
    <row r="5" spans="1:16" x14ac:dyDescent="0.25">
      <c r="A5" t="s">
        <v>31</v>
      </c>
      <c r="B5">
        <v>0</v>
      </c>
      <c r="C5">
        <v>0</v>
      </c>
      <c r="D5">
        <v>0</v>
      </c>
      <c r="E5">
        <v>0</v>
      </c>
      <c r="F5" t="s">
        <v>41</v>
      </c>
      <c r="H5" t="s">
        <v>17</v>
      </c>
      <c r="I5">
        <v>0</v>
      </c>
      <c r="J5">
        <v>0</v>
      </c>
      <c r="K5">
        <v>0</v>
      </c>
      <c r="L5">
        <v>0</v>
      </c>
      <c r="M5" t="s">
        <v>41</v>
      </c>
      <c r="N5" s="4"/>
      <c r="O5" s="4" t="s">
        <v>78</v>
      </c>
      <c r="P5" s="4" t="s">
        <v>79</v>
      </c>
    </row>
    <row r="6" spans="1:16" x14ac:dyDescent="0.25">
      <c r="A6" t="s">
        <v>32</v>
      </c>
      <c r="B6">
        <v>0</v>
      </c>
      <c r="C6">
        <v>0</v>
      </c>
      <c r="D6">
        <v>0</v>
      </c>
      <c r="E6">
        <v>0</v>
      </c>
      <c r="F6" t="s">
        <v>41</v>
      </c>
      <c r="H6" t="s">
        <v>18</v>
      </c>
      <c r="I6">
        <v>0</v>
      </c>
      <c r="J6">
        <v>0</v>
      </c>
      <c r="K6">
        <v>0</v>
      </c>
      <c r="L6">
        <v>0</v>
      </c>
      <c r="M6" t="s">
        <v>41</v>
      </c>
      <c r="N6" s="2" t="s">
        <v>5</v>
      </c>
      <c r="O6" s="2">
        <v>0.4</v>
      </c>
      <c r="P6" s="2">
        <v>2.625</v>
      </c>
    </row>
    <row r="7" spans="1:16" x14ac:dyDescent="0.25">
      <c r="A7" t="s">
        <v>34</v>
      </c>
      <c r="B7">
        <v>0</v>
      </c>
      <c r="C7">
        <v>0</v>
      </c>
      <c r="D7">
        <v>0</v>
      </c>
      <c r="E7">
        <v>0</v>
      </c>
      <c r="F7" t="s">
        <v>41</v>
      </c>
      <c r="H7" t="s">
        <v>19</v>
      </c>
      <c r="I7">
        <v>0</v>
      </c>
      <c r="J7">
        <v>0</v>
      </c>
      <c r="K7">
        <v>0</v>
      </c>
      <c r="L7">
        <v>0</v>
      </c>
      <c r="M7" t="s">
        <v>41</v>
      </c>
      <c r="N7" s="2" t="s">
        <v>80</v>
      </c>
      <c r="O7" s="2">
        <v>0.82857142857142851</v>
      </c>
      <c r="P7" s="2">
        <v>30.25</v>
      </c>
    </row>
    <row r="8" spans="1:16" x14ac:dyDescent="0.25">
      <c r="A8" t="s">
        <v>35</v>
      </c>
      <c r="B8">
        <v>0</v>
      </c>
      <c r="C8">
        <v>0</v>
      </c>
      <c r="D8">
        <v>0</v>
      </c>
      <c r="E8">
        <v>0</v>
      </c>
      <c r="F8" t="s">
        <v>41</v>
      </c>
      <c r="H8" t="s">
        <v>20</v>
      </c>
      <c r="I8">
        <v>0</v>
      </c>
      <c r="J8">
        <v>0</v>
      </c>
      <c r="K8">
        <v>0</v>
      </c>
      <c r="L8">
        <v>0</v>
      </c>
      <c r="M8" t="s">
        <v>41</v>
      </c>
      <c r="N8" s="2" t="s">
        <v>81</v>
      </c>
      <c r="O8" s="2">
        <v>15</v>
      </c>
      <c r="P8" s="2">
        <v>16</v>
      </c>
    </row>
    <row r="9" spans="1:16" x14ac:dyDescent="0.25">
      <c r="A9" t="s">
        <v>36</v>
      </c>
      <c r="B9">
        <v>1</v>
      </c>
      <c r="C9">
        <v>9.8000000000000004E-2</v>
      </c>
      <c r="D9">
        <v>9.8000000000000004E-2</v>
      </c>
      <c r="E9" s="5">
        <v>3.815E-4</v>
      </c>
      <c r="F9">
        <v>33</v>
      </c>
      <c r="H9" t="s">
        <v>21</v>
      </c>
      <c r="I9">
        <v>2</v>
      </c>
      <c r="J9">
        <v>1.173</v>
      </c>
      <c r="K9">
        <v>0.58599999999999997</v>
      </c>
      <c r="L9">
        <v>5.0000000000000001E-3</v>
      </c>
      <c r="M9">
        <v>33.555999999999997</v>
      </c>
      <c r="N9" s="2" t="s">
        <v>82</v>
      </c>
      <c r="O9" s="2">
        <v>0</v>
      </c>
      <c r="P9" s="2"/>
    </row>
    <row r="10" spans="1:16" x14ac:dyDescent="0.25">
      <c r="A10" t="s">
        <v>37</v>
      </c>
      <c r="B10">
        <v>0</v>
      </c>
      <c r="C10">
        <v>0</v>
      </c>
      <c r="D10">
        <v>0</v>
      </c>
      <c r="E10">
        <v>0</v>
      </c>
      <c r="F10" t="s">
        <v>41</v>
      </c>
      <c r="H10" t="s">
        <v>22</v>
      </c>
      <c r="I10">
        <v>0</v>
      </c>
      <c r="J10">
        <v>0</v>
      </c>
      <c r="K10">
        <v>0</v>
      </c>
      <c r="L10">
        <v>0</v>
      </c>
      <c r="M10" t="s">
        <v>41</v>
      </c>
      <c r="N10" s="2" t="s">
        <v>83</v>
      </c>
      <c r="O10" s="2">
        <v>16</v>
      </c>
      <c r="P10" s="2"/>
    </row>
    <row r="11" spans="1:16" x14ac:dyDescent="0.25">
      <c r="A11" t="s">
        <v>6</v>
      </c>
      <c r="B11">
        <v>0</v>
      </c>
      <c r="C11">
        <v>0</v>
      </c>
      <c r="D11">
        <v>0</v>
      </c>
      <c r="E11">
        <v>0</v>
      </c>
      <c r="F11" t="s">
        <v>41</v>
      </c>
      <c r="H11" t="s">
        <v>23</v>
      </c>
      <c r="I11">
        <v>0</v>
      </c>
      <c r="J11">
        <v>0</v>
      </c>
      <c r="K11">
        <v>0</v>
      </c>
      <c r="L11">
        <v>0</v>
      </c>
      <c r="M11" t="s">
        <v>41</v>
      </c>
      <c r="N11" s="2" t="s">
        <v>84</v>
      </c>
      <c r="O11" s="2">
        <v>-1.5950484323963625</v>
      </c>
      <c r="P11" s="2"/>
    </row>
    <row r="12" spans="1:16" x14ac:dyDescent="0.25">
      <c r="A12" t="s">
        <v>7</v>
      </c>
      <c r="B12">
        <v>2</v>
      </c>
      <c r="C12">
        <v>0.68400000000000005</v>
      </c>
      <c r="D12">
        <v>0.34200000000000003</v>
      </c>
      <c r="E12">
        <v>3.0000000000000001E-3</v>
      </c>
      <c r="F12">
        <v>32.1</v>
      </c>
      <c r="H12" t="s">
        <v>24</v>
      </c>
      <c r="I12">
        <v>18</v>
      </c>
      <c r="J12">
        <v>3.9079999999999999</v>
      </c>
      <c r="K12">
        <v>0.217</v>
      </c>
      <c r="L12">
        <v>1.4999999999999999E-2</v>
      </c>
      <c r="M12">
        <v>32.277999999999999</v>
      </c>
      <c r="N12" s="2" t="s">
        <v>85</v>
      </c>
      <c r="O12" s="2">
        <v>6.5130780235409094E-2</v>
      </c>
      <c r="P12" s="2"/>
    </row>
    <row r="13" spans="1:16" x14ac:dyDescent="0.25">
      <c r="A13" t="s">
        <v>9</v>
      </c>
      <c r="B13">
        <v>0</v>
      </c>
      <c r="C13">
        <v>0</v>
      </c>
      <c r="D13">
        <v>0</v>
      </c>
      <c r="E13">
        <v>0</v>
      </c>
      <c r="F13" t="s">
        <v>41</v>
      </c>
      <c r="H13" t="s">
        <v>25</v>
      </c>
      <c r="I13">
        <v>1</v>
      </c>
      <c r="J13">
        <v>9.8000000000000004E-2</v>
      </c>
      <c r="K13">
        <v>9.8000000000000004E-2</v>
      </c>
      <c r="L13" s="5">
        <v>3.815E-4</v>
      </c>
      <c r="M13">
        <v>30</v>
      </c>
      <c r="N13" s="2" t="s">
        <v>86</v>
      </c>
      <c r="O13" s="2">
        <v>1.7458836762762506</v>
      </c>
      <c r="P13" s="2"/>
    </row>
    <row r="14" spans="1:16" x14ac:dyDescent="0.25">
      <c r="A14" t="s">
        <v>10</v>
      </c>
      <c r="B14">
        <v>3</v>
      </c>
      <c r="C14">
        <v>0.78200000000000003</v>
      </c>
      <c r="D14">
        <v>0.26100000000000001</v>
      </c>
      <c r="E14">
        <v>3.0000000000000001E-3</v>
      </c>
      <c r="F14">
        <v>33.667000000000002</v>
      </c>
      <c r="H14" t="s">
        <v>26</v>
      </c>
      <c r="I14">
        <v>15</v>
      </c>
      <c r="J14">
        <v>5.569</v>
      </c>
      <c r="K14">
        <v>0.371</v>
      </c>
      <c r="L14">
        <v>2.1999999999999999E-2</v>
      </c>
      <c r="M14">
        <v>36.923999999999999</v>
      </c>
      <c r="N14" s="2" t="s">
        <v>87</v>
      </c>
      <c r="O14" s="2">
        <v>0.13026156047081819</v>
      </c>
      <c r="P14" s="2"/>
    </row>
    <row r="15" spans="1:16" ht="15.75" thickBot="1" x14ac:dyDescent="0.3">
      <c r="A15" t="s">
        <v>11</v>
      </c>
      <c r="B15">
        <v>0</v>
      </c>
      <c r="C15">
        <v>0</v>
      </c>
      <c r="D15">
        <v>0</v>
      </c>
      <c r="E15">
        <v>0</v>
      </c>
      <c r="F15" t="s">
        <v>41</v>
      </c>
      <c r="H15" t="s">
        <v>28</v>
      </c>
      <c r="I15">
        <v>1</v>
      </c>
      <c r="J15">
        <v>1.075</v>
      </c>
      <c r="K15">
        <v>1.075</v>
      </c>
      <c r="L15">
        <v>4.0000000000000001E-3</v>
      </c>
      <c r="M15">
        <v>35.545000000000002</v>
      </c>
      <c r="N15" s="3" t="s">
        <v>88</v>
      </c>
      <c r="O15" s="3">
        <v>2.119905299221255</v>
      </c>
      <c r="P15" s="3"/>
    </row>
    <row r="16" spans="1:1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 t="s">
        <v>41</v>
      </c>
      <c r="H16" t="s">
        <v>29</v>
      </c>
      <c r="I16">
        <v>2</v>
      </c>
      <c r="J16">
        <v>0.78200000000000003</v>
      </c>
      <c r="K16">
        <v>0.39100000000000001</v>
      </c>
      <c r="L16">
        <v>3.0000000000000001E-3</v>
      </c>
      <c r="M16">
        <v>34.786000000000001</v>
      </c>
    </row>
    <row r="17" spans="1:16" x14ac:dyDescent="0.25">
      <c r="A17" t="s">
        <v>13</v>
      </c>
      <c r="B17">
        <v>0</v>
      </c>
      <c r="C17">
        <v>0</v>
      </c>
      <c r="D17">
        <v>0</v>
      </c>
      <c r="E17">
        <v>0</v>
      </c>
      <c r="F17" t="s">
        <v>41</v>
      </c>
      <c r="H17" t="s">
        <v>30</v>
      </c>
      <c r="I17">
        <v>1</v>
      </c>
      <c r="J17">
        <v>0.19500000000000001</v>
      </c>
      <c r="K17">
        <v>0.19500000000000001</v>
      </c>
      <c r="L17" s="5">
        <v>7.6289999999999995E-4</v>
      </c>
      <c r="M17">
        <v>30</v>
      </c>
    </row>
    <row r="18" spans="1:16" x14ac:dyDescent="0.25">
      <c r="A18" s="1" t="s">
        <v>74</v>
      </c>
      <c r="B18">
        <f>AVERAGE(B3:B17)</f>
        <v>0.4</v>
      </c>
      <c r="D18">
        <f>AVERAGE(D3:D17)</f>
        <v>4.6733333333333335E-2</v>
      </c>
      <c r="H18" t="s">
        <v>72</v>
      </c>
      <c r="I18">
        <v>0</v>
      </c>
      <c r="J18">
        <v>0</v>
      </c>
      <c r="K18">
        <v>0</v>
      </c>
      <c r="L18">
        <v>0</v>
      </c>
      <c r="M18" t="s">
        <v>41</v>
      </c>
    </row>
    <row r="19" spans="1:16" x14ac:dyDescent="0.25">
      <c r="A19" s="1" t="s">
        <v>75</v>
      </c>
      <c r="B19">
        <f>_xlfn.STDEV.P(B3:B17)</f>
        <v>0.87939373055152792</v>
      </c>
      <c r="D19">
        <f>_xlfn.STDEV.P(D3:D17)</f>
        <v>0.10390025130971639</v>
      </c>
      <c r="I19">
        <f>AVERAGE(I3:I18)</f>
        <v>2.625</v>
      </c>
      <c r="K19">
        <f>AVERAGE(K3:K18)</f>
        <v>0.18943749999999998</v>
      </c>
      <c r="N19" t="s">
        <v>77</v>
      </c>
    </row>
    <row r="20" spans="1:16" ht="15.75" thickBot="1" x14ac:dyDescent="0.3">
      <c r="A20" s="1" t="s">
        <v>76</v>
      </c>
      <c r="B20">
        <f>B19/SQRT(15)</f>
        <v>0.22705848487901867</v>
      </c>
      <c r="D20">
        <f>D19/SQRT(15)</f>
        <v>2.6826929532619795E-2</v>
      </c>
      <c r="I20">
        <f>_xlfn.STDEV.P(I3:I18)</f>
        <v>5.3253521010351985</v>
      </c>
      <c r="K20">
        <f>_xlfn.STDEV.P(K3:K18)</f>
        <v>0.28719330788468944</v>
      </c>
    </row>
    <row r="21" spans="1:16" x14ac:dyDescent="0.25">
      <c r="I21">
        <f>I20/SQRT(16)</f>
        <v>1.3313380252587996</v>
      </c>
      <c r="K21">
        <f>K20/SQRT(16)</f>
        <v>7.179832697117236E-2</v>
      </c>
      <c r="N21" s="4"/>
      <c r="O21" s="4" t="s">
        <v>78</v>
      </c>
      <c r="P21" s="4" t="s">
        <v>79</v>
      </c>
    </row>
    <row r="22" spans="1:16" x14ac:dyDescent="0.25">
      <c r="N22" s="2" t="s">
        <v>5</v>
      </c>
      <c r="O22" s="2">
        <v>4.6733333333333335E-2</v>
      </c>
      <c r="P22" s="2">
        <v>0.18943749999999998</v>
      </c>
    </row>
    <row r="23" spans="1:16" x14ac:dyDescent="0.25">
      <c r="N23" s="2" t="s">
        <v>80</v>
      </c>
      <c r="O23" s="2">
        <v>1.1566352380952381E-2</v>
      </c>
      <c r="P23" s="2">
        <v>8.7978662500000013E-2</v>
      </c>
    </row>
    <row r="24" spans="1:16" x14ac:dyDescent="0.25">
      <c r="N24" s="2" t="s">
        <v>81</v>
      </c>
      <c r="O24" s="2">
        <v>15</v>
      </c>
      <c r="P24" s="2">
        <v>16</v>
      </c>
    </row>
    <row r="25" spans="1:16" x14ac:dyDescent="0.25">
      <c r="N25" s="2" t="s">
        <v>82</v>
      </c>
      <c r="O25" s="2">
        <v>0</v>
      </c>
      <c r="P25" s="2"/>
    </row>
    <row r="26" spans="1:16" x14ac:dyDescent="0.25">
      <c r="N26" s="2" t="s">
        <v>83</v>
      </c>
      <c r="O26" s="2">
        <v>19</v>
      </c>
      <c r="P26" s="2"/>
    </row>
    <row r="27" spans="1:16" x14ac:dyDescent="0.25">
      <c r="N27" s="2" t="s">
        <v>84</v>
      </c>
      <c r="O27" s="2">
        <v>-1.8022345634049972</v>
      </c>
      <c r="P27" s="2"/>
    </row>
    <row r="28" spans="1:16" x14ac:dyDescent="0.25">
      <c r="N28" s="2" t="s">
        <v>85</v>
      </c>
      <c r="O28" s="2">
        <v>4.3698294378672911E-2</v>
      </c>
      <c r="P28" s="2"/>
    </row>
    <row r="29" spans="1:16" x14ac:dyDescent="0.25">
      <c r="N29" s="2" t="s">
        <v>86</v>
      </c>
      <c r="O29" s="2">
        <v>1.7291328115213698</v>
      </c>
      <c r="P29" s="2"/>
    </row>
    <row r="30" spans="1:16" x14ac:dyDescent="0.25">
      <c r="N30" s="2" t="s">
        <v>87</v>
      </c>
      <c r="O30" s="2">
        <v>8.7396588757345822E-2</v>
      </c>
      <c r="P30" s="2"/>
    </row>
    <row r="31" spans="1:16" ht="15.75" thickBot="1" x14ac:dyDescent="0.3">
      <c r="N31" s="3" t="s">
        <v>88</v>
      </c>
      <c r="O31" s="3">
        <v>2.0930240544083096</v>
      </c>
      <c r="P31" s="3"/>
    </row>
  </sheetData>
  <pageMargins left="0.75" right="0.75" top="1" bottom="1" header="0.5" footer="0.5"/>
  <pageSetup paperSize="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7.85546875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49</v>
      </c>
      <c r="B3">
        <v>17</v>
      </c>
      <c r="C3">
        <v>15.34</v>
      </c>
      <c r="D3">
        <v>0.90200000000000002</v>
      </c>
      <c r="E3">
        <v>0.06</v>
      </c>
      <c r="F3">
        <v>66.977000000000004</v>
      </c>
      <c r="H3" t="s">
        <v>46</v>
      </c>
      <c r="I3">
        <v>8</v>
      </c>
      <c r="J3">
        <v>3.7130000000000001</v>
      </c>
      <c r="K3">
        <v>0.46400000000000002</v>
      </c>
      <c r="L3">
        <v>1.4E-2</v>
      </c>
      <c r="M3">
        <v>52.146999999999998</v>
      </c>
      <c r="N3" t="s">
        <v>77</v>
      </c>
    </row>
    <row r="4" spans="1:16" ht="15.75" thickBot="1" x14ac:dyDescent="0.3">
      <c r="A4" t="s">
        <v>60</v>
      </c>
      <c r="B4">
        <v>2</v>
      </c>
      <c r="C4">
        <v>0.19500000000000001</v>
      </c>
      <c r="D4">
        <v>9.8000000000000004E-2</v>
      </c>
      <c r="E4" s="5">
        <v>7.6289999999999995E-4</v>
      </c>
      <c r="F4">
        <v>48</v>
      </c>
      <c r="H4" t="s">
        <v>47</v>
      </c>
      <c r="I4">
        <v>3</v>
      </c>
      <c r="J4">
        <v>0.29299999999999998</v>
      </c>
      <c r="K4">
        <v>9.8000000000000004E-2</v>
      </c>
      <c r="L4">
        <v>1E-3</v>
      </c>
      <c r="M4">
        <v>38.332999999999998</v>
      </c>
    </row>
    <row r="5" spans="1:16" x14ac:dyDescent="0.25">
      <c r="A5" t="s">
        <v>64</v>
      </c>
      <c r="B5">
        <v>13</v>
      </c>
      <c r="C5">
        <v>11.920999999999999</v>
      </c>
      <c r="D5">
        <v>0.91700000000000004</v>
      </c>
      <c r="E5">
        <v>4.7E-2</v>
      </c>
      <c r="F5">
        <v>60.863999999999997</v>
      </c>
      <c r="H5" t="s">
        <v>48</v>
      </c>
      <c r="I5">
        <v>1</v>
      </c>
      <c r="J5">
        <v>0.39100000000000001</v>
      </c>
      <c r="K5">
        <v>0.39100000000000001</v>
      </c>
      <c r="L5">
        <v>2E-3</v>
      </c>
      <c r="M5">
        <v>50.25</v>
      </c>
      <c r="N5" s="4"/>
      <c r="O5" s="4" t="s">
        <v>78</v>
      </c>
      <c r="P5" s="4" t="s">
        <v>79</v>
      </c>
    </row>
    <row r="6" spans="1:16" x14ac:dyDescent="0.25">
      <c r="A6" t="s">
        <v>65</v>
      </c>
      <c r="B6">
        <v>12</v>
      </c>
      <c r="C6">
        <v>12.8</v>
      </c>
      <c r="D6">
        <v>1.0669999999999999</v>
      </c>
      <c r="E6">
        <v>0.05</v>
      </c>
      <c r="F6">
        <v>51.631999999999998</v>
      </c>
      <c r="H6" t="s">
        <v>50</v>
      </c>
      <c r="I6">
        <v>0</v>
      </c>
      <c r="J6">
        <v>0</v>
      </c>
      <c r="K6" t="s">
        <v>41</v>
      </c>
      <c r="L6">
        <v>0</v>
      </c>
      <c r="M6" t="s">
        <v>41</v>
      </c>
      <c r="N6" s="2" t="s">
        <v>5</v>
      </c>
      <c r="O6" s="2">
        <v>11.4375</v>
      </c>
      <c r="P6" s="2">
        <v>1.6875</v>
      </c>
    </row>
    <row r="7" spans="1:16" x14ac:dyDescent="0.25">
      <c r="A7" t="s">
        <v>66</v>
      </c>
      <c r="B7">
        <v>5</v>
      </c>
      <c r="C7">
        <v>4.3970000000000002</v>
      </c>
      <c r="D7">
        <v>0.879</v>
      </c>
      <c r="E7">
        <v>1.7000000000000001E-2</v>
      </c>
      <c r="F7">
        <v>42.295999999999999</v>
      </c>
      <c r="H7" t="s">
        <v>51</v>
      </c>
      <c r="I7">
        <v>0</v>
      </c>
      <c r="J7">
        <v>0</v>
      </c>
      <c r="K7" t="s">
        <v>41</v>
      </c>
      <c r="L7">
        <v>0</v>
      </c>
      <c r="M7" t="s">
        <v>41</v>
      </c>
      <c r="N7" s="2" t="s">
        <v>80</v>
      </c>
      <c r="O7" s="2">
        <v>117.46250000000001</v>
      </c>
      <c r="P7" s="2">
        <v>7.9625000000000004</v>
      </c>
    </row>
    <row r="8" spans="1:16" x14ac:dyDescent="0.25">
      <c r="A8" t="s">
        <v>67</v>
      </c>
      <c r="B8">
        <v>1</v>
      </c>
      <c r="C8">
        <v>0.68400000000000005</v>
      </c>
      <c r="D8">
        <v>0.68400000000000005</v>
      </c>
      <c r="E8">
        <v>3.0000000000000001E-3</v>
      </c>
      <c r="F8">
        <v>58.143000000000001</v>
      </c>
      <c r="H8" t="s">
        <v>52</v>
      </c>
      <c r="I8">
        <v>0</v>
      </c>
      <c r="J8">
        <v>0</v>
      </c>
      <c r="K8" t="s">
        <v>41</v>
      </c>
      <c r="L8">
        <v>0</v>
      </c>
      <c r="M8" t="s">
        <v>41</v>
      </c>
      <c r="N8" s="2" t="s">
        <v>81</v>
      </c>
      <c r="O8" s="2">
        <v>16</v>
      </c>
      <c r="P8" s="2">
        <v>16</v>
      </c>
    </row>
    <row r="9" spans="1:16" x14ac:dyDescent="0.25">
      <c r="A9" t="s">
        <v>68</v>
      </c>
      <c r="B9">
        <v>25</v>
      </c>
      <c r="C9">
        <v>26.283999999999999</v>
      </c>
      <c r="D9">
        <v>1.0509999999999999</v>
      </c>
      <c r="E9">
        <v>0.10299999999999999</v>
      </c>
      <c r="F9">
        <v>64.073999999999998</v>
      </c>
      <c r="H9" t="s">
        <v>53</v>
      </c>
      <c r="I9">
        <v>1</v>
      </c>
      <c r="J9">
        <v>0.39100000000000001</v>
      </c>
      <c r="K9">
        <v>0.39100000000000001</v>
      </c>
      <c r="L9">
        <v>2E-3</v>
      </c>
      <c r="M9">
        <v>36.5</v>
      </c>
      <c r="N9" s="2" t="s">
        <v>82</v>
      </c>
      <c r="O9" s="2">
        <v>0</v>
      </c>
      <c r="P9" s="2"/>
    </row>
    <row r="10" spans="1:16" x14ac:dyDescent="0.25">
      <c r="A10" t="s">
        <v>69</v>
      </c>
      <c r="B10">
        <v>20</v>
      </c>
      <c r="C10">
        <v>17.783000000000001</v>
      </c>
      <c r="D10">
        <v>0.88900000000000001</v>
      </c>
      <c r="E10">
        <v>6.9000000000000006E-2</v>
      </c>
      <c r="F10">
        <v>53.231999999999999</v>
      </c>
      <c r="H10" t="s">
        <v>54</v>
      </c>
      <c r="I10">
        <v>9</v>
      </c>
      <c r="J10">
        <v>4.9829999999999997</v>
      </c>
      <c r="K10">
        <v>0.55400000000000005</v>
      </c>
      <c r="L10">
        <v>1.9E-2</v>
      </c>
      <c r="M10">
        <v>53.286999999999999</v>
      </c>
      <c r="N10" s="2" t="s">
        <v>83</v>
      </c>
      <c r="O10" s="2">
        <v>17</v>
      </c>
      <c r="P10" s="2"/>
    </row>
    <row r="11" spans="1:16" x14ac:dyDescent="0.25">
      <c r="A11" t="s">
        <v>70</v>
      </c>
      <c r="B11">
        <v>0</v>
      </c>
      <c r="C11">
        <v>0</v>
      </c>
      <c r="D11" t="s">
        <v>41</v>
      </c>
      <c r="E11">
        <v>0</v>
      </c>
      <c r="F11" t="s">
        <v>41</v>
      </c>
      <c r="H11" t="s">
        <v>55</v>
      </c>
      <c r="I11">
        <v>2</v>
      </c>
      <c r="J11">
        <v>0.29299999999999998</v>
      </c>
      <c r="K11">
        <v>0.14699999999999999</v>
      </c>
      <c r="L11">
        <v>1E-3</v>
      </c>
      <c r="M11">
        <v>39</v>
      </c>
      <c r="N11" s="2" t="s">
        <v>84</v>
      </c>
      <c r="O11" s="2">
        <v>3.4823510715390933</v>
      </c>
      <c r="P11" s="2"/>
    </row>
    <row r="12" spans="1:16" x14ac:dyDescent="0.25">
      <c r="A12" t="s">
        <v>38</v>
      </c>
      <c r="B12">
        <v>7</v>
      </c>
      <c r="C12">
        <v>1.27</v>
      </c>
      <c r="D12">
        <v>0.18099999999999999</v>
      </c>
      <c r="E12">
        <v>5.0000000000000001E-3</v>
      </c>
      <c r="F12">
        <v>40.713999999999999</v>
      </c>
      <c r="H12" t="s">
        <v>56</v>
      </c>
      <c r="I12">
        <v>0</v>
      </c>
      <c r="J12">
        <v>0</v>
      </c>
      <c r="K12" t="s">
        <v>41</v>
      </c>
      <c r="L12">
        <v>0</v>
      </c>
      <c r="M12" t="s">
        <v>41</v>
      </c>
      <c r="N12" s="2" t="s">
        <v>85</v>
      </c>
      <c r="O12" s="2">
        <v>1.4255322204883162E-3</v>
      </c>
      <c r="P12" s="2"/>
    </row>
    <row r="13" spans="1:16" x14ac:dyDescent="0.25">
      <c r="A13" t="s">
        <v>39</v>
      </c>
      <c r="B13">
        <v>2</v>
      </c>
      <c r="C13">
        <v>2.4430000000000001</v>
      </c>
      <c r="D13">
        <v>1.2210000000000001</v>
      </c>
      <c r="E13">
        <v>0.01</v>
      </c>
      <c r="F13">
        <v>68.731999999999999</v>
      </c>
      <c r="H13" t="s">
        <v>57</v>
      </c>
      <c r="I13">
        <v>0</v>
      </c>
      <c r="J13">
        <v>0</v>
      </c>
      <c r="K13" t="s">
        <v>41</v>
      </c>
      <c r="L13">
        <v>0</v>
      </c>
      <c r="M13" t="s">
        <v>41</v>
      </c>
      <c r="N13" s="2" t="s">
        <v>86</v>
      </c>
      <c r="O13" s="2">
        <v>1.7396067260750732</v>
      </c>
      <c r="P13" s="2"/>
    </row>
    <row r="14" spans="1:16" x14ac:dyDescent="0.25">
      <c r="A14" t="s">
        <v>40</v>
      </c>
      <c r="B14">
        <v>0</v>
      </c>
      <c r="C14">
        <v>0</v>
      </c>
      <c r="D14" t="s">
        <v>41</v>
      </c>
      <c r="E14">
        <v>0</v>
      </c>
      <c r="F14" t="s">
        <v>41</v>
      </c>
      <c r="H14" t="s">
        <v>58</v>
      </c>
      <c r="I14">
        <v>0</v>
      </c>
      <c r="J14">
        <v>0</v>
      </c>
      <c r="K14" t="s">
        <v>41</v>
      </c>
      <c r="L14">
        <v>0</v>
      </c>
      <c r="M14" t="s">
        <v>41</v>
      </c>
      <c r="N14" s="2" t="s">
        <v>87</v>
      </c>
      <c r="O14" s="2">
        <v>2.8510644409766323E-3</v>
      </c>
      <c r="P14" s="2"/>
    </row>
    <row r="15" spans="1:16" ht="15.75" thickBot="1" x14ac:dyDescent="0.3">
      <c r="A15" t="s">
        <v>42</v>
      </c>
      <c r="B15">
        <v>28</v>
      </c>
      <c r="C15">
        <v>24.72</v>
      </c>
      <c r="D15">
        <v>0.88300000000000001</v>
      </c>
      <c r="E15">
        <v>9.7000000000000003E-2</v>
      </c>
      <c r="F15">
        <v>50.466999999999999</v>
      </c>
      <c r="H15" t="s">
        <v>59</v>
      </c>
      <c r="I15">
        <v>1</v>
      </c>
      <c r="J15">
        <v>9.8000000000000004E-2</v>
      </c>
      <c r="K15">
        <v>9.8000000000000004E-2</v>
      </c>
      <c r="L15" s="5">
        <v>3.815E-4</v>
      </c>
      <c r="M15">
        <v>47</v>
      </c>
      <c r="N15" s="3" t="s">
        <v>88</v>
      </c>
      <c r="O15" s="3">
        <v>2.109815577833317</v>
      </c>
      <c r="P15" s="3"/>
    </row>
    <row r="16" spans="1:16" x14ac:dyDescent="0.25">
      <c r="A16" t="s">
        <v>43</v>
      </c>
      <c r="B16">
        <v>6</v>
      </c>
      <c r="C16">
        <v>3.8109999999999999</v>
      </c>
      <c r="D16">
        <v>0.63500000000000001</v>
      </c>
      <c r="E16">
        <v>1.4999999999999999E-2</v>
      </c>
      <c r="F16">
        <v>50.082999999999998</v>
      </c>
      <c r="H16" t="s">
        <v>61</v>
      </c>
      <c r="I16">
        <v>2</v>
      </c>
      <c r="J16">
        <v>1.466</v>
      </c>
      <c r="K16">
        <v>0.73299999999999998</v>
      </c>
      <c r="L16">
        <v>6.0000000000000001E-3</v>
      </c>
      <c r="M16">
        <v>48.438000000000002</v>
      </c>
    </row>
    <row r="17" spans="1:13" x14ac:dyDescent="0.25">
      <c r="A17" t="s">
        <v>44</v>
      </c>
      <c r="B17">
        <v>35</v>
      </c>
      <c r="C17">
        <v>34.686999999999998</v>
      </c>
      <c r="D17">
        <v>0.99099999999999999</v>
      </c>
      <c r="E17">
        <v>0.13500000000000001</v>
      </c>
      <c r="F17">
        <v>57.631999999999998</v>
      </c>
      <c r="H17" t="s">
        <v>62</v>
      </c>
      <c r="I17">
        <v>0</v>
      </c>
      <c r="J17">
        <v>0</v>
      </c>
      <c r="K17" t="s">
        <v>41</v>
      </c>
      <c r="L17">
        <v>0</v>
      </c>
      <c r="M17" t="s">
        <v>41</v>
      </c>
    </row>
    <row r="18" spans="1:13" x14ac:dyDescent="0.25">
      <c r="A18" t="s">
        <v>45</v>
      </c>
      <c r="B18">
        <v>10</v>
      </c>
      <c r="C18">
        <v>7.133</v>
      </c>
      <c r="D18">
        <v>0.71299999999999997</v>
      </c>
      <c r="E18">
        <v>2.8000000000000001E-2</v>
      </c>
      <c r="F18">
        <v>38.049999999999997</v>
      </c>
      <c r="H18" t="s">
        <v>63</v>
      </c>
      <c r="I18">
        <v>0</v>
      </c>
      <c r="J18">
        <v>0</v>
      </c>
      <c r="K18" t="s">
        <v>41</v>
      </c>
      <c r="L18">
        <v>0</v>
      </c>
      <c r="M18" t="s">
        <v>41</v>
      </c>
    </row>
    <row r="19" spans="1:13" x14ac:dyDescent="0.25">
      <c r="A19" s="1" t="s">
        <v>74</v>
      </c>
      <c r="B19">
        <f>AVERAGE(B3:B18)</f>
        <v>11.4375</v>
      </c>
      <c r="H19" s="1" t="s">
        <v>74</v>
      </c>
      <c r="I19">
        <f>AVERAGE(I3:I18)</f>
        <v>1.6875</v>
      </c>
    </row>
    <row r="20" spans="1:13" x14ac:dyDescent="0.25">
      <c r="A20" s="1" t="s">
        <v>75</v>
      </c>
      <c r="B20">
        <f>_xlfn.STDEV.P(B3:B18)</f>
        <v>10.493859811813763</v>
      </c>
      <c r="H20" s="1" t="s">
        <v>75</v>
      </c>
      <c r="I20">
        <f>_xlfn.STDEV.P(I3:I18)</f>
        <v>2.7321866242992994</v>
      </c>
    </row>
    <row r="21" spans="1:13" x14ac:dyDescent="0.25">
      <c r="A21" s="1" t="s">
        <v>76</v>
      </c>
      <c r="B21">
        <f>B20/SQRT(16)</f>
        <v>2.6234649529534408</v>
      </c>
      <c r="H21" s="1" t="s">
        <v>76</v>
      </c>
      <c r="I21">
        <f>I20/SQRT(16)</f>
        <v>0.68304665607482484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7.85546875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49</v>
      </c>
      <c r="B3">
        <v>1</v>
      </c>
      <c r="C3">
        <v>9.8000000000000004E-2</v>
      </c>
      <c r="D3">
        <v>9.8000000000000004E-2</v>
      </c>
      <c r="E3" s="5">
        <v>3.815E-4</v>
      </c>
      <c r="F3">
        <v>37</v>
      </c>
      <c r="H3" t="s">
        <v>46</v>
      </c>
      <c r="I3">
        <v>1</v>
      </c>
      <c r="J3">
        <v>0.19500000000000001</v>
      </c>
      <c r="K3">
        <v>0.19500000000000001</v>
      </c>
      <c r="L3" s="5">
        <v>7.6289999999999995E-4</v>
      </c>
      <c r="M3">
        <v>40</v>
      </c>
      <c r="N3" t="s">
        <v>77</v>
      </c>
    </row>
    <row r="4" spans="1:16" ht="15.75" thickBot="1" x14ac:dyDescent="0.3">
      <c r="A4" t="s">
        <v>60</v>
      </c>
      <c r="B4">
        <v>1</v>
      </c>
      <c r="C4">
        <v>0.29299999999999998</v>
      </c>
      <c r="D4">
        <v>0.29299999999999998</v>
      </c>
      <c r="E4">
        <v>1E-3</v>
      </c>
      <c r="F4">
        <v>54</v>
      </c>
      <c r="H4" t="s">
        <v>47</v>
      </c>
      <c r="I4">
        <v>2</v>
      </c>
      <c r="J4">
        <v>2.15</v>
      </c>
      <c r="K4">
        <v>1.075</v>
      </c>
      <c r="L4">
        <v>8.0000000000000002E-3</v>
      </c>
      <c r="M4">
        <v>41.545000000000002</v>
      </c>
    </row>
    <row r="5" spans="1:16" x14ac:dyDescent="0.25">
      <c r="A5" t="s">
        <v>64</v>
      </c>
      <c r="B5">
        <v>0</v>
      </c>
      <c r="C5">
        <v>0</v>
      </c>
      <c r="D5" t="s">
        <v>41</v>
      </c>
      <c r="E5">
        <v>0</v>
      </c>
      <c r="F5" t="s">
        <v>41</v>
      </c>
      <c r="H5" t="s">
        <v>48</v>
      </c>
      <c r="I5">
        <v>0</v>
      </c>
      <c r="J5">
        <v>0</v>
      </c>
      <c r="K5" t="s">
        <v>41</v>
      </c>
      <c r="L5">
        <v>0</v>
      </c>
      <c r="M5" t="s">
        <v>41</v>
      </c>
      <c r="N5" s="4"/>
      <c r="O5" s="4" t="s">
        <v>78</v>
      </c>
      <c r="P5" s="4" t="s">
        <v>79</v>
      </c>
    </row>
    <row r="6" spans="1:16" x14ac:dyDescent="0.25">
      <c r="A6" t="s">
        <v>65</v>
      </c>
      <c r="B6">
        <v>12</v>
      </c>
      <c r="C6">
        <v>5.569</v>
      </c>
      <c r="D6">
        <v>0.46400000000000002</v>
      </c>
      <c r="E6">
        <v>2.1999999999999999E-2</v>
      </c>
      <c r="F6">
        <v>48.497</v>
      </c>
      <c r="H6" t="s">
        <v>50</v>
      </c>
      <c r="I6">
        <v>0</v>
      </c>
      <c r="J6">
        <v>0</v>
      </c>
      <c r="K6" t="s">
        <v>41</v>
      </c>
      <c r="L6">
        <v>0</v>
      </c>
      <c r="M6" t="s">
        <v>41</v>
      </c>
      <c r="N6" s="2" t="s">
        <v>5</v>
      </c>
      <c r="O6" s="2">
        <v>4.3125</v>
      </c>
      <c r="P6" s="2">
        <v>0.8</v>
      </c>
    </row>
    <row r="7" spans="1:16" x14ac:dyDescent="0.25">
      <c r="A7" t="s">
        <v>66</v>
      </c>
      <c r="B7">
        <v>1</v>
      </c>
      <c r="C7">
        <v>0.19500000000000001</v>
      </c>
      <c r="D7">
        <v>0.19500000000000001</v>
      </c>
      <c r="E7" s="5">
        <v>7.6289999999999995E-4</v>
      </c>
      <c r="F7">
        <v>38.5</v>
      </c>
      <c r="H7" t="s">
        <v>51</v>
      </c>
      <c r="I7">
        <v>0</v>
      </c>
      <c r="J7">
        <v>0</v>
      </c>
      <c r="K7" t="s">
        <v>41</v>
      </c>
      <c r="L7">
        <v>0</v>
      </c>
      <c r="M7" t="s">
        <v>41</v>
      </c>
      <c r="N7" s="2" t="s">
        <v>80</v>
      </c>
      <c r="O7" s="2">
        <v>56.49583333333333</v>
      </c>
      <c r="P7" s="2">
        <v>1.3142857142857143</v>
      </c>
    </row>
    <row r="8" spans="1:16" x14ac:dyDescent="0.25">
      <c r="A8" t="s">
        <v>67</v>
      </c>
      <c r="B8">
        <v>0</v>
      </c>
      <c r="C8">
        <v>0</v>
      </c>
      <c r="D8" t="s">
        <v>41</v>
      </c>
      <c r="E8">
        <v>0</v>
      </c>
      <c r="F8" t="s">
        <v>41</v>
      </c>
      <c r="H8" t="s">
        <v>52</v>
      </c>
      <c r="I8">
        <v>1</v>
      </c>
      <c r="J8">
        <v>9.8000000000000004E-2</v>
      </c>
      <c r="K8">
        <v>9.8000000000000004E-2</v>
      </c>
      <c r="L8" s="5">
        <v>3.815E-4</v>
      </c>
      <c r="M8">
        <v>39</v>
      </c>
      <c r="N8" s="2" t="s">
        <v>81</v>
      </c>
      <c r="O8" s="2">
        <v>16</v>
      </c>
      <c r="P8" s="2">
        <v>15</v>
      </c>
    </row>
    <row r="9" spans="1:16" x14ac:dyDescent="0.25">
      <c r="A9" t="s">
        <v>68</v>
      </c>
      <c r="B9">
        <v>0</v>
      </c>
      <c r="C9">
        <v>0</v>
      </c>
      <c r="D9" t="s">
        <v>41</v>
      </c>
      <c r="E9">
        <v>0</v>
      </c>
      <c r="F9" t="s">
        <v>41</v>
      </c>
      <c r="H9" t="s">
        <v>53</v>
      </c>
      <c r="I9">
        <v>1</v>
      </c>
      <c r="J9">
        <v>1.954</v>
      </c>
      <c r="K9">
        <v>1.954</v>
      </c>
      <c r="L9">
        <v>8.0000000000000002E-3</v>
      </c>
      <c r="M9">
        <v>46.05</v>
      </c>
      <c r="N9" s="2" t="s">
        <v>82</v>
      </c>
      <c r="O9" s="2">
        <v>0</v>
      </c>
      <c r="P9" s="2"/>
    </row>
    <row r="10" spans="1:16" x14ac:dyDescent="0.25">
      <c r="A10" t="s">
        <v>69</v>
      </c>
      <c r="B10">
        <v>6</v>
      </c>
      <c r="C10">
        <v>2.052</v>
      </c>
      <c r="D10">
        <v>0.34200000000000003</v>
      </c>
      <c r="E10">
        <v>8.0000000000000002E-3</v>
      </c>
      <c r="F10">
        <v>39.798999999999999</v>
      </c>
      <c r="H10" t="s">
        <v>54</v>
      </c>
      <c r="I10">
        <v>4</v>
      </c>
      <c r="J10">
        <v>2.3450000000000002</v>
      </c>
      <c r="K10">
        <v>0.58599999999999997</v>
      </c>
      <c r="L10">
        <v>8.9999999999999993E-3</v>
      </c>
      <c r="M10">
        <v>42.347999999999999</v>
      </c>
      <c r="N10" s="2" t="s">
        <v>83</v>
      </c>
      <c r="O10" s="2">
        <v>16</v>
      </c>
      <c r="P10" s="2"/>
    </row>
    <row r="11" spans="1:16" x14ac:dyDescent="0.25">
      <c r="A11" t="s">
        <v>70</v>
      </c>
      <c r="B11">
        <v>6</v>
      </c>
      <c r="C11">
        <v>2.15</v>
      </c>
      <c r="D11">
        <v>0.35799999999999998</v>
      </c>
      <c r="E11">
        <v>8.0000000000000002E-3</v>
      </c>
      <c r="F11">
        <v>43.514000000000003</v>
      </c>
      <c r="H11" t="s">
        <v>55</v>
      </c>
      <c r="I11">
        <v>2</v>
      </c>
      <c r="J11">
        <v>0.78200000000000003</v>
      </c>
      <c r="K11">
        <v>0.39100000000000001</v>
      </c>
      <c r="L11">
        <v>3.0000000000000001E-3</v>
      </c>
      <c r="M11">
        <v>42.786000000000001</v>
      </c>
      <c r="N11" s="2" t="s">
        <v>84</v>
      </c>
      <c r="O11" s="2">
        <v>1.8464839012078926</v>
      </c>
      <c r="P11" s="2"/>
    </row>
    <row r="12" spans="1:16" x14ac:dyDescent="0.25">
      <c r="A12" t="s">
        <v>38</v>
      </c>
      <c r="B12">
        <v>1</v>
      </c>
      <c r="C12">
        <v>0.58599999999999997</v>
      </c>
      <c r="D12">
        <v>0.58599999999999997</v>
      </c>
      <c r="E12">
        <v>2E-3</v>
      </c>
      <c r="F12">
        <v>51</v>
      </c>
      <c r="H12" t="s">
        <v>56</v>
      </c>
      <c r="I12">
        <v>0</v>
      </c>
      <c r="J12">
        <v>0</v>
      </c>
      <c r="K12" t="s">
        <v>41</v>
      </c>
      <c r="L12">
        <v>0</v>
      </c>
      <c r="M12" t="s">
        <v>41</v>
      </c>
      <c r="N12" s="2" t="s">
        <v>85</v>
      </c>
      <c r="O12" s="2">
        <v>4.1701635153140765E-2</v>
      </c>
      <c r="P12" s="2"/>
    </row>
    <row r="13" spans="1:16" x14ac:dyDescent="0.25">
      <c r="A13" t="s">
        <v>39</v>
      </c>
      <c r="B13">
        <v>0</v>
      </c>
      <c r="C13">
        <v>0</v>
      </c>
      <c r="D13" t="s">
        <v>41</v>
      </c>
      <c r="E13">
        <v>0</v>
      </c>
      <c r="F13" t="s">
        <v>41</v>
      </c>
      <c r="H13" t="s">
        <v>57</v>
      </c>
      <c r="I13">
        <v>0</v>
      </c>
      <c r="J13">
        <v>0</v>
      </c>
      <c r="K13" t="s">
        <v>41</v>
      </c>
      <c r="L13">
        <v>0</v>
      </c>
      <c r="M13" t="s">
        <v>41</v>
      </c>
      <c r="N13" s="2" t="s">
        <v>86</v>
      </c>
      <c r="O13" s="2">
        <v>1.7458836762762506</v>
      </c>
      <c r="P13" s="2"/>
    </row>
    <row r="14" spans="1:16" x14ac:dyDescent="0.25">
      <c r="A14" t="s">
        <v>40</v>
      </c>
      <c r="B14">
        <v>0</v>
      </c>
      <c r="C14">
        <v>0</v>
      </c>
      <c r="D14" t="s">
        <v>41</v>
      </c>
      <c r="E14">
        <v>0</v>
      </c>
      <c r="F14" t="s">
        <v>41</v>
      </c>
      <c r="H14" t="s">
        <v>58</v>
      </c>
      <c r="I14">
        <v>1</v>
      </c>
      <c r="J14">
        <v>9.8000000000000004E-2</v>
      </c>
      <c r="K14">
        <v>9.8000000000000004E-2</v>
      </c>
      <c r="L14" s="5">
        <v>3.815E-4</v>
      </c>
      <c r="M14">
        <v>38</v>
      </c>
      <c r="N14" s="2" t="s">
        <v>87</v>
      </c>
      <c r="O14" s="2">
        <v>8.3403270306281529E-2</v>
      </c>
      <c r="P14" s="2"/>
    </row>
    <row r="15" spans="1:16" ht="15.75" thickBot="1" x14ac:dyDescent="0.3">
      <c r="A15" t="s">
        <v>42</v>
      </c>
      <c r="B15">
        <v>0</v>
      </c>
      <c r="C15">
        <v>0</v>
      </c>
      <c r="D15" t="s">
        <v>41</v>
      </c>
      <c r="E15">
        <v>0</v>
      </c>
      <c r="F15" t="s">
        <v>41</v>
      </c>
      <c r="H15" t="s">
        <v>61</v>
      </c>
      <c r="I15">
        <v>0</v>
      </c>
      <c r="J15">
        <v>0</v>
      </c>
      <c r="K15" t="s">
        <v>41</v>
      </c>
      <c r="L15">
        <v>0</v>
      </c>
      <c r="M15" t="s">
        <v>41</v>
      </c>
      <c r="N15" s="3" t="s">
        <v>88</v>
      </c>
      <c r="O15" s="3">
        <v>2.119905299221255</v>
      </c>
      <c r="P15" s="3"/>
    </row>
    <row r="16" spans="1:16" x14ac:dyDescent="0.25">
      <c r="A16" t="s">
        <v>43</v>
      </c>
      <c r="B16">
        <v>14</v>
      </c>
      <c r="C16">
        <v>3.5179999999999998</v>
      </c>
      <c r="D16">
        <v>0.251</v>
      </c>
      <c r="E16">
        <v>1.4E-2</v>
      </c>
      <c r="F16">
        <v>40.497999999999998</v>
      </c>
      <c r="H16" t="s">
        <v>62</v>
      </c>
      <c r="I16">
        <v>0</v>
      </c>
      <c r="J16">
        <v>0</v>
      </c>
      <c r="K16" t="s">
        <v>41</v>
      </c>
      <c r="L16">
        <v>0</v>
      </c>
      <c r="M16" t="s">
        <v>41</v>
      </c>
    </row>
    <row r="17" spans="1:13" x14ac:dyDescent="0.25">
      <c r="A17" t="s">
        <v>44</v>
      </c>
      <c r="B17">
        <v>0</v>
      </c>
      <c r="C17">
        <v>0</v>
      </c>
      <c r="D17" t="s">
        <v>41</v>
      </c>
      <c r="E17">
        <v>0</v>
      </c>
      <c r="F17" t="s">
        <v>41</v>
      </c>
      <c r="H17" t="s">
        <v>63</v>
      </c>
      <c r="I17">
        <v>0</v>
      </c>
      <c r="J17">
        <v>0</v>
      </c>
      <c r="K17" t="s">
        <v>41</v>
      </c>
      <c r="L17">
        <v>0</v>
      </c>
      <c r="M17" t="s">
        <v>41</v>
      </c>
    </row>
    <row r="18" spans="1:13" x14ac:dyDescent="0.25">
      <c r="A18" t="s">
        <v>45</v>
      </c>
      <c r="B18">
        <v>27</v>
      </c>
      <c r="C18">
        <v>16.513000000000002</v>
      </c>
      <c r="D18">
        <v>0.61199999999999999</v>
      </c>
      <c r="E18">
        <v>6.4000000000000001E-2</v>
      </c>
      <c r="F18">
        <v>42.103000000000002</v>
      </c>
      <c r="H18" s="1" t="s">
        <v>74</v>
      </c>
      <c r="I18">
        <f>AVERAGE(I2:I17)</f>
        <v>0.8</v>
      </c>
    </row>
    <row r="19" spans="1:13" x14ac:dyDescent="0.25">
      <c r="A19" s="1" t="s">
        <v>74</v>
      </c>
      <c r="B19">
        <f>AVERAGE(B3:B18)</f>
        <v>4.3125</v>
      </c>
      <c r="H19" s="1" t="s">
        <v>75</v>
      </c>
      <c r="I19">
        <f>_xlfn.STDEV.P(I2:I17)</f>
        <v>1.1075498483890767</v>
      </c>
    </row>
    <row r="20" spans="1:13" x14ac:dyDescent="0.25">
      <c r="A20" s="1" t="s">
        <v>75</v>
      </c>
      <c r="B20">
        <f>_xlfn.STDEV.P(B3:B18)</f>
        <v>7.2776949475778387</v>
      </c>
      <c r="H20" s="1" t="s">
        <v>76</v>
      </c>
      <c r="I20">
        <f>I19/SQRT(15)</f>
        <v>0.28596814119369623</v>
      </c>
    </row>
    <row r="21" spans="1:13" x14ac:dyDescent="0.25">
      <c r="A21" s="1" t="s">
        <v>76</v>
      </c>
      <c r="B21">
        <f>B20/SQRT(16)</f>
        <v>1.8194237368944597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XFD1"/>
    </sheetView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7.85546875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49</v>
      </c>
      <c r="B3">
        <v>1</v>
      </c>
      <c r="C3">
        <v>0.29299999999999998</v>
      </c>
      <c r="D3">
        <v>0.29299999999999998</v>
      </c>
      <c r="E3">
        <v>1E-3</v>
      </c>
      <c r="F3">
        <v>48.332999999999998</v>
      </c>
      <c r="H3" t="s">
        <v>45</v>
      </c>
      <c r="I3">
        <v>3</v>
      </c>
      <c r="J3">
        <v>4.0060000000000002</v>
      </c>
      <c r="K3">
        <v>1.335</v>
      </c>
      <c r="L3">
        <v>1.6E-2</v>
      </c>
      <c r="M3">
        <v>59.167000000000002</v>
      </c>
      <c r="N3" t="s">
        <v>77</v>
      </c>
    </row>
    <row r="4" spans="1:16" ht="15.75" thickBot="1" x14ac:dyDescent="0.3">
      <c r="A4" t="s">
        <v>60</v>
      </c>
      <c r="B4">
        <v>1</v>
      </c>
      <c r="C4">
        <v>9.8000000000000004E-2</v>
      </c>
      <c r="D4">
        <v>9.8000000000000004E-2</v>
      </c>
      <c r="E4" s="5">
        <v>3.815E-4</v>
      </c>
      <c r="F4">
        <v>37</v>
      </c>
      <c r="H4" t="s">
        <v>46</v>
      </c>
      <c r="I4">
        <v>0</v>
      </c>
      <c r="J4">
        <v>0</v>
      </c>
      <c r="K4" t="s">
        <v>41</v>
      </c>
      <c r="L4">
        <v>0</v>
      </c>
      <c r="M4" t="s">
        <v>41</v>
      </c>
    </row>
    <row r="5" spans="1:16" x14ac:dyDescent="0.25">
      <c r="A5" t="s">
        <v>64</v>
      </c>
      <c r="B5">
        <v>1</v>
      </c>
      <c r="C5">
        <v>0.39100000000000001</v>
      </c>
      <c r="D5">
        <v>0.39100000000000001</v>
      </c>
      <c r="E5">
        <v>2E-3</v>
      </c>
      <c r="F5">
        <v>38.75</v>
      </c>
      <c r="H5" t="s">
        <v>47</v>
      </c>
      <c r="I5">
        <v>0</v>
      </c>
      <c r="J5">
        <v>0</v>
      </c>
      <c r="K5" t="s">
        <v>41</v>
      </c>
      <c r="L5">
        <v>0</v>
      </c>
      <c r="M5" t="s">
        <v>41</v>
      </c>
      <c r="N5" s="4"/>
      <c r="O5" s="4" t="s">
        <v>78</v>
      </c>
      <c r="P5" s="4" t="s">
        <v>79</v>
      </c>
    </row>
    <row r="6" spans="1:16" x14ac:dyDescent="0.25">
      <c r="A6" t="s">
        <v>65</v>
      </c>
      <c r="B6">
        <v>0</v>
      </c>
      <c r="C6">
        <v>0</v>
      </c>
      <c r="D6" t="s">
        <v>41</v>
      </c>
      <c r="E6">
        <v>0</v>
      </c>
      <c r="F6" t="s">
        <v>41</v>
      </c>
      <c r="H6" t="s">
        <v>48</v>
      </c>
      <c r="I6">
        <v>1</v>
      </c>
      <c r="J6">
        <v>1.5629999999999999</v>
      </c>
      <c r="K6">
        <v>1.5629999999999999</v>
      </c>
      <c r="L6">
        <v>6.0000000000000001E-3</v>
      </c>
      <c r="M6">
        <v>39.125</v>
      </c>
      <c r="N6" s="2" t="s">
        <v>5</v>
      </c>
      <c r="O6" s="2">
        <v>0.6428571428571429</v>
      </c>
      <c r="P6" s="2">
        <v>0.33333333333333331</v>
      </c>
    </row>
    <row r="7" spans="1:16" x14ac:dyDescent="0.25">
      <c r="A7" t="s">
        <v>66</v>
      </c>
      <c r="B7">
        <v>0</v>
      </c>
      <c r="C7">
        <v>0</v>
      </c>
      <c r="D7" t="s">
        <v>41</v>
      </c>
      <c r="E7">
        <v>0</v>
      </c>
      <c r="F7" t="s">
        <v>41</v>
      </c>
      <c r="H7" t="s">
        <v>50</v>
      </c>
      <c r="I7">
        <v>0</v>
      </c>
      <c r="J7">
        <v>0</v>
      </c>
      <c r="K7" t="s">
        <v>41</v>
      </c>
      <c r="L7">
        <v>0</v>
      </c>
      <c r="M7" t="s">
        <v>41</v>
      </c>
      <c r="N7" s="2" t="s">
        <v>80</v>
      </c>
      <c r="O7" s="2">
        <v>0.70879120879120883</v>
      </c>
      <c r="P7" s="2">
        <v>0.66666666666666674</v>
      </c>
    </row>
    <row r="8" spans="1:16" x14ac:dyDescent="0.25">
      <c r="A8" t="s">
        <v>67</v>
      </c>
      <c r="B8">
        <v>0</v>
      </c>
      <c r="C8">
        <v>0</v>
      </c>
      <c r="D8" t="s">
        <v>41</v>
      </c>
      <c r="E8">
        <v>0</v>
      </c>
      <c r="F8" t="s">
        <v>41</v>
      </c>
      <c r="H8" t="s">
        <v>51</v>
      </c>
      <c r="I8">
        <v>0</v>
      </c>
      <c r="J8">
        <v>0</v>
      </c>
      <c r="K8" t="s">
        <v>41</v>
      </c>
      <c r="L8">
        <v>0</v>
      </c>
      <c r="M8" t="s">
        <v>41</v>
      </c>
      <c r="N8" s="2" t="s">
        <v>81</v>
      </c>
      <c r="O8" s="2">
        <v>14</v>
      </c>
      <c r="P8" s="2">
        <v>15</v>
      </c>
    </row>
    <row r="9" spans="1:16" x14ac:dyDescent="0.25">
      <c r="A9" t="s">
        <v>68</v>
      </c>
      <c r="B9">
        <v>1</v>
      </c>
      <c r="C9">
        <v>0.19500000000000001</v>
      </c>
      <c r="D9">
        <v>0.19500000000000001</v>
      </c>
      <c r="E9" s="5">
        <v>7.6289999999999995E-4</v>
      </c>
      <c r="F9">
        <v>37</v>
      </c>
      <c r="H9" t="s">
        <v>52</v>
      </c>
      <c r="I9">
        <v>0</v>
      </c>
      <c r="J9">
        <v>0</v>
      </c>
      <c r="K9" t="s">
        <v>41</v>
      </c>
      <c r="L9">
        <v>0</v>
      </c>
      <c r="M9" t="s">
        <v>41</v>
      </c>
      <c r="N9" s="2" t="s">
        <v>82</v>
      </c>
      <c r="O9" s="2">
        <v>0</v>
      </c>
      <c r="P9" s="2"/>
    </row>
    <row r="10" spans="1:16" x14ac:dyDescent="0.25">
      <c r="A10" t="s">
        <v>69</v>
      </c>
      <c r="B10">
        <v>0</v>
      </c>
      <c r="C10">
        <v>0</v>
      </c>
      <c r="D10" t="s">
        <v>41</v>
      </c>
      <c r="E10">
        <v>0</v>
      </c>
      <c r="F10" t="s">
        <v>41</v>
      </c>
      <c r="H10" t="s">
        <v>53</v>
      </c>
      <c r="I10">
        <v>0</v>
      </c>
      <c r="J10">
        <v>0</v>
      </c>
      <c r="K10" t="s">
        <v>41</v>
      </c>
      <c r="L10">
        <v>0</v>
      </c>
      <c r="M10" t="s">
        <v>41</v>
      </c>
      <c r="N10" s="2" t="s">
        <v>83</v>
      </c>
      <c r="O10" s="2">
        <v>27</v>
      </c>
      <c r="P10" s="2"/>
    </row>
    <row r="11" spans="1:16" x14ac:dyDescent="0.25">
      <c r="A11" t="s">
        <v>38</v>
      </c>
      <c r="B11">
        <v>0</v>
      </c>
      <c r="C11">
        <v>0</v>
      </c>
      <c r="D11" t="s">
        <v>41</v>
      </c>
      <c r="E11">
        <v>0</v>
      </c>
      <c r="F11" t="s">
        <v>41</v>
      </c>
      <c r="H11" t="s">
        <v>54</v>
      </c>
      <c r="I11">
        <v>0</v>
      </c>
      <c r="J11">
        <v>0</v>
      </c>
      <c r="K11" t="s">
        <v>41</v>
      </c>
      <c r="L11">
        <v>0</v>
      </c>
      <c r="M11" t="s">
        <v>41</v>
      </c>
      <c r="N11" s="2" t="s">
        <v>84</v>
      </c>
      <c r="O11" s="2">
        <v>1.0038454637403169</v>
      </c>
      <c r="P11" s="2"/>
    </row>
    <row r="12" spans="1:16" x14ac:dyDescent="0.25">
      <c r="A12" t="s">
        <v>39</v>
      </c>
      <c r="B12">
        <v>0</v>
      </c>
      <c r="C12">
        <v>0</v>
      </c>
      <c r="D12" t="s">
        <v>41</v>
      </c>
      <c r="E12">
        <v>0</v>
      </c>
      <c r="F12" t="s">
        <v>41</v>
      </c>
      <c r="H12" t="s">
        <v>55</v>
      </c>
      <c r="I12">
        <v>0</v>
      </c>
      <c r="J12">
        <v>0</v>
      </c>
      <c r="K12" t="s">
        <v>41</v>
      </c>
      <c r="L12">
        <v>0</v>
      </c>
      <c r="M12" t="s">
        <v>41</v>
      </c>
      <c r="N12" s="2" t="s">
        <v>85</v>
      </c>
      <c r="O12" s="2">
        <v>0.16218268524607132</v>
      </c>
      <c r="P12" s="2"/>
    </row>
    <row r="13" spans="1:16" x14ac:dyDescent="0.25">
      <c r="A13" t="s">
        <v>40</v>
      </c>
      <c r="B13">
        <v>1</v>
      </c>
      <c r="C13">
        <v>9.8000000000000004E-2</v>
      </c>
      <c r="D13">
        <v>9.8000000000000004E-2</v>
      </c>
      <c r="E13" s="5">
        <v>3.815E-4</v>
      </c>
      <c r="F13">
        <v>51</v>
      </c>
      <c r="H13" t="s">
        <v>56</v>
      </c>
      <c r="I13">
        <v>0</v>
      </c>
      <c r="J13">
        <v>0</v>
      </c>
      <c r="K13" t="s">
        <v>41</v>
      </c>
      <c r="L13">
        <v>0</v>
      </c>
      <c r="M13" t="s">
        <v>41</v>
      </c>
      <c r="N13" s="2" t="s">
        <v>86</v>
      </c>
      <c r="O13" s="2">
        <v>1.7032884457221271</v>
      </c>
      <c r="P13" s="2"/>
    </row>
    <row r="14" spans="1:16" x14ac:dyDescent="0.25">
      <c r="A14" t="s">
        <v>42</v>
      </c>
      <c r="B14">
        <v>3</v>
      </c>
      <c r="C14">
        <v>0.39100000000000001</v>
      </c>
      <c r="D14">
        <v>0.13</v>
      </c>
      <c r="E14">
        <v>2E-3</v>
      </c>
      <c r="F14">
        <v>38</v>
      </c>
      <c r="H14" t="s">
        <v>57</v>
      </c>
      <c r="I14">
        <v>0</v>
      </c>
      <c r="J14">
        <v>0</v>
      </c>
      <c r="K14" t="s">
        <v>41</v>
      </c>
      <c r="L14">
        <v>0</v>
      </c>
      <c r="M14" t="s">
        <v>41</v>
      </c>
      <c r="N14" s="2" t="s">
        <v>87</v>
      </c>
      <c r="O14" s="2">
        <v>0.32436537049214265</v>
      </c>
      <c r="P14" s="2"/>
    </row>
    <row r="15" spans="1:16" ht="15.75" thickBot="1" x14ac:dyDescent="0.3">
      <c r="A15" t="s">
        <v>43</v>
      </c>
      <c r="B15">
        <v>0</v>
      </c>
      <c r="C15">
        <v>0</v>
      </c>
      <c r="D15" t="s">
        <v>41</v>
      </c>
      <c r="E15">
        <v>0</v>
      </c>
      <c r="F15" t="s">
        <v>41</v>
      </c>
      <c r="H15" t="s">
        <v>58</v>
      </c>
      <c r="I15">
        <v>0</v>
      </c>
      <c r="J15">
        <v>0</v>
      </c>
      <c r="K15" t="s">
        <v>41</v>
      </c>
      <c r="L15">
        <v>0</v>
      </c>
      <c r="M15" t="s">
        <v>41</v>
      </c>
      <c r="N15" s="3" t="s">
        <v>88</v>
      </c>
      <c r="O15" s="3">
        <v>2.0518305164802859</v>
      </c>
      <c r="P15" s="3"/>
    </row>
    <row r="16" spans="1:16" x14ac:dyDescent="0.25">
      <c r="A16" t="s">
        <v>44</v>
      </c>
      <c r="B16">
        <v>1</v>
      </c>
      <c r="C16">
        <v>0.29299999999999998</v>
      </c>
      <c r="D16">
        <v>0.29299999999999998</v>
      </c>
      <c r="E16">
        <v>1E-3</v>
      </c>
      <c r="F16">
        <v>48.667000000000002</v>
      </c>
      <c r="H16" t="s">
        <v>59</v>
      </c>
      <c r="I16">
        <v>1</v>
      </c>
      <c r="J16">
        <v>9.8000000000000004E-2</v>
      </c>
      <c r="K16">
        <v>9.8000000000000004E-2</v>
      </c>
      <c r="L16" s="5">
        <v>3.815E-4</v>
      </c>
      <c r="M16">
        <v>39</v>
      </c>
    </row>
    <row r="17" spans="1:13" x14ac:dyDescent="0.25">
      <c r="A17" s="1" t="s">
        <v>74</v>
      </c>
      <c r="B17">
        <f>AVERAGE(B3:B16)</f>
        <v>0.6428571428571429</v>
      </c>
      <c r="H17" t="s">
        <v>61</v>
      </c>
      <c r="I17">
        <v>0</v>
      </c>
      <c r="J17">
        <v>0</v>
      </c>
      <c r="K17" t="s">
        <v>41</v>
      </c>
      <c r="L17">
        <v>0</v>
      </c>
      <c r="M17" t="s">
        <v>41</v>
      </c>
    </row>
    <row r="18" spans="1:13" x14ac:dyDescent="0.25">
      <c r="A18" s="1" t="s">
        <v>75</v>
      </c>
      <c r="B18">
        <f>_xlfn.STDEV.P(B3:B16)</f>
        <v>0.81127262082861051</v>
      </c>
      <c r="H18" s="1" t="s">
        <v>74</v>
      </c>
      <c r="I18">
        <f>AVERAGE(I2:I17)</f>
        <v>0.33333333333333331</v>
      </c>
    </row>
    <row r="19" spans="1:13" x14ac:dyDescent="0.25">
      <c r="A19" s="1" t="s">
        <v>76</v>
      </c>
      <c r="B19">
        <f>B18/SQRT(14)</f>
        <v>0.21682172817220183</v>
      </c>
      <c r="H19" s="1" t="s">
        <v>75</v>
      </c>
      <c r="I19">
        <f>_xlfn.STDEV.P(I2:I17)</f>
        <v>0.78881063774661553</v>
      </c>
    </row>
    <row r="20" spans="1:13" x14ac:dyDescent="0.25">
      <c r="H20" s="1" t="s">
        <v>76</v>
      </c>
      <c r="I20">
        <f>I19/SQRT(15)</f>
        <v>0.20367003088692623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7.85546875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46</v>
      </c>
      <c r="B3">
        <v>0</v>
      </c>
      <c r="C3">
        <v>0</v>
      </c>
      <c r="D3" t="s">
        <v>41</v>
      </c>
      <c r="E3">
        <v>0</v>
      </c>
      <c r="F3" t="s">
        <v>41</v>
      </c>
      <c r="H3" t="s">
        <v>38</v>
      </c>
      <c r="I3">
        <v>0</v>
      </c>
      <c r="J3">
        <v>0</v>
      </c>
      <c r="K3" t="s">
        <v>41</v>
      </c>
      <c r="L3">
        <v>0</v>
      </c>
      <c r="M3" t="s">
        <v>41</v>
      </c>
      <c r="N3" t="s">
        <v>77</v>
      </c>
    </row>
    <row r="4" spans="1:16" ht="15.75" thickBot="1" x14ac:dyDescent="0.3">
      <c r="A4" t="s">
        <v>47</v>
      </c>
      <c r="B4">
        <v>0</v>
      </c>
      <c r="C4">
        <v>0</v>
      </c>
      <c r="D4" t="s">
        <v>41</v>
      </c>
      <c r="E4">
        <v>0</v>
      </c>
      <c r="F4" t="s">
        <v>41</v>
      </c>
      <c r="H4" t="s">
        <v>39</v>
      </c>
      <c r="I4">
        <v>0</v>
      </c>
      <c r="J4">
        <v>0</v>
      </c>
      <c r="K4" t="s">
        <v>41</v>
      </c>
      <c r="L4">
        <v>0</v>
      </c>
      <c r="M4" t="s">
        <v>41</v>
      </c>
    </row>
    <row r="5" spans="1:16" x14ac:dyDescent="0.25">
      <c r="A5" t="s">
        <v>48</v>
      </c>
      <c r="B5">
        <v>1</v>
      </c>
      <c r="C5">
        <v>0.58599999999999997</v>
      </c>
      <c r="D5">
        <v>0.58599999999999997</v>
      </c>
      <c r="E5">
        <v>2E-3</v>
      </c>
      <c r="F5">
        <v>38.167000000000002</v>
      </c>
      <c r="H5" t="s">
        <v>40</v>
      </c>
      <c r="I5">
        <v>0</v>
      </c>
      <c r="J5">
        <v>0</v>
      </c>
      <c r="K5" t="s">
        <v>41</v>
      </c>
      <c r="L5">
        <v>0</v>
      </c>
      <c r="M5" t="s">
        <v>41</v>
      </c>
      <c r="N5" s="4"/>
      <c r="O5" s="4" t="s">
        <v>78</v>
      </c>
      <c r="P5" s="4" t="s">
        <v>79</v>
      </c>
    </row>
    <row r="6" spans="1:16" x14ac:dyDescent="0.25">
      <c r="A6" t="s">
        <v>50</v>
      </c>
      <c r="B6">
        <v>0</v>
      </c>
      <c r="C6">
        <v>0</v>
      </c>
      <c r="D6" t="s">
        <v>41</v>
      </c>
      <c r="E6">
        <v>0</v>
      </c>
      <c r="F6" t="s">
        <v>41</v>
      </c>
      <c r="H6" t="s">
        <v>42</v>
      </c>
      <c r="I6">
        <v>0</v>
      </c>
      <c r="J6">
        <v>0</v>
      </c>
      <c r="K6" t="s">
        <v>41</v>
      </c>
      <c r="L6">
        <v>0</v>
      </c>
      <c r="M6" t="s">
        <v>41</v>
      </c>
      <c r="N6" s="2" t="s">
        <v>5</v>
      </c>
      <c r="O6" s="2">
        <v>0.75</v>
      </c>
      <c r="P6" s="2">
        <v>6.6666666666666666E-2</v>
      </c>
    </row>
    <row r="7" spans="1:16" x14ac:dyDescent="0.25">
      <c r="A7" t="s">
        <v>51</v>
      </c>
      <c r="B7">
        <v>1</v>
      </c>
      <c r="C7">
        <v>0.19500000000000001</v>
      </c>
      <c r="D7">
        <v>0.19500000000000001</v>
      </c>
      <c r="E7" s="5">
        <v>7.6289999999999995E-4</v>
      </c>
      <c r="F7">
        <v>59</v>
      </c>
      <c r="H7" t="s">
        <v>43</v>
      </c>
      <c r="I7">
        <v>0</v>
      </c>
      <c r="J7">
        <v>0</v>
      </c>
      <c r="K7" t="s">
        <v>41</v>
      </c>
      <c r="L7">
        <v>0</v>
      </c>
      <c r="M7" t="s">
        <v>41</v>
      </c>
      <c r="N7" s="2" t="s">
        <v>80</v>
      </c>
      <c r="O7" s="2">
        <v>1.9285714285714286</v>
      </c>
      <c r="P7" s="2">
        <v>6.6666666666666666E-2</v>
      </c>
    </row>
    <row r="8" spans="1:16" x14ac:dyDescent="0.25">
      <c r="A8" t="s">
        <v>52</v>
      </c>
      <c r="B8">
        <v>4</v>
      </c>
      <c r="C8">
        <v>0.58599999999999997</v>
      </c>
      <c r="D8">
        <v>0.14699999999999999</v>
      </c>
      <c r="E8">
        <v>2E-3</v>
      </c>
      <c r="F8">
        <v>36.125</v>
      </c>
      <c r="H8" t="s">
        <v>44</v>
      </c>
      <c r="I8">
        <v>0</v>
      </c>
      <c r="J8">
        <v>0</v>
      </c>
      <c r="K8" t="s">
        <v>41</v>
      </c>
      <c r="L8">
        <v>0</v>
      </c>
      <c r="M8" t="s">
        <v>41</v>
      </c>
      <c r="N8" s="2" t="s">
        <v>81</v>
      </c>
      <c r="O8" s="2">
        <v>8</v>
      </c>
      <c r="P8" s="2">
        <v>15</v>
      </c>
    </row>
    <row r="9" spans="1:16" x14ac:dyDescent="0.25">
      <c r="A9" t="s">
        <v>53</v>
      </c>
      <c r="B9">
        <v>0</v>
      </c>
      <c r="C9">
        <v>0</v>
      </c>
      <c r="D9" t="s">
        <v>41</v>
      </c>
      <c r="E9">
        <v>0</v>
      </c>
      <c r="F9" t="s">
        <v>41</v>
      </c>
      <c r="H9" t="s">
        <v>49</v>
      </c>
      <c r="I9">
        <v>0</v>
      </c>
      <c r="J9">
        <v>0</v>
      </c>
      <c r="K9" t="s">
        <v>41</v>
      </c>
      <c r="L9">
        <v>0</v>
      </c>
      <c r="M9" t="s">
        <v>41</v>
      </c>
      <c r="N9" s="2" t="s">
        <v>82</v>
      </c>
      <c r="O9" s="2">
        <v>0</v>
      </c>
      <c r="P9" s="2"/>
    </row>
    <row r="10" spans="1:16" x14ac:dyDescent="0.25">
      <c r="A10" t="s">
        <v>54</v>
      </c>
      <c r="B10">
        <v>0</v>
      </c>
      <c r="C10">
        <v>0</v>
      </c>
      <c r="D10" t="s">
        <v>41</v>
      </c>
      <c r="E10">
        <v>0</v>
      </c>
      <c r="F10" t="s">
        <v>41</v>
      </c>
      <c r="H10" t="s">
        <v>60</v>
      </c>
      <c r="I10">
        <v>0</v>
      </c>
      <c r="J10">
        <v>0</v>
      </c>
      <c r="K10" t="s">
        <v>41</v>
      </c>
      <c r="L10">
        <v>0</v>
      </c>
      <c r="M10" t="s">
        <v>41</v>
      </c>
      <c r="N10" s="2" t="s">
        <v>83</v>
      </c>
      <c r="O10" s="2">
        <v>7</v>
      </c>
      <c r="P10" s="2"/>
    </row>
    <row r="11" spans="1:16" x14ac:dyDescent="0.25">
      <c r="A11" s="1" t="s">
        <v>74</v>
      </c>
      <c r="B11">
        <f>AVERAGE(B3:B10)</f>
        <v>0.75</v>
      </c>
      <c r="H11" t="s">
        <v>64</v>
      </c>
      <c r="I11">
        <v>0</v>
      </c>
      <c r="J11">
        <v>0</v>
      </c>
      <c r="K11" t="s">
        <v>41</v>
      </c>
      <c r="L11">
        <v>0</v>
      </c>
      <c r="M11" t="s">
        <v>41</v>
      </c>
      <c r="N11" s="2" t="s">
        <v>84</v>
      </c>
      <c r="O11" s="2">
        <v>1.3790906648599983</v>
      </c>
      <c r="P11" s="2"/>
    </row>
    <row r="12" spans="1:16" x14ac:dyDescent="0.25">
      <c r="A12" s="1" t="s">
        <v>75</v>
      </c>
      <c r="B12">
        <f>_xlfn.STDEV.P(B3:B10)</f>
        <v>1.299038105676658</v>
      </c>
      <c r="H12" t="s">
        <v>65</v>
      </c>
      <c r="I12">
        <v>0</v>
      </c>
      <c r="J12">
        <v>0</v>
      </c>
      <c r="K12" t="s">
        <v>41</v>
      </c>
      <c r="L12">
        <v>0</v>
      </c>
      <c r="M12" t="s">
        <v>41</v>
      </c>
      <c r="N12" s="2" t="s">
        <v>85</v>
      </c>
      <c r="O12" s="2">
        <v>0.1051587648432665</v>
      </c>
      <c r="P12" s="2"/>
    </row>
    <row r="13" spans="1:16" x14ac:dyDescent="0.25">
      <c r="A13" s="1" t="s">
        <v>76</v>
      </c>
      <c r="B13">
        <f>B12/SQRT(8)</f>
        <v>0.45927932677184585</v>
      </c>
      <c r="H13" t="s">
        <v>66</v>
      </c>
      <c r="I13">
        <v>0</v>
      </c>
      <c r="J13">
        <v>0</v>
      </c>
      <c r="K13" t="s">
        <v>41</v>
      </c>
      <c r="L13">
        <v>0</v>
      </c>
      <c r="M13" t="s">
        <v>41</v>
      </c>
      <c r="N13" s="2" t="s">
        <v>86</v>
      </c>
      <c r="O13" s="2">
        <v>1.8945786050900073</v>
      </c>
      <c r="P13" s="2"/>
    </row>
    <row r="14" spans="1:16" x14ac:dyDescent="0.25">
      <c r="H14" t="s">
        <v>67</v>
      </c>
      <c r="I14">
        <v>0</v>
      </c>
      <c r="J14">
        <v>0</v>
      </c>
      <c r="K14" t="s">
        <v>41</v>
      </c>
      <c r="L14">
        <v>0</v>
      </c>
      <c r="M14" t="s">
        <v>41</v>
      </c>
      <c r="N14" s="2" t="s">
        <v>87</v>
      </c>
      <c r="O14" s="2">
        <v>0.210317529686533</v>
      </c>
      <c r="P14" s="2"/>
    </row>
    <row r="15" spans="1:16" ht="15.75" thickBot="1" x14ac:dyDescent="0.3">
      <c r="H15" t="s">
        <v>68</v>
      </c>
      <c r="I15">
        <v>1</v>
      </c>
      <c r="J15">
        <v>1.173</v>
      </c>
      <c r="K15">
        <v>1.173</v>
      </c>
      <c r="L15">
        <v>5.0000000000000001E-3</v>
      </c>
      <c r="M15">
        <v>42.667000000000002</v>
      </c>
      <c r="N15" s="3" t="s">
        <v>88</v>
      </c>
      <c r="O15" s="3">
        <v>2.3646242515927849</v>
      </c>
      <c r="P15" s="3"/>
    </row>
    <row r="16" spans="1:16" x14ac:dyDescent="0.25">
      <c r="H16" t="s">
        <v>69</v>
      </c>
      <c r="I16">
        <v>0</v>
      </c>
      <c r="J16">
        <v>0</v>
      </c>
      <c r="K16" t="s">
        <v>41</v>
      </c>
      <c r="L16">
        <v>0</v>
      </c>
      <c r="M16" t="s">
        <v>41</v>
      </c>
    </row>
    <row r="17" spans="8:13" x14ac:dyDescent="0.25">
      <c r="H17" t="s">
        <v>70</v>
      </c>
      <c r="I17">
        <v>0</v>
      </c>
      <c r="J17">
        <v>0</v>
      </c>
      <c r="K17" t="s">
        <v>41</v>
      </c>
      <c r="L17">
        <v>0</v>
      </c>
      <c r="M17" t="s">
        <v>41</v>
      </c>
    </row>
    <row r="18" spans="8:13" x14ac:dyDescent="0.25">
      <c r="H18" s="1" t="s">
        <v>74</v>
      </c>
      <c r="I18">
        <f>AVERAGE(I2:I17)</f>
        <v>6.6666666666666666E-2</v>
      </c>
    </row>
    <row r="19" spans="8:13" x14ac:dyDescent="0.25">
      <c r="H19" s="1" t="s">
        <v>75</v>
      </c>
      <c r="I19">
        <f>_xlfn.STDEV.P(I2:I17)</f>
        <v>0.24944382578492943</v>
      </c>
    </row>
    <row r="20" spans="8:13" x14ac:dyDescent="0.25">
      <c r="H20" s="1" t="s">
        <v>76</v>
      </c>
      <c r="I20">
        <f>I19/SQRT(15)</f>
        <v>6.4406118871953064E-2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29"/>
  <sheetViews>
    <sheetView topLeftCell="A7" workbookViewId="0">
      <selection activeCell="J41" sqref="J41"/>
    </sheetView>
  </sheetViews>
  <sheetFormatPr defaultRowHeight="15" x14ac:dyDescent="0.25"/>
  <sheetData>
    <row r="6" spans="3:9" x14ac:dyDescent="0.25">
      <c r="D6">
        <v>0</v>
      </c>
      <c r="E6">
        <v>1</v>
      </c>
      <c r="F6">
        <v>2</v>
      </c>
      <c r="G6">
        <v>3</v>
      </c>
      <c r="H6">
        <v>4</v>
      </c>
      <c r="I6">
        <v>5</v>
      </c>
    </row>
    <row r="7" spans="3:9" x14ac:dyDescent="0.25">
      <c r="C7" t="s">
        <v>89</v>
      </c>
      <c r="D7">
        <v>0.53333333333333333</v>
      </c>
      <c r="E7">
        <v>7.4285714285714288</v>
      </c>
      <c r="F7">
        <v>11.4375</v>
      </c>
      <c r="G7">
        <v>4.3125</v>
      </c>
      <c r="H7">
        <v>0.6428571428571429</v>
      </c>
      <c r="I7">
        <v>0.75</v>
      </c>
    </row>
    <row r="8" spans="3:9" x14ac:dyDescent="0.25">
      <c r="C8" t="s">
        <v>90</v>
      </c>
      <c r="D8">
        <v>0.75</v>
      </c>
      <c r="E8">
        <v>0.42857142857142855</v>
      </c>
      <c r="F8">
        <v>1.6875</v>
      </c>
      <c r="G8">
        <v>0.8</v>
      </c>
      <c r="H8">
        <v>0.33333333333333331</v>
      </c>
      <c r="I8">
        <v>6.6666666666666666E-2</v>
      </c>
    </row>
    <row r="9" spans="3:9" x14ac:dyDescent="0.25">
      <c r="D9">
        <v>0.26443510721144031</v>
      </c>
      <c r="E9">
        <v>1.8673190585629182</v>
      </c>
      <c r="F9">
        <v>2.6234649529534408</v>
      </c>
      <c r="G9">
        <v>1.8194237368944597</v>
      </c>
      <c r="H9">
        <v>0.21682172817220183</v>
      </c>
      <c r="I9">
        <v>0.45927932677184585</v>
      </c>
    </row>
    <row r="10" spans="3:9" x14ac:dyDescent="0.25">
      <c r="D10">
        <v>0.29973947020704494</v>
      </c>
      <c r="E10">
        <v>0.1946814696769277</v>
      </c>
      <c r="F10">
        <v>0.68304665607482484</v>
      </c>
      <c r="G10">
        <v>0.28596814119369623</v>
      </c>
      <c r="H10">
        <v>0.20367003088692623</v>
      </c>
      <c r="I10">
        <v>6.4406118871953064E-2</v>
      </c>
    </row>
    <row r="12" spans="3:9" x14ac:dyDescent="0.25">
      <c r="D12" t="s">
        <v>93</v>
      </c>
      <c r="E12" t="s">
        <v>91</v>
      </c>
      <c r="F12" t="s">
        <v>91</v>
      </c>
      <c r="G12" t="s">
        <v>93</v>
      </c>
    </row>
    <row r="25" spans="3:9" x14ac:dyDescent="0.25">
      <c r="D25">
        <v>0</v>
      </c>
      <c r="E25">
        <v>1</v>
      </c>
      <c r="F25">
        <v>2</v>
      </c>
      <c r="G25">
        <v>3</v>
      </c>
      <c r="H25">
        <v>4</v>
      </c>
      <c r="I25">
        <v>5</v>
      </c>
    </row>
    <row r="26" spans="3:9" x14ac:dyDescent="0.25">
      <c r="C26" t="s">
        <v>95</v>
      </c>
      <c r="D26">
        <v>0.4</v>
      </c>
      <c r="E26">
        <v>212.57142857142858</v>
      </c>
      <c r="F26">
        <v>506.4375</v>
      </c>
      <c r="G26">
        <v>623.125</v>
      </c>
      <c r="H26">
        <v>576.64285714285711</v>
      </c>
      <c r="I26">
        <v>512.875</v>
      </c>
    </row>
    <row r="27" spans="3:9" x14ac:dyDescent="0.25">
      <c r="C27" t="s">
        <v>96</v>
      </c>
      <c r="D27">
        <v>2.625</v>
      </c>
      <c r="E27">
        <v>37.785714285714285</v>
      </c>
      <c r="F27">
        <v>303.0625</v>
      </c>
      <c r="G27">
        <v>387</v>
      </c>
      <c r="H27">
        <v>510.93333333333334</v>
      </c>
      <c r="I27">
        <v>494.33333333333331</v>
      </c>
    </row>
    <row r="28" spans="3:9" x14ac:dyDescent="0.25">
      <c r="C28" t="s">
        <v>97</v>
      </c>
      <c r="D28">
        <v>0.53333333333333333</v>
      </c>
      <c r="E28">
        <v>7.4285714285714288</v>
      </c>
      <c r="F28">
        <v>11.4375</v>
      </c>
      <c r="G28">
        <v>4.3125</v>
      </c>
      <c r="H28">
        <v>0.6428571428571429</v>
      </c>
      <c r="I28">
        <v>0.75</v>
      </c>
    </row>
    <row r="29" spans="3:9" x14ac:dyDescent="0.25">
      <c r="C29" t="s">
        <v>98</v>
      </c>
      <c r="D29">
        <v>0.75</v>
      </c>
      <c r="E29">
        <v>0.42857142857142855</v>
      </c>
      <c r="F29">
        <v>1.6875</v>
      </c>
      <c r="G29">
        <v>0.8</v>
      </c>
      <c r="H29">
        <v>0.33333333333333331</v>
      </c>
      <c r="I29">
        <v>6.6666666666666666E-2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6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71</v>
      </c>
    </row>
    <row r="3" spans="1:16" x14ac:dyDescent="0.25">
      <c r="A3" t="s">
        <v>16</v>
      </c>
      <c r="B3">
        <v>423</v>
      </c>
      <c r="C3">
        <v>129.85599999999999</v>
      </c>
      <c r="D3">
        <v>0.307</v>
      </c>
      <c r="E3">
        <v>0.50700000000000001</v>
      </c>
      <c r="F3">
        <v>49.040999999999997</v>
      </c>
      <c r="H3" t="s">
        <v>12</v>
      </c>
      <c r="I3">
        <v>6</v>
      </c>
      <c r="J3">
        <v>2.15</v>
      </c>
      <c r="K3">
        <v>0.35799999999999998</v>
      </c>
      <c r="L3">
        <v>8.0000000000000002E-3</v>
      </c>
      <c r="M3">
        <v>38.411000000000001</v>
      </c>
      <c r="N3" t="s">
        <v>77</v>
      </c>
    </row>
    <row r="4" spans="1:16" ht="15.75" thickBot="1" x14ac:dyDescent="0.3">
      <c r="A4" t="s">
        <v>27</v>
      </c>
      <c r="B4">
        <v>28</v>
      </c>
      <c r="C4">
        <v>4.2009999999999996</v>
      </c>
      <c r="D4">
        <v>0.15</v>
      </c>
      <c r="E4">
        <v>1.6E-2</v>
      </c>
      <c r="F4">
        <v>35.570999999999998</v>
      </c>
      <c r="H4" t="s">
        <v>13</v>
      </c>
      <c r="I4">
        <v>42</v>
      </c>
      <c r="J4">
        <v>5.96</v>
      </c>
      <c r="K4">
        <v>0.14199999999999999</v>
      </c>
      <c r="L4">
        <v>2.3E-2</v>
      </c>
      <c r="M4">
        <v>41.29</v>
      </c>
    </row>
    <row r="5" spans="1:16" x14ac:dyDescent="0.25">
      <c r="A5" t="s">
        <v>31</v>
      </c>
      <c r="B5">
        <v>218</v>
      </c>
      <c r="C5">
        <v>62.436</v>
      </c>
      <c r="D5">
        <v>0.28599999999999998</v>
      </c>
      <c r="E5">
        <v>0.24399999999999999</v>
      </c>
      <c r="F5">
        <v>45.628</v>
      </c>
      <c r="H5" t="s">
        <v>14</v>
      </c>
      <c r="I5">
        <v>5</v>
      </c>
      <c r="J5">
        <v>0.58599999999999997</v>
      </c>
      <c r="K5">
        <v>0.11700000000000001</v>
      </c>
      <c r="L5">
        <v>2E-3</v>
      </c>
      <c r="M5">
        <v>37</v>
      </c>
      <c r="N5" s="4"/>
      <c r="O5" s="4" t="s">
        <v>78</v>
      </c>
      <c r="P5" s="4" t="s">
        <v>79</v>
      </c>
    </row>
    <row r="6" spans="1:16" x14ac:dyDescent="0.25">
      <c r="A6" t="s">
        <v>32</v>
      </c>
      <c r="B6">
        <v>112</v>
      </c>
      <c r="C6">
        <v>25.6</v>
      </c>
      <c r="D6">
        <v>0.22900000000000001</v>
      </c>
      <c r="E6">
        <v>0.1</v>
      </c>
      <c r="F6">
        <v>44.938000000000002</v>
      </c>
      <c r="H6" t="s">
        <v>15</v>
      </c>
      <c r="I6">
        <v>64</v>
      </c>
      <c r="J6">
        <v>10.65</v>
      </c>
      <c r="K6">
        <v>0.16600000000000001</v>
      </c>
      <c r="L6">
        <v>4.2000000000000003E-2</v>
      </c>
      <c r="M6">
        <v>41.374000000000002</v>
      </c>
      <c r="N6" s="2" t="s">
        <v>5</v>
      </c>
      <c r="O6" s="2">
        <v>212.57142857142858</v>
      </c>
      <c r="P6" s="2">
        <v>37.785714285714285</v>
      </c>
    </row>
    <row r="7" spans="1:16" x14ac:dyDescent="0.25">
      <c r="A7" t="s">
        <v>33</v>
      </c>
      <c r="B7">
        <v>65</v>
      </c>
      <c r="C7">
        <v>14.07</v>
      </c>
      <c r="D7">
        <v>0.216</v>
      </c>
      <c r="E7">
        <v>5.5E-2</v>
      </c>
      <c r="F7">
        <v>43.207999999999998</v>
      </c>
      <c r="H7" t="s">
        <v>17</v>
      </c>
      <c r="I7">
        <v>23</v>
      </c>
      <c r="J7">
        <v>3.0289999999999999</v>
      </c>
      <c r="K7">
        <v>0.13200000000000001</v>
      </c>
      <c r="L7">
        <v>1.2E-2</v>
      </c>
      <c r="M7">
        <v>35.064999999999998</v>
      </c>
      <c r="N7" s="2" t="s">
        <v>80</v>
      </c>
      <c r="O7" s="2">
        <v>18383.494505494502</v>
      </c>
      <c r="P7" s="2">
        <v>1268.0274725274724</v>
      </c>
    </row>
    <row r="8" spans="1:16" x14ac:dyDescent="0.25">
      <c r="A8" t="s">
        <v>34</v>
      </c>
      <c r="B8">
        <v>198</v>
      </c>
      <c r="C8">
        <v>53.252000000000002</v>
      </c>
      <c r="D8">
        <v>0.26900000000000002</v>
      </c>
      <c r="E8">
        <v>0.20799999999999999</v>
      </c>
      <c r="F8">
        <v>41.015000000000001</v>
      </c>
      <c r="H8" t="s">
        <v>18</v>
      </c>
      <c r="I8">
        <v>55</v>
      </c>
      <c r="J8">
        <v>11.041</v>
      </c>
      <c r="K8">
        <v>0.20100000000000001</v>
      </c>
      <c r="L8">
        <v>4.2999999999999997E-2</v>
      </c>
      <c r="M8">
        <v>41.878</v>
      </c>
      <c r="N8" s="2" t="s">
        <v>81</v>
      </c>
      <c r="O8" s="2">
        <v>14</v>
      </c>
      <c r="P8" s="2">
        <v>14</v>
      </c>
    </row>
    <row r="9" spans="1:16" x14ac:dyDescent="0.25">
      <c r="A9" t="s">
        <v>35</v>
      </c>
      <c r="B9">
        <v>200</v>
      </c>
      <c r="C9">
        <v>42.21</v>
      </c>
      <c r="D9">
        <v>0.21099999999999999</v>
      </c>
      <c r="E9">
        <v>0.16500000000000001</v>
      </c>
      <c r="F9">
        <v>43.871000000000002</v>
      </c>
      <c r="H9" t="s">
        <v>19</v>
      </c>
      <c r="I9">
        <v>10</v>
      </c>
      <c r="J9">
        <v>4.0060000000000002</v>
      </c>
      <c r="K9">
        <v>0.40100000000000002</v>
      </c>
      <c r="L9">
        <v>1.6E-2</v>
      </c>
      <c r="M9">
        <v>34.082999999999998</v>
      </c>
      <c r="N9" s="2" t="s">
        <v>82</v>
      </c>
      <c r="O9" s="2">
        <v>0</v>
      </c>
      <c r="P9" s="2"/>
    </row>
    <row r="10" spans="1:16" x14ac:dyDescent="0.25">
      <c r="A10" t="s">
        <v>36</v>
      </c>
      <c r="B10">
        <v>393</v>
      </c>
      <c r="C10">
        <v>137.672</v>
      </c>
      <c r="D10">
        <v>0.35</v>
      </c>
      <c r="E10">
        <v>0.53700000000000003</v>
      </c>
      <c r="F10">
        <v>47.436999999999998</v>
      </c>
      <c r="H10" t="s">
        <v>20</v>
      </c>
      <c r="I10">
        <v>10</v>
      </c>
      <c r="J10">
        <v>1.27</v>
      </c>
      <c r="K10">
        <v>0.127</v>
      </c>
      <c r="L10">
        <v>5.0000000000000001E-3</v>
      </c>
      <c r="M10">
        <v>39.15</v>
      </c>
      <c r="N10" s="2" t="s">
        <v>83</v>
      </c>
      <c r="O10" s="2">
        <v>15</v>
      </c>
      <c r="P10" s="2"/>
    </row>
    <row r="11" spans="1:16" x14ac:dyDescent="0.25">
      <c r="A11" t="s">
        <v>37</v>
      </c>
      <c r="B11">
        <v>210</v>
      </c>
      <c r="C11">
        <v>51.493000000000002</v>
      </c>
      <c r="D11">
        <v>0.245</v>
      </c>
      <c r="E11">
        <v>0.20100000000000001</v>
      </c>
      <c r="F11">
        <v>44.271999999999998</v>
      </c>
      <c r="H11" t="s">
        <v>21</v>
      </c>
      <c r="I11">
        <v>9</v>
      </c>
      <c r="J11">
        <v>1.466</v>
      </c>
      <c r="K11">
        <v>0.16300000000000001</v>
      </c>
      <c r="L11">
        <v>6.0000000000000001E-3</v>
      </c>
      <c r="M11">
        <v>37.795999999999999</v>
      </c>
      <c r="N11" s="2" t="s">
        <v>84</v>
      </c>
      <c r="O11" s="2">
        <v>4.6652170675495652</v>
      </c>
      <c r="P11" s="2"/>
    </row>
    <row r="12" spans="1:16" x14ac:dyDescent="0.25">
      <c r="A12" t="s">
        <v>6</v>
      </c>
      <c r="B12">
        <v>444</v>
      </c>
      <c r="C12">
        <v>120.57299999999999</v>
      </c>
      <c r="D12">
        <v>0.27200000000000002</v>
      </c>
      <c r="E12">
        <v>0.47099999999999997</v>
      </c>
      <c r="F12">
        <v>49.097999999999999</v>
      </c>
      <c r="H12" t="s">
        <v>22</v>
      </c>
      <c r="I12">
        <v>8</v>
      </c>
      <c r="J12">
        <v>0.78200000000000003</v>
      </c>
      <c r="K12">
        <v>9.8000000000000004E-2</v>
      </c>
      <c r="L12">
        <v>3.0000000000000001E-3</v>
      </c>
      <c r="M12">
        <v>32.75</v>
      </c>
      <c r="N12" s="2" t="s">
        <v>85</v>
      </c>
      <c r="O12" s="2">
        <v>1.5247954228752854E-4</v>
      </c>
      <c r="P12" s="2"/>
    </row>
    <row r="13" spans="1:16" x14ac:dyDescent="0.25">
      <c r="A13" t="s">
        <v>7</v>
      </c>
      <c r="B13">
        <v>227</v>
      </c>
      <c r="C13">
        <v>47.194000000000003</v>
      </c>
      <c r="D13">
        <v>0.20799999999999999</v>
      </c>
      <c r="E13">
        <v>0.184</v>
      </c>
      <c r="F13">
        <v>41.369</v>
      </c>
      <c r="H13" t="s">
        <v>23</v>
      </c>
      <c r="I13">
        <v>94</v>
      </c>
      <c r="J13">
        <v>18.173999999999999</v>
      </c>
      <c r="K13">
        <v>0.193</v>
      </c>
      <c r="L13">
        <v>7.0999999999999994E-2</v>
      </c>
      <c r="M13">
        <v>41.649000000000001</v>
      </c>
      <c r="N13" s="2" t="s">
        <v>86</v>
      </c>
      <c r="O13" s="2">
        <v>1.7530503556925723</v>
      </c>
      <c r="P13" s="2"/>
    </row>
    <row r="14" spans="1:16" x14ac:dyDescent="0.25">
      <c r="A14" t="s">
        <v>8</v>
      </c>
      <c r="B14">
        <v>18</v>
      </c>
      <c r="C14">
        <v>2.6379999999999999</v>
      </c>
      <c r="D14">
        <v>0.14699999999999999</v>
      </c>
      <c r="E14">
        <v>0.01</v>
      </c>
      <c r="F14">
        <v>37.795999999999999</v>
      </c>
      <c r="H14" t="s">
        <v>24</v>
      </c>
      <c r="I14">
        <v>34</v>
      </c>
      <c r="J14">
        <v>5.8630000000000004</v>
      </c>
      <c r="K14">
        <v>0.17199999999999999</v>
      </c>
      <c r="L14">
        <v>2.3E-2</v>
      </c>
      <c r="M14">
        <v>37.889000000000003</v>
      </c>
      <c r="N14" s="2" t="s">
        <v>87</v>
      </c>
      <c r="O14" s="2">
        <v>3.0495908457505707E-4</v>
      </c>
      <c r="P14" s="2"/>
    </row>
    <row r="15" spans="1:16" ht="15.75" thickBot="1" x14ac:dyDescent="0.3">
      <c r="A15" t="s">
        <v>10</v>
      </c>
      <c r="B15">
        <v>265</v>
      </c>
      <c r="C15">
        <v>74.356999999999999</v>
      </c>
      <c r="D15">
        <v>0.28100000000000003</v>
      </c>
      <c r="E15">
        <v>0.28999999999999998</v>
      </c>
      <c r="F15">
        <v>46.494999999999997</v>
      </c>
      <c r="H15" t="s">
        <v>25</v>
      </c>
      <c r="I15">
        <v>119</v>
      </c>
      <c r="J15">
        <v>26.577000000000002</v>
      </c>
      <c r="K15">
        <v>0.223</v>
      </c>
      <c r="L15">
        <v>0.104</v>
      </c>
      <c r="M15">
        <v>44.707000000000001</v>
      </c>
      <c r="N15" s="3" t="s">
        <v>88</v>
      </c>
      <c r="O15" s="3">
        <v>2.1314495455597742</v>
      </c>
      <c r="P15" s="3"/>
    </row>
    <row r="16" spans="1:16" x14ac:dyDescent="0.25">
      <c r="A16" t="s">
        <v>11</v>
      </c>
      <c r="B16">
        <v>175</v>
      </c>
      <c r="C16">
        <v>38.302</v>
      </c>
      <c r="D16">
        <v>0.219</v>
      </c>
      <c r="E16">
        <v>0.15</v>
      </c>
      <c r="F16">
        <v>43.487000000000002</v>
      </c>
      <c r="H16" t="s">
        <v>28</v>
      </c>
      <c r="I16">
        <v>50</v>
      </c>
      <c r="J16">
        <v>8.6959999999999997</v>
      </c>
      <c r="K16">
        <v>0.17399999999999999</v>
      </c>
      <c r="L16">
        <v>3.4000000000000002E-2</v>
      </c>
      <c r="M16">
        <v>37.020000000000003</v>
      </c>
    </row>
    <row r="17" spans="1:16" x14ac:dyDescent="0.25">
      <c r="A17" s="1" t="s">
        <v>74</v>
      </c>
      <c r="B17">
        <f>AVERAGE(B3:B16)</f>
        <v>212.57142857142858</v>
      </c>
      <c r="D17">
        <f>AVERAGE(D3:D16)</f>
        <v>0.24214285714285716</v>
      </c>
      <c r="I17">
        <f>AVERAGE(I2:I16)</f>
        <v>37.785714285714285</v>
      </c>
      <c r="K17">
        <f>AVERAGE(K3:K16)</f>
        <v>0.19050000000000003</v>
      </c>
    </row>
    <row r="18" spans="1:16" x14ac:dyDescent="0.25">
      <c r="A18" s="1" t="s">
        <v>75</v>
      </c>
      <c r="B18">
        <f>_xlfn.STDEV.P(B3:B16)</f>
        <v>130.65369399715433</v>
      </c>
      <c r="D18">
        <f>_xlfn.STDEV.P(D3:D16)</f>
        <v>5.4748590513960284E-2</v>
      </c>
      <c r="I18">
        <f>_xlfn.STDEV.P(I2:I16)</f>
        <v>34.314050790203318</v>
      </c>
      <c r="K18">
        <f>_xlfn.STDEV.P(K3:K16)</f>
        <v>8.4208711799059921E-2</v>
      </c>
    </row>
    <row r="19" spans="1:16" x14ac:dyDescent="0.25">
      <c r="A19" s="1" t="s">
        <v>76</v>
      </c>
      <c r="B19">
        <f>B18/SQRT(14)</f>
        <v>34.918668518125337</v>
      </c>
      <c r="D19">
        <f>D18/SQRT(14)</f>
        <v>1.4632176293715802E-2</v>
      </c>
      <c r="I19">
        <f>I18/SQRT(14)</f>
        <v>9.170815829235746</v>
      </c>
      <c r="K19">
        <f>K18/SQRT(14)</f>
        <v>2.2505724895262178E-2</v>
      </c>
      <c r="N19" t="s">
        <v>77</v>
      </c>
    </row>
    <row r="20" spans="1:16" ht="15.75" thickBot="1" x14ac:dyDescent="0.3"/>
    <row r="21" spans="1:16" x14ac:dyDescent="0.25">
      <c r="N21" s="4"/>
      <c r="O21" s="4" t="s">
        <v>78</v>
      </c>
      <c r="P21" s="4" t="s">
        <v>79</v>
      </c>
    </row>
    <row r="22" spans="1:16" x14ac:dyDescent="0.25">
      <c r="N22" s="2" t="s">
        <v>5</v>
      </c>
      <c r="O22" s="2">
        <v>0.24214285714285716</v>
      </c>
      <c r="P22" s="2">
        <v>0.19050000000000003</v>
      </c>
    </row>
    <row r="23" spans="1:16" x14ac:dyDescent="0.25">
      <c r="N23" s="2" t="s">
        <v>80</v>
      </c>
      <c r="O23" s="2">
        <v>3.2279780219780251E-3</v>
      </c>
      <c r="P23" s="2">
        <v>7.6365769230769117E-3</v>
      </c>
    </row>
    <row r="24" spans="1:16" x14ac:dyDescent="0.25">
      <c r="N24" s="2" t="s">
        <v>81</v>
      </c>
      <c r="O24" s="2">
        <v>14</v>
      </c>
      <c r="P24" s="2">
        <v>14</v>
      </c>
    </row>
    <row r="25" spans="1:16" x14ac:dyDescent="0.25">
      <c r="N25" s="2" t="s">
        <v>82</v>
      </c>
      <c r="O25" s="2">
        <v>0</v>
      </c>
      <c r="P25" s="2"/>
    </row>
    <row r="26" spans="1:16" x14ac:dyDescent="0.25">
      <c r="N26" s="2" t="s">
        <v>83</v>
      </c>
      <c r="O26" s="2">
        <v>22</v>
      </c>
      <c r="P26" s="2"/>
    </row>
    <row r="27" spans="1:16" x14ac:dyDescent="0.25">
      <c r="N27" s="2" t="s">
        <v>84</v>
      </c>
      <c r="O27" s="2">
        <v>1.8538231839444563</v>
      </c>
      <c r="P27" s="2"/>
    </row>
    <row r="28" spans="1:16" x14ac:dyDescent="0.25">
      <c r="N28" s="2" t="s">
        <v>85</v>
      </c>
      <c r="O28" s="2">
        <v>3.8610940476815132E-2</v>
      </c>
      <c r="P28" s="2"/>
    </row>
    <row r="29" spans="1:16" x14ac:dyDescent="0.25">
      <c r="N29" s="2" t="s">
        <v>86</v>
      </c>
      <c r="O29" s="2">
        <v>1.7171443743802424</v>
      </c>
      <c r="P29" s="2"/>
    </row>
    <row r="30" spans="1:16" x14ac:dyDescent="0.25">
      <c r="N30" s="2" t="s">
        <v>87</v>
      </c>
      <c r="O30" s="2">
        <v>7.7221880953630265E-2</v>
      </c>
      <c r="P30" s="2"/>
    </row>
    <row r="31" spans="1:16" ht="15.75" thickBot="1" x14ac:dyDescent="0.3">
      <c r="N31" s="3" t="s">
        <v>88</v>
      </c>
      <c r="O31" s="3">
        <v>2.0738730679040258</v>
      </c>
      <c r="P31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6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16</v>
      </c>
      <c r="B3">
        <v>584</v>
      </c>
      <c r="C3">
        <v>237.14</v>
      </c>
      <c r="D3">
        <v>0.40600000000000003</v>
      </c>
      <c r="E3">
        <v>0.92600000000000005</v>
      </c>
      <c r="F3">
        <v>50.901000000000003</v>
      </c>
      <c r="H3" t="s">
        <v>13</v>
      </c>
      <c r="I3">
        <v>163</v>
      </c>
      <c r="J3">
        <v>49.343000000000004</v>
      </c>
      <c r="K3">
        <v>0.30299999999999999</v>
      </c>
      <c r="L3">
        <v>0.193</v>
      </c>
      <c r="M3">
        <v>46.168999999999997</v>
      </c>
      <c r="N3" t="s">
        <v>77</v>
      </c>
    </row>
    <row r="4" spans="1:16" ht="15.75" thickBot="1" x14ac:dyDescent="0.3">
      <c r="A4" t="s">
        <v>27</v>
      </c>
      <c r="B4">
        <v>417</v>
      </c>
      <c r="C4">
        <v>124.09099999999999</v>
      </c>
      <c r="D4">
        <v>0.29799999999999999</v>
      </c>
      <c r="E4">
        <v>0.48399999999999999</v>
      </c>
      <c r="F4">
        <v>47.935000000000002</v>
      </c>
      <c r="H4" t="s">
        <v>14</v>
      </c>
      <c r="I4">
        <v>412</v>
      </c>
      <c r="J4">
        <v>143.92599999999999</v>
      </c>
      <c r="K4">
        <v>0.34899999999999998</v>
      </c>
      <c r="L4">
        <v>0.56200000000000006</v>
      </c>
      <c r="M4">
        <v>54.161000000000001</v>
      </c>
    </row>
    <row r="5" spans="1:16" x14ac:dyDescent="0.25">
      <c r="A5" t="s">
        <v>31</v>
      </c>
      <c r="B5">
        <v>410</v>
      </c>
      <c r="C5">
        <v>184.57300000000001</v>
      </c>
      <c r="D5">
        <v>0.45</v>
      </c>
      <c r="E5">
        <v>0.72099999999999997</v>
      </c>
      <c r="F5">
        <v>49.845999999999997</v>
      </c>
      <c r="H5" t="s">
        <v>15</v>
      </c>
      <c r="I5">
        <v>347</v>
      </c>
      <c r="J5">
        <v>113.14700000000001</v>
      </c>
      <c r="K5">
        <v>0.32600000000000001</v>
      </c>
      <c r="L5">
        <v>0.442</v>
      </c>
      <c r="M5">
        <v>49.972000000000001</v>
      </c>
      <c r="N5" s="4"/>
      <c r="O5" s="4" t="s">
        <v>78</v>
      </c>
      <c r="P5" s="4" t="s">
        <v>79</v>
      </c>
    </row>
    <row r="6" spans="1:16" x14ac:dyDescent="0.25">
      <c r="A6" t="s">
        <v>32</v>
      </c>
      <c r="B6">
        <v>304</v>
      </c>
      <c r="C6">
        <v>115.688</v>
      </c>
      <c r="D6">
        <v>0.38100000000000001</v>
      </c>
      <c r="E6">
        <v>0.45200000000000001</v>
      </c>
      <c r="F6">
        <v>47.612000000000002</v>
      </c>
      <c r="H6" t="s">
        <v>17</v>
      </c>
      <c r="I6">
        <v>200</v>
      </c>
      <c r="J6">
        <v>58.918999999999997</v>
      </c>
      <c r="K6">
        <v>0.29499999999999998</v>
      </c>
      <c r="L6">
        <v>0.23</v>
      </c>
      <c r="M6">
        <v>54.076999999999998</v>
      </c>
      <c r="N6" s="2" t="s">
        <v>5</v>
      </c>
      <c r="O6" s="2">
        <v>506.4375</v>
      </c>
      <c r="P6" s="2">
        <v>303.0625</v>
      </c>
    </row>
    <row r="7" spans="1:16" x14ac:dyDescent="0.25">
      <c r="A7" t="s">
        <v>33</v>
      </c>
      <c r="B7">
        <v>540</v>
      </c>
      <c r="C7">
        <v>199.327</v>
      </c>
      <c r="D7">
        <v>0.36899999999999999</v>
      </c>
      <c r="E7">
        <v>0.77800000000000002</v>
      </c>
      <c r="F7">
        <v>50.817999999999998</v>
      </c>
      <c r="H7" t="s">
        <v>18</v>
      </c>
      <c r="I7">
        <v>166</v>
      </c>
      <c r="J7">
        <v>38.497</v>
      </c>
      <c r="K7">
        <v>0.23200000000000001</v>
      </c>
      <c r="L7">
        <v>0.15</v>
      </c>
      <c r="M7">
        <v>45.226999999999997</v>
      </c>
      <c r="N7" s="2" t="s">
        <v>80</v>
      </c>
      <c r="O7" s="2">
        <v>28230.929166666665</v>
      </c>
      <c r="P7" s="2">
        <v>20271.262500000001</v>
      </c>
    </row>
    <row r="8" spans="1:16" x14ac:dyDescent="0.25">
      <c r="A8" t="s">
        <v>34</v>
      </c>
      <c r="B8">
        <v>562</v>
      </c>
      <c r="C8">
        <v>193.75800000000001</v>
      </c>
      <c r="D8">
        <v>0.34499999999999997</v>
      </c>
      <c r="E8">
        <v>0.75600000000000001</v>
      </c>
      <c r="F8">
        <v>51.466999999999999</v>
      </c>
      <c r="H8" t="s">
        <v>19</v>
      </c>
      <c r="I8">
        <v>95</v>
      </c>
      <c r="J8">
        <v>19.346</v>
      </c>
      <c r="K8">
        <v>0.20399999999999999</v>
      </c>
      <c r="L8">
        <v>7.5999999999999998E-2</v>
      </c>
      <c r="M8">
        <v>38.738</v>
      </c>
      <c r="N8" s="2" t="s">
        <v>81</v>
      </c>
      <c r="O8" s="2">
        <v>16</v>
      </c>
      <c r="P8" s="2">
        <v>16</v>
      </c>
    </row>
    <row r="9" spans="1:16" x14ac:dyDescent="0.25">
      <c r="A9" t="s">
        <v>35</v>
      </c>
      <c r="B9">
        <v>741</v>
      </c>
      <c r="C9">
        <v>306.12299999999999</v>
      </c>
      <c r="D9">
        <v>0.41299999999999998</v>
      </c>
      <c r="E9">
        <v>1.1950000000000001</v>
      </c>
      <c r="F9">
        <v>54.27</v>
      </c>
      <c r="H9" t="s">
        <v>20</v>
      </c>
      <c r="I9">
        <v>267</v>
      </c>
      <c r="J9">
        <v>96.731999999999999</v>
      </c>
      <c r="K9">
        <v>0.36199999999999999</v>
      </c>
      <c r="L9">
        <v>0.378</v>
      </c>
      <c r="M9">
        <v>50.899000000000001</v>
      </c>
      <c r="N9" s="2" t="s">
        <v>82</v>
      </c>
      <c r="O9" s="2">
        <v>0</v>
      </c>
      <c r="P9" s="2"/>
    </row>
    <row r="10" spans="1:16" x14ac:dyDescent="0.25">
      <c r="A10" t="s">
        <v>36</v>
      </c>
      <c r="B10">
        <v>483</v>
      </c>
      <c r="C10">
        <v>179.785</v>
      </c>
      <c r="D10">
        <v>0.372</v>
      </c>
      <c r="E10">
        <v>0.70199999999999996</v>
      </c>
      <c r="F10">
        <v>51.195999999999998</v>
      </c>
      <c r="H10" t="s">
        <v>21</v>
      </c>
      <c r="I10">
        <v>310</v>
      </c>
      <c r="J10">
        <v>71.424999999999997</v>
      </c>
      <c r="K10">
        <v>0.23</v>
      </c>
      <c r="L10">
        <v>0.27900000000000003</v>
      </c>
      <c r="M10">
        <v>46.286999999999999</v>
      </c>
      <c r="N10" s="2" t="s">
        <v>83</v>
      </c>
      <c r="O10" s="2">
        <v>29</v>
      </c>
      <c r="P10" s="2"/>
    </row>
    <row r="11" spans="1:16" x14ac:dyDescent="0.25">
      <c r="A11" t="s">
        <v>37</v>
      </c>
      <c r="B11">
        <v>190</v>
      </c>
      <c r="C11">
        <v>43.09</v>
      </c>
      <c r="D11">
        <v>0.22700000000000001</v>
      </c>
      <c r="E11">
        <v>0.16800000000000001</v>
      </c>
      <c r="F11">
        <v>45.371000000000002</v>
      </c>
      <c r="H11" t="s">
        <v>22</v>
      </c>
      <c r="I11">
        <v>500</v>
      </c>
      <c r="J11">
        <v>151.93799999999999</v>
      </c>
      <c r="K11">
        <v>0.30399999999999999</v>
      </c>
      <c r="L11">
        <v>0.59299999999999997</v>
      </c>
      <c r="M11">
        <v>53.412999999999997</v>
      </c>
      <c r="N11" s="2" t="s">
        <v>84</v>
      </c>
      <c r="O11" s="2">
        <v>3.6938297564322475</v>
      </c>
      <c r="P11" s="2"/>
    </row>
    <row r="12" spans="1:16" x14ac:dyDescent="0.25">
      <c r="A12" t="s">
        <v>6</v>
      </c>
      <c r="B12">
        <v>742</v>
      </c>
      <c r="C12">
        <v>331.137</v>
      </c>
      <c r="D12">
        <v>0.44600000000000001</v>
      </c>
      <c r="E12">
        <v>1.2929999999999999</v>
      </c>
      <c r="F12">
        <v>55.085000000000001</v>
      </c>
      <c r="H12" t="s">
        <v>23</v>
      </c>
      <c r="I12">
        <v>221</v>
      </c>
      <c r="J12">
        <v>73.575000000000003</v>
      </c>
      <c r="K12">
        <v>0.33300000000000002</v>
      </c>
      <c r="L12">
        <v>0.28699999999999998</v>
      </c>
      <c r="M12">
        <v>47.284999999999997</v>
      </c>
      <c r="N12" s="2" t="s">
        <v>85</v>
      </c>
      <c r="O12" s="2">
        <v>4.5618446535222447E-4</v>
      </c>
      <c r="P12" s="2"/>
    </row>
    <row r="13" spans="1:16" x14ac:dyDescent="0.25">
      <c r="A13" t="s">
        <v>7</v>
      </c>
      <c r="B13">
        <v>712</v>
      </c>
      <c r="C13">
        <v>293.81200000000001</v>
      </c>
      <c r="D13">
        <v>0.41299999999999998</v>
      </c>
      <c r="E13">
        <v>1.147</v>
      </c>
      <c r="F13">
        <v>54.264000000000003</v>
      </c>
      <c r="H13" t="s">
        <v>24</v>
      </c>
      <c r="I13">
        <v>340</v>
      </c>
      <c r="J13">
        <v>123.602</v>
      </c>
      <c r="K13">
        <v>0.36399999999999999</v>
      </c>
      <c r="L13">
        <v>0.48299999999999998</v>
      </c>
      <c r="M13">
        <v>51.212000000000003</v>
      </c>
      <c r="N13" s="2" t="s">
        <v>86</v>
      </c>
      <c r="O13" s="2">
        <v>1.6991270265334986</v>
      </c>
      <c r="P13" s="2"/>
    </row>
    <row r="14" spans="1:16" x14ac:dyDescent="0.25">
      <c r="A14" t="s">
        <v>8</v>
      </c>
      <c r="B14">
        <v>435</v>
      </c>
      <c r="C14">
        <v>129.75800000000001</v>
      </c>
      <c r="D14">
        <v>0.29799999999999999</v>
      </c>
      <c r="E14">
        <v>0.50700000000000001</v>
      </c>
      <c r="F14">
        <v>50.776000000000003</v>
      </c>
      <c r="H14" t="s">
        <v>25</v>
      </c>
      <c r="I14">
        <v>302</v>
      </c>
      <c r="J14">
        <v>92.628</v>
      </c>
      <c r="K14">
        <v>0.307</v>
      </c>
      <c r="L14">
        <v>0.36199999999999999</v>
      </c>
      <c r="M14">
        <v>47.514000000000003</v>
      </c>
      <c r="N14" s="2" t="s">
        <v>87</v>
      </c>
      <c r="O14" s="2">
        <v>9.1236893070444894E-4</v>
      </c>
      <c r="P14" s="2"/>
    </row>
    <row r="15" spans="1:16" ht="15.75" thickBot="1" x14ac:dyDescent="0.3">
      <c r="A15" t="s">
        <v>9</v>
      </c>
      <c r="B15">
        <v>565</v>
      </c>
      <c r="C15">
        <v>276.517</v>
      </c>
      <c r="D15">
        <v>0.48899999999999999</v>
      </c>
      <c r="E15">
        <v>1.08</v>
      </c>
      <c r="F15">
        <v>53.938000000000002</v>
      </c>
      <c r="H15" t="s">
        <v>26</v>
      </c>
      <c r="I15">
        <v>247</v>
      </c>
      <c r="J15">
        <v>68.787000000000006</v>
      </c>
      <c r="K15">
        <v>0.27800000000000002</v>
      </c>
      <c r="L15">
        <v>0.26900000000000002</v>
      </c>
      <c r="M15">
        <v>49.573</v>
      </c>
      <c r="N15" s="3" t="s">
        <v>88</v>
      </c>
      <c r="O15" s="3">
        <v>2.0452296421327048</v>
      </c>
      <c r="P15" s="3"/>
    </row>
    <row r="16" spans="1:16" x14ac:dyDescent="0.25">
      <c r="A16" t="s">
        <v>10</v>
      </c>
      <c r="B16">
        <v>352</v>
      </c>
      <c r="C16">
        <v>90.87</v>
      </c>
      <c r="D16">
        <v>0.25800000000000001</v>
      </c>
      <c r="E16">
        <v>0.35499999999999998</v>
      </c>
      <c r="F16">
        <v>46.738</v>
      </c>
      <c r="H16" t="s">
        <v>28</v>
      </c>
      <c r="I16">
        <v>324</v>
      </c>
      <c r="J16">
        <v>99.760999999999996</v>
      </c>
      <c r="K16">
        <v>0.308</v>
      </c>
      <c r="L16">
        <v>0.38900000000000001</v>
      </c>
      <c r="M16">
        <v>50.475999999999999</v>
      </c>
    </row>
    <row r="17" spans="1:16" x14ac:dyDescent="0.25">
      <c r="A17" t="s">
        <v>11</v>
      </c>
      <c r="B17">
        <v>717</v>
      </c>
      <c r="C17">
        <v>319.11900000000003</v>
      </c>
      <c r="D17">
        <v>0.44500000000000001</v>
      </c>
      <c r="E17">
        <v>1.246</v>
      </c>
      <c r="F17">
        <v>51.56</v>
      </c>
      <c r="H17" t="s">
        <v>29</v>
      </c>
      <c r="I17">
        <v>271</v>
      </c>
      <c r="J17">
        <v>75.626999999999995</v>
      </c>
      <c r="K17">
        <v>0.27900000000000003</v>
      </c>
      <c r="L17">
        <v>0.29499999999999998</v>
      </c>
      <c r="M17">
        <v>46.401000000000003</v>
      </c>
    </row>
    <row r="18" spans="1:16" x14ac:dyDescent="0.25">
      <c r="A18" t="s">
        <v>12</v>
      </c>
      <c r="B18">
        <v>349</v>
      </c>
      <c r="C18">
        <v>129.85599999999999</v>
      </c>
      <c r="D18">
        <v>0.372</v>
      </c>
      <c r="E18">
        <v>0.50700000000000001</v>
      </c>
      <c r="F18">
        <v>50.03</v>
      </c>
      <c r="H18" t="s">
        <v>30</v>
      </c>
      <c r="I18">
        <v>684</v>
      </c>
      <c r="J18">
        <v>243.49199999999999</v>
      </c>
      <c r="K18">
        <v>0.35599999999999998</v>
      </c>
      <c r="L18">
        <v>0.95099999999999996</v>
      </c>
      <c r="M18">
        <v>50.142000000000003</v>
      </c>
    </row>
    <row r="19" spans="1:16" x14ac:dyDescent="0.25">
      <c r="A19" s="1" t="s">
        <v>74</v>
      </c>
      <c r="B19">
        <f>AVERAGE(B3:B18)</f>
        <v>506.4375</v>
      </c>
      <c r="D19">
        <f>AVERAGE(D3:D18)</f>
        <v>0.37387499999999996</v>
      </c>
      <c r="H19" s="1" t="s">
        <v>74</v>
      </c>
      <c r="I19">
        <f>AVERAGE(I3:I18)</f>
        <v>303.0625</v>
      </c>
      <c r="K19">
        <f>AVERAGE(K3:K18)</f>
        <v>0.30187499999999995</v>
      </c>
      <c r="N19" t="s">
        <v>77</v>
      </c>
    </row>
    <row r="20" spans="1:16" ht="15.75" thickBot="1" x14ac:dyDescent="0.3">
      <c r="A20" s="1" t="s">
        <v>75</v>
      </c>
      <c r="B20">
        <f>_xlfn.STDEV.P(B3:B18)</f>
        <v>162.68526698429088</v>
      </c>
      <c r="D20">
        <f>_xlfn.STDEV.P(D3:D18)</f>
        <v>7.1077312660229444E-2</v>
      </c>
      <c r="H20" s="1" t="s">
        <v>75</v>
      </c>
      <c r="I20">
        <f>_xlfn.STDEV.P(I3:I18)</f>
        <v>137.856115547153</v>
      </c>
      <c r="K20">
        <f>_xlfn.STDEV.P(K3:K18)</f>
        <v>4.6779903537737567E-2</v>
      </c>
    </row>
    <row r="21" spans="1:16" x14ac:dyDescent="0.25">
      <c r="A21" s="1" t="s">
        <v>76</v>
      </c>
      <c r="B21">
        <f>B20/SQRT(16)</f>
        <v>40.671316746072719</v>
      </c>
      <c r="D21">
        <f>D20/SQRT(16)</f>
        <v>1.7769328165057361E-2</v>
      </c>
      <c r="H21" s="1" t="s">
        <v>76</v>
      </c>
      <c r="I21">
        <f>I20/SQRT(16)</f>
        <v>34.464028886788249</v>
      </c>
      <c r="K21">
        <f>K20/SQRT(16)</f>
        <v>1.1694975884434392E-2</v>
      </c>
      <c r="N21" s="4"/>
      <c r="O21" s="4" t="s">
        <v>78</v>
      </c>
      <c r="P21" s="4" t="s">
        <v>79</v>
      </c>
    </row>
    <row r="22" spans="1:16" x14ac:dyDescent="0.25">
      <c r="N22" s="2" t="s">
        <v>5</v>
      </c>
      <c r="O22" s="2">
        <v>0.37387499999999996</v>
      </c>
      <c r="P22" s="2">
        <v>0.30187499999999995</v>
      </c>
    </row>
    <row r="23" spans="1:16" x14ac:dyDescent="0.25">
      <c r="N23" s="2" t="s">
        <v>80</v>
      </c>
      <c r="O23" s="2">
        <v>5.3887833333333465E-3</v>
      </c>
      <c r="P23" s="2">
        <v>2.3342500000000338E-3</v>
      </c>
    </row>
    <row r="24" spans="1:16" x14ac:dyDescent="0.25">
      <c r="N24" s="2" t="s">
        <v>81</v>
      </c>
      <c r="O24" s="2">
        <v>16</v>
      </c>
      <c r="P24" s="2">
        <v>16</v>
      </c>
    </row>
    <row r="25" spans="1:16" x14ac:dyDescent="0.25">
      <c r="N25" s="2" t="s">
        <v>82</v>
      </c>
      <c r="O25" s="2">
        <v>0</v>
      </c>
      <c r="P25" s="2"/>
    </row>
    <row r="26" spans="1:16" x14ac:dyDescent="0.25">
      <c r="N26" s="2" t="s">
        <v>83</v>
      </c>
      <c r="O26" s="2">
        <v>26</v>
      </c>
      <c r="P26" s="2"/>
    </row>
    <row r="27" spans="1:16" x14ac:dyDescent="0.25">
      <c r="N27" s="2" t="s">
        <v>84</v>
      </c>
      <c r="O27" s="2">
        <v>3.2771666989486596</v>
      </c>
      <c r="P27" s="2"/>
    </row>
    <row r="28" spans="1:16" x14ac:dyDescent="0.25">
      <c r="N28" s="2" t="s">
        <v>85</v>
      </c>
      <c r="O28" s="2">
        <v>1.4867465784206399E-3</v>
      </c>
      <c r="P28" s="2"/>
    </row>
    <row r="29" spans="1:16" x14ac:dyDescent="0.25">
      <c r="N29" s="2" t="s">
        <v>86</v>
      </c>
      <c r="O29" s="2">
        <v>1.7056179197592738</v>
      </c>
      <c r="P29" s="2"/>
    </row>
    <row r="30" spans="1:16" x14ac:dyDescent="0.25">
      <c r="N30" s="2" t="s">
        <v>87</v>
      </c>
      <c r="O30" s="2">
        <v>2.9734931568412798E-3</v>
      </c>
      <c r="P30" s="2"/>
    </row>
    <row r="31" spans="1:16" ht="15.75" thickBot="1" x14ac:dyDescent="0.3">
      <c r="N31" s="3" t="s">
        <v>88</v>
      </c>
      <c r="O31" s="3">
        <v>2.0555294386428731</v>
      </c>
      <c r="P31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6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16" x14ac:dyDescent="0.25">
      <c r="A3" t="s">
        <v>16</v>
      </c>
      <c r="B3">
        <v>669</v>
      </c>
      <c r="C3">
        <v>305.63499999999999</v>
      </c>
      <c r="D3">
        <v>0.45700000000000002</v>
      </c>
      <c r="E3">
        <v>1.1930000000000001</v>
      </c>
      <c r="F3">
        <v>57.432000000000002</v>
      </c>
      <c r="H3" t="s">
        <v>13</v>
      </c>
      <c r="I3">
        <v>342</v>
      </c>
      <c r="J3">
        <v>146.173</v>
      </c>
      <c r="K3">
        <v>0.42699999999999999</v>
      </c>
      <c r="L3">
        <v>0.57099999999999995</v>
      </c>
      <c r="M3">
        <v>52.264000000000003</v>
      </c>
      <c r="N3" t="s">
        <v>77</v>
      </c>
    </row>
    <row r="4" spans="1:16" ht="15.75" thickBot="1" x14ac:dyDescent="0.3">
      <c r="A4" t="s">
        <v>27</v>
      </c>
      <c r="B4">
        <v>685</v>
      </c>
      <c r="C4">
        <v>305.048</v>
      </c>
      <c r="D4">
        <v>0.44500000000000001</v>
      </c>
      <c r="E4">
        <v>1.1910000000000001</v>
      </c>
      <c r="F4">
        <v>54.948999999999998</v>
      </c>
      <c r="H4" t="s">
        <v>14</v>
      </c>
      <c r="I4">
        <v>288</v>
      </c>
      <c r="J4">
        <v>111.877</v>
      </c>
      <c r="K4">
        <v>0.38800000000000001</v>
      </c>
      <c r="L4">
        <v>0.437</v>
      </c>
      <c r="M4">
        <v>48.279000000000003</v>
      </c>
    </row>
    <row r="5" spans="1:16" x14ac:dyDescent="0.25">
      <c r="A5" t="s">
        <v>31</v>
      </c>
      <c r="B5">
        <v>419</v>
      </c>
      <c r="C5">
        <v>164.93299999999999</v>
      </c>
      <c r="D5">
        <v>0.39400000000000002</v>
      </c>
      <c r="E5">
        <v>0.64400000000000002</v>
      </c>
      <c r="F5">
        <v>51.494</v>
      </c>
      <c r="H5" t="s">
        <v>15</v>
      </c>
      <c r="I5">
        <v>230</v>
      </c>
      <c r="J5">
        <v>73.673000000000002</v>
      </c>
      <c r="K5">
        <v>0.32</v>
      </c>
      <c r="L5">
        <v>0.28799999999999998</v>
      </c>
      <c r="M5">
        <v>51.265999999999998</v>
      </c>
      <c r="N5" s="4"/>
      <c r="O5" s="4" t="s">
        <v>78</v>
      </c>
      <c r="P5" s="4" t="s">
        <v>79</v>
      </c>
    </row>
    <row r="6" spans="1:16" x14ac:dyDescent="0.25">
      <c r="A6" t="s">
        <v>32</v>
      </c>
      <c r="B6">
        <v>659</v>
      </c>
      <c r="C6">
        <v>284.13900000000001</v>
      </c>
      <c r="D6">
        <v>0.43099999999999999</v>
      </c>
      <c r="E6">
        <v>1.109</v>
      </c>
      <c r="F6">
        <v>56.079000000000001</v>
      </c>
      <c r="H6" t="s">
        <v>17</v>
      </c>
      <c r="I6">
        <v>216</v>
      </c>
      <c r="J6">
        <v>72.206999999999994</v>
      </c>
      <c r="K6">
        <v>0.33400000000000002</v>
      </c>
      <c r="L6">
        <v>0.28199999999999997</v>
      </c>
      <c r="M6">
        <v>51.225999999999999</v>
      </c>
      <c r="N6" s="2" t="s">
        <v>5</v>
      </c>
      <c r="O6" s="2">
        <v>623.125</v>
      </c>
      <c r="P6" s="2">
        <v>387</v>
      </c>
    </row>
    <row r="7" spans="1:16" x14ac:dyDescent="0.25">
      <c r="A7" t="s">
        <v>33</v>
      </c>
      <c r="B7">
        <v>542</v>
      </c>
      <c r="C7">
        <v>237.82400000000001</v>
      </c>
      <c r="D7">
        <v>0.439</v>
      </c>
      <c r="E7">
        <v>0.92800000000000005</v>
      </c>
      <c r="F7">
        <v>57.866</v>
      </c>
      <c r="H7" t="s">
        <v>18</v>
      </c>
      <c r="I7">
        <v>399</v>
      </c>
      <c r="J7">
        <v>138.55199999999999</v>
      </c>
      <c r="K7">
        <v>0.34699999999999998</v>
      </c>
      <c r="L7">
        <v>0.54100000000000004</v>
      </c>
      <c r="M7">
        <v>56.610999999999997</v>
      </c>
      <c r="N7" s="2" t="s">
        <v>80</v>
      </c>
      <c r="O7" s="2">
        <v>8469.9833333333336</v>
      </c>
      <c r="P7" s="2">
        <v>10416.571428571429</v>
      </c>
    </row>
    <row r="8" spans="1:16" x14ac:dyDescent="0.25">
      <c r="A8" t="s">
        <v>34</v>
      </c>
      <c r="B8">
        <v>471</v>
      </c>
      <c r="C8">
        <v>150.375</v>
      </c>
      <c r="D8">
        <v>0.31900000000000001</v>
      </c>
      <c r="E8">
        <v>0.58699999999999997</v>
      </c>
      <c r="F8">
        <v>50.682000000000002</v>
      </c>
      <c r="H8" t="s">
        <v>19</v>
      </c>
      <c r="I8">
        <v>617</v>
      </c>
      <c r="J8">
        <v>252.09</v>
      </c>
      <c r="K8">
        <v>0.40899999999999997</v>
      </c>
      <c r="L8">
        <v>0.98399999999999999</v>
      </c>
      <c r="M8">
        <v>58.3</v>
      </c>
      <c r="N8" s="2" t="s">
        <v>81</v>
      </c>
      <c r="O8" s="2">
        <v>16</v>
      </c>
      <c r="P8" s="2">
        <v>15</v>
      </c>
    </row>
    <row r="9" spans="1:16" x14ac:dyDescent="0.25">
      <c r="A9" t="s">
        <v>35</v>
      </c>
      <c r="B9">
        <v>750</v>
      </c>
      <c r="C9">
        <v>404.81</v>
      </c>
      <c r="D9">
        <v>0.54</v>
      </c>
      <c r="E9">
        <v>1.58</v>
      </c>
      <c r="F9">
        <v>58.722000000000001</v>
      </c>
      <c r="H9" t="s">
        <v>20</v>
      </c>
      <c r="I9">
        <v>438</v>
      </c>
      <c r="J9">
        <v>154.47800000000001</v>
      </c>
      <c r="K9">
        <v>0.35299999999999998</v>
      </c>
      <c r="L9">
        <v>0.60299999999999998</v>
      </c>
      <c r="M9">
        <v>49.448999999999998</v>
      </c>
      <c r="N9" s="2" t="s">
        <v>82</v>
      </c>
      <c r="O9" s="2">
        <v>0</v>
      </c>
      <c r="P9" s="2"/>
    </row>
    <row r="10" spans="1:16" x14ac:dyDescent="0.25">
      <c r="A10" t="s">
        <v>36</v>
      </c>
      <c r="B10">
        <v>727</v>
      </c>
      <c r="C10">
        <v>329.57299999999998</v>
      </c>
      <c r="D10">
        <v>0.45300000000000001</v>
      </c>
      <c r="E10">
        <v>1.2869999999999999</v>
      </c>
      <c r="F10">
        <v>53.962000000000003</v>
      </c>
      <c r="H10" t="s">
        <v>21</v>
      </c>
      <c r="I10">
        <v>475</v>
      </c>
      <c r="J10">
        <v>174.80199999999999</v>
      </c>
      <c r="K10">
        <v>0.36799999999999999</v>
      </c>
      <c r="L10">
        <v>0.68200000000000005</v>
      </c>
      <c r="M10">
        <v>52.23</v>
      </c>
      <c r="N10" s="2" t="s">
        <v>83</v>
      </c>
      <c r="O10" s="2">
        <v>28</v>
      </c>
      <c r="P10" s="2"/>
    </row>
    <row r="11" spans="1:16" x14ac:dyDescent="0.25">
      <c r="A11" t="s">
        <v>37</v>
      </c>
      <c r="B11">
        <v>712</v>
      </c>
      <c r="C11">
        <v>345.012</v>
      </c>
      <c r="D11">
        <v>0.48499999999999999</v>
      </c>
      <c r="E11">
        <v>1.347</v>
      </c>
      <c r="F11">
        <v>57.837000000000003</v>
      </c>
      <c r="H11" t="s">
        <v>22</v>
      </c>
      <c r="I11">
        <v>463</v>
      </c>
      <c r="J11">
        <v>155.358</v>
      </c>
      <c r="K11">
        <v>0.33600000000000002</v>
      </c>
      <c r="L11">
        <v>0.60699999999999998</v>
      </c>
      <c r="M11">
        <v>51.085999999999999</v>
      </c>
      <c r="N11" s="2" t="s">
        <v>84</v>
      </c>
      <c r="O11" s="2">
        <v>6.7497021344591559</v>
      </c>
      <c r="P11" s="2"/>
    </row>
    <row r="12" spans="1:16" x14ac:dyDescent="0.25">
      <c r="A12" t="s">
        <v>6</v>
      </c>
      <c r="B12">
        <v>605</v>
      </c>
      <c r="C12">
        <v>267.62599999999998</v>
      </c>
      <c r="D12">
        <v>0.442</v>
      </c>
      <c r="E12">
        <v>1.0449999999999999</v>
      </c>
      <c r="F12">
        <v>55.134</v>
      </c>
      <c r="H12" t="s">
        <v>23</v>
      </c>
      <c r="I12">
        <v>430</v>
      </c>
      <c r="J12">
        <v>190.435</v>
      </c>
      <c r="K12">
        <v>0.443</v>
      </c>
      <c r="L12">
        <v>0.74299999999999999</v>
      </c>
      <c r="M12">
        <v>59.097000000000001</v>
      </c>
      <c r="N12" s="2" t="s">
        <v>85</v>
      </c>
      <c r="O12" s="2">
        <v>1.2483353106228412E-7</v>
      </c>
      <c r="P12" s="2"/>
    </row>
    <row r="13" spans="1:16" x14ac:dyDescent="0.25">
      <c r="A13" t="s">
        <v>7</v>
      </c>
      <c r="B13">
        <v>649</v>
      </c>
      <c r="C13">
        <v>277.49400000000003</v>
      </c>
      <c r="D13">
        <v>0.42799999999999999</v>
      </c>
      <c r="E13">
        <v>1.083</v>
      </c>
      <c r="F13">
        <v>56.345999999999997</v>
      </c>
      <c r="H13" t="s">
        <v>24</v>
      </c>
      <c r="I13">
        <v>384</v>
      </c>
      <c r="J13">
        <v>147.15</v>
      </c>
      <c r="K13">
        <v>0.38300000000000001</v>
      </c>
      <c r="L13">
        <v>0.57399999999999995</v>
      </c>
      <c r="M13">
        <v>49.637</v>
      </c>
      <c r="N13" s="2" t="s">
        <v>86</v>
      </c>
      <c r="O13" s="2">
        <v>1.7011309342659326</v>
      </c>
      <c r="P13" s="2"/>
    </row>
    <row r="14" spans="1:16" x14ac:dyDescent="0.25">
      <c r="A14" t="s">
        <v>8</v>
      </c>
      <c r="B14">
        <v>638</v>
      </c>
      <c r="C14">
        <v>303.48500000000001</v>
      </c>
      <c r="D14">
        <v>0.47599999999999998</v>
      </c>
      <c r="E14">
        <v>1.1850000000000001</v>
      </c>
      <c r="F14">
        <v>57.959000000000003</v>
      </c>
      <c r="H14" t="s">
        <v>25</v>
      </c>
      <c r="I14">
        <v>407</v>
      </c>
      <c r="J14">
        <v>150.08099999999999</v>
      </c>
      <c r="K14">
        <v>0.36899999999999999</v>
      </c>
      <c r="L14">
        <v>0.58599999999999997</v>
      </c>
      <c r="M14">
        <v>52.19</v>
      </c>
      <c r="N14" s="2" t="s">
        <v>87</v>
      </c>
      <c r="O14" s="2">
        <v>2.4966706212456823E-7</v>
      </c>
      <c r="P14" s="2"/>
    </row>
    <row r="15" spans="1:16" ht="15.75" thickBot="1" x14ac:dyDescent="0.3">
      <c r="A15" t="s">
        <v>9</v>
      </c>
      <c r="B15">
        <v>575</v>
      </c>
      <c r="C15">
        <v>207.73</v>
      </c>
      <c r="D15">
        <v>0.36099999999999999</v>
      </c>
      <c r="E15">
        <v>0.81100000000000005</v>
      </c>
      <c r="F15">
        <v>53.207000000000001</v>
      </c>
      <c r="H15" t="s">
        <v>28</v>
      </c>
      <c r="I15">
        <v>444</v>
      </c>
      <c r="J15">
        <v>159.852</v>
      </c>
      <c r="K15">
        <v>0.36</v>
      </c>
      <c r="L15">
        <v>0.624</v>
      </c>
      <c r="M15">
        <v>58.581000000000003</v>
      </c>
      <c r="N15" s="3" t="s">
        <v>88</v>
      </c>
      <c r="O15" s="3">
        <v>2.0484071417952445</v>
      </c>
      <c r="P15" s="3"/>
    </row>
    <row r="16" spans="1:16" x14ac:dyDescent="0.25">
      <c r="A16" t="s">
        <v>10</v>
      </c>
      <c r="B16">
        <v>660</v>
      </c>
      <c r="C16">
        <v>309.25</v>
      </c>
      <c r="D16">
        <v>0.46899999999999997</v>
      </c>
      <c r="E16">
        <v>1.2070000000000001</v>
      </c>
      <c r="F16">
        <v>55.079000000000001</v>
      </c>
      <c r="H16" t="s">
        <v>29</v>
      </c>
      <c r="I16">
        <v>325</v>
      </c>
      <c r="J16">
        <v>109.72799999999999</v>
      </c>
      <c r="K16">
        <v>0.33800000000000002</v>
      </c>
      <c r="L16">
        <v>0.42799999999999999</v>
      </c>
      <c r="M16">
        <v>49.378</v>
      </c>
    </row>
    <row r="17" spans="1:16" x14ac:dyDescent="0.25">
      <c r="A17" t="s">
        <v>11</v>
      </c>
      <c r="B17">
        <v>668</v>
      </c>
      <c r="C17">
        <v>310.52</v>
      </c>
      <c r="D17">
        <v>0.46500000000000002</v>
      </c>
      <c r="E17">
        <v>1.212</v>
      </c>
      <c r="F17">
        <v>61.290999999999997</v>
      </c>
      <c r="H17" t="s">
        <v>30</v>
      </c>
      <c r="I17">
        <v>347</v>
      </c>
      <c r="J17">
        <v>100.25</v>
      </c>
      <c r="K17">
        <v>0.28899999999999998</v>
      </c>
      <c r="L17">
        <v>0.39100000000000001</v>
      </c>
      <c r="M17">
        <v>47.893000000000001</v>
      </c>
    </row>
    <row r="18" spans="1:16" x14ac:dyDescent="0.25">
      <c r="A18" t="s">
        <v>12</v>
      </c>
      <c r="B18">
        <v>541</v>
      </c>
      <c r="C18">
        <v>274.46499999999997</v>
      </c>
      <c r="D18">
        <v>0.50700000000000001</v>
      </c>
      <c r="E18">
        <v>1.0720000000000001</v>
      </c>
      <c r="F18">
        <v>53.65</v>
      </c>
      <c r="H18" s="1" t="s">
        <v>74</v>
      </c>
      <c r="I18">
        <f>AVERAGE(I2:I17)</f>
        <v>387</v>
      </c>
      <c r="K18">
        <f>AVERAGE(K2:K17)</f>
        <v>0.36426666666666668</v>
      </c>
    </row>
    <row r="19" spans="1:16" x14ac:dyDescent="0.25">
      <c r="A19" s="1" t="s">
        <v>74</v>
      </c>
      <c r="B19">
        <f>AVERAGE(B3:B18)</f>
        <v>623.125</v>
      </c>
      <c r="D19">
        <f>AVERAGE(D3:D18)</f>
        <v>0.44443749999999993</v>
      </c>
      <c r="H19" s="1" t="s">
        <v>75</v>
      </c>
      <c r="I19">
        <f>_xlfn.STDEV.P(I2:I17)</f>
        <v>98.600878968360789</v>
      </c>
      <c r="K19">
        <f>_xlfn.STDEV.P(K2:K17)</f>
        <v>3.9630740032903101E-2</v>
      </c>
      <c r="N19" t="s">
        <v>77</v>
      </c>
    </row>
    <row r="20" spans="1:16" ht="15.75" thickBot="1" x14ac:dyDescent="0.3">
      <c r="A20" s="1" t="s">
        <v>75</v>
      </c>
      <c r="B20">
        <f>_xlfn.STDEV.P(B3:B18)</f>
        <v>89.110096930707016</v>
      </c>
      <c r="D20">
        <f>_xlfn.STDEV.P(D3:D18)</f>
        <v>5.1642967514949178E-2</v>
      </c>
      <c r="H20" s="1" t="s">
        <v>76</v>
      </c>
      <c r="I20">
        <f>I19/SQRT(15)</f>
        <v>25.458637477724963</v>
      </c>
      <c r="K20">
        <f>K19/SQRT(15)</f>
        <v>1.0232613076353952E-2</v>
      </c>
    </row>
    <row r="21" spans="1:16" x14ac:dyDescent="0.25">
      <c r="A21" s="1" t="s">
        <v>76</v>
      </c>
      <c r="B21">
        <f>B20/SQRT(16)</f>
        <v>22.277524232676754</v>
      </c>
      <c r="D21">
        <f>D20/SQRT(16)</f>
        <v>1.2910741878737295E-2</v>
      </c>
      <c r="N21" s="4"/>
      <c r="O21" s="4" t="s">
        <v>78</v>
      </c>
      <c r="P21" s="4" t="s">
        <v>79</v>
      </c>
    </row>
    <row r="22" spans="1:16" x14ac:dyDescent="0.25">
      <c r="N22" s="2" t="s">
        <v>5</v>
      </c>
      <c r="O22" s="2">
        <v>0.44443749999999993</v>
      </c>
      <c r="P22" s="2">
        <v>0.36426666666666668</v>
      </c>
    </row>
    <row r="23" spans="1:16" x14ac:dyDescent="0.25">
      <c r="N23" s="2" t="s">
        <v>80</v>
      </c>
      <c r="O23" s="2">
        <v>2.8447958333334355E-3</v>
      </c>
      <c r="P23" s="2">
        <v>1.6827809523809467E-3</v>
      </c>
    </row>
    <row r="24" spans="1:16" x14ac:dyDescent="0.25">
      <c r="N24" s="2" t="s">
        <v>81</v>
      </c>
      <c r="O24" s="2">
        <v>16</v>
      </c>
      <c r="P24" s="2">
        <v>15</v>
      </c>
    </row>
    <row r="25" spans="1:16" x14ac:dyDescent="0.25">
      <c r="N25" s="2" t="s">
        <v>82</v>
      </c>
      <c r="O25" s="2">
        <v>0</v>
      </c>
      <c r="P25" s="2"/>
    </row>
    <row r="26" spans="1:16" x14ac:dyDescent="0.25">
      <c r="N26" s="2" t="s">
        <v>83</v>
      </c>
      <c r="O26" s="2">
        <v>28</v>
      </c>
      <c r="P26" s="2"/>
    </row>
    <row r="27" spans="1:16" x14ac:dyDescent="0.25">
      <c r="N27" s="2" t="s">
        <v>84</v>
      </c>
      <c r="O27" s="2">
        <v>4.7079140855699686</v>
      </c>
      <c r="P27" s="2"/>
    </row>
    <row r="28" spans="1:16" x14ac:dyDescent="0.25">
      <c r="N28" s="2" t="s">
        <v>85</v>
      </c>
      <c r="O28" s="2">
        <v>3.0812262739415032E-5</v>
      </c>
      <c r="P28" s="2"/>
    </row>
    <row r="29" spans="1:16" x14ac:dyDescent="0.25">
      <c r="N29" s="2" t="s">
        <v>86</v>
      </c>
      <c r="O29" s="2">
        <v>1.7011309342659326</v>
      </c>
      <c r="P29" s="2"/>
    </row>
    <row r="30" spans="1:16" x14ac:dyDescent="0.25">
      <c r="N30" s="2" t="s">
        <v>87</v>
      </c>
      <c r="O30" s="2">
        <v>6.1624525478830064E-5</v>
      </c>
      <c r="P30" s="2"/>
    </row>
    <row r="31" spans="1:16" ht="15.75" thickBot="1" x14ac:dyDescent="0.3">
      <c r="N31" s="3" t="s">
        <v>88</v>
      </c>
      <c r="O31" s="3">
        <v>2.0484071417952445</v>
      </c>
      <c r="P31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6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16" x14ac:dyDescent="0.25">
      <c r="A3" t="s">
        <v>16</v>
      </c>
      <c r="B3">
        <v>304</v>
      </c>
      <c r="C3">
        <v>129.85599999999999</v>
      </c>
      <c r="D3">
        <v>0.42699999999999999</v>
      </c>
      <c r="E3">
        <v>0.50700000000000001</v>
      </c>
      <c r="F3">
        <v>54.186999999999998</v>
      </c>
      <c r="H3" t="s">
        <v>12</v>
      </c>
      <c r="I3">
        <v>281</v>
      </c>
      <c r="J3">
        <v>110.9</v>
      </c>
      <c r="K3">
        <v>0.39500000000000002</v>
      </c>
      <c r="L3">
        <v>0.433</v>
      </c>
      <c r="M3">
        <v>51.271999999999998</v>
      </c>
      <c r="N3" t="s">
        <v>77</v>
      </c>
    </row>
    <row r="4" spans="1:16" ht="15.75" thickBot="1" x14ac:dyDescent="0.3">
      <c r="A4" t="s">
        <v>27</v>
      </c>
      <c r="B4">
        <v>669</v>
      </c>
      <c r="C4">
        <v>346.18400000000003</v>
      </c>
      <c r="D4">
        <v>0.51700000000000002</v>
      </c>
      <c r="E4">
        <v>1.3520000000000001</v>
      </c>
      <c r="F4">
        <v>59.929000000000002</v>
      </c>
      <c r="H4" t="s">
        <v>13</v>
      </c>
      <c r="I4">
        <v>435</v>
      </c>
      <c r="J4">
        <v>186.625</v>
      </c>
      <c r="K4">
        <v>0.42899999999999999</v>
      </c>
      <c r="L4">
        <v>0.72899999999999998</v>
      </c>
      <c r="M4">
        <v>55.127000000000002</v>
      </c>
    </row>
    <row r="5" spans="1:16" x14ac:dyDescent="0.25">
      <c r="A5" t="s">
        <v>31</v>
      </c>
      <c r="B5">
        <v>568</v>
      </c>
      <c r="C5">
        <v>257.464</v>
      </c>
      <c r="D5">
        <v>0.45300000000000001</v>
      </c>
      <c r="E5">
        <v>1.0049999999999999</v>
      </c>
      <c r="F5">
        <v>57.003999999999998</v>
      </c>
      <c r="H5" t="s">
        <v>14</v>
      </c>
      <c r="I5">
        <v>497</v>
      </c>
      <c r="J5">
        <v>223.65700000000001</v>
      </c>
      <c r="K5">
        <v>0.45</v>
      </c>
      <c r="L5">
        <v>0.873</v>
      </c>
      <c r="M5">
        <v>55.902999999999999</v>
      </c>
      <c r="N5" s="4"/>
      <c r="O5" s="4" t="s">
        <v>78</v>
      </c>
      <c r="P5" s="4" t="s">
        <v>79</v>
      </c>
    </row>
    <row r="6" spans="1:16" x14ac:dyDescent="0.25">
      <c r="A6" t="s">
        <v>32</v>
      </c>
      <c r="B6">
        <v>526</v>
      </c>
      <c r="C6">
        <v>299.77199999999999</v>
      </c>
      <c r="D6">
        <v>0.56999999999999995</v>
      </c>
      <c r="E6">
        <v>1.17</v>
      </c>
      <c r="F6">
        <v>63.286000000000001</v>
      </c>
      <c r="H6" t="s">
        <v>15</v>
      </c>
      <c r="I6">
        <v>438</v>
      </c>
      <c r="J6">
        <v>187.40600000000001</v>
      </c>
      <c r="K6">
        <v>0.42799999999999999</v>
      </c>
      <c r="L6">
        <v>0.73199999999999998</v>
      </c>
      <c r="M6">
        <v>51.468000000000004</v>
      </c>
      <c r="N6" s="2" t="s">
        <v>5</v>
      </c>
      <c r="O6" s="2">
        <v>576.64285714285711</v>
      </c>
      <c r="P6" s="2">
        <v>510.93333333333334</v>
      </c>
    </row>
    <row r="7" spans="1:16" x14ac:dyDescent="0.25">
      <c r="A7" t="s">
        <v>33</v>
      </c>
      <c r="B7">
        <v>446</v>
      </c>
      <c r="C7">
        <v>238.50800000000001</v>
      </c>
      <c r="D7">
        <v>0.53500000000000003</v>
      </c>
      <c r="E7">
        <v>0.93100000000000005</v>
      </c>
      <c r="F7">
        <v>58.170999999999999</v>
      </c>
      <c r="H7" t="s">
        <v>17</v>
      </c>
      <c r="I7">
        <v>512</v>
      </c>
      <c r="J7">
        <v>230.49600000000001</v>
      </c>
      <c r="K7">
        <v>0.45</v>
      </c>
      <c r="L7">
        <v>0.9</v>
      </c>
      <c r="M7">
        <v>58.186</v>
      </c>
      <c r="N7" s="2" t="s">
        <v>80</v>
      </c>
      <c r="O7" s="2">
        <v>16119.170329670351</v>
      </c>
      <c r="P7" s="2">
        <v>12004.066666666651</v>
      </c>
    </row>
    <row r="8" spans="1:16" x14ac:dyDescent="0.25">
      <c r="A8" t="s">
        <v>34</v>
      </c>
      <c r="B8">
        <v>711</v>
      </c>
      <c r="C8">
        <v>413.31</v>
      </c>
      <c r="D8">
        <v>0.58099999999999996</v>
      </c>
      <c r="E8">
        <v>1.6140000000000001</v>
      </c>
      <c r="F8">
        <v>61.534999999999997</v>
      </c>
      <c r="H8" t="s">
        <v>18</v>
      </c>
      <c r="I8">
        <v>511</v>
      </c>
      <c r="J8">
        <v>221.40899999999999</v>
      </c>
      <c r="K8">
        <v>0.433</v>
      </c>
      <c r="L8">
        <v>0.86399999999999999</v>
      </c>
      <c r="M8">
        <v>52.338999999999999</v>
      </c>
      <c r="N8" s="2" t="s">
        <v>81</v>
      </c>
      <c r="O8" s="2">
        <v>14</v>
      </c>
      <c r="P8" s="2">
        <v>15</v>
      </c>
    </row>
    <row r="9" spans="1:16" x14ac:dyDescent="0.25">
      <c r="A9" t="s">
        <v>35</v>
      </c>
      <c r="B9">
        <v>757</v>
      </c>
      <c r="C9">
        <v>371.00200000000001</v>
      </c>
      <c r="D9">
        <v>0.49</v>
      </c>
      <c r="E9">
        <v>1.448</v>
      </c>
      <c r="F9">
        <v>56.683999999999997</v>
      </c>
      <c r="H9" t="s">
        <v>19</v>
      </c>
      <c r="I9">
        <v>554</v>
      </c>
      <c r="J9">
        <v>244.273</v>
      </c>
      <c r="K9">
        <v>0.441</v>
      </c>
      <c r="L9">
        <v>0.95399999999999996</v>
      </c>
      <c r="M9">
        <v>52.482999999999997</v>
      </c>
      <c r="N9" s="2" t="s">
        <v>82</v>
      </c>
      <c r="O9" s="2">
        <v>0</v>
      </c>
      <c r="P9" s="2"/>
    </row>
    <row r="10" spans="1:16" x14ac:dyDescent="0.25">
      <c r="A10" t="s">
        <v>36</v>
      </c>
      <c r="B10">
        <v>700</v>
      </c>
      <c r="C10">
        <v>424.25400000000002</v>
      </c>
      <c r="D10">
        <v>0.60599999999999998</v>
      </c>
      <c r="E10">
        <v>1.6559999999999999</v>
      </c>
      <c r="F10">
        <v>59.768999999999998</v>
      </c>
      <c r="H10" t="s">
        <v>20</v>
      </c>
      <c r="I10">
        <v>473</v>
      </c>
      <c r="J10">
        <v>168.84200000000001</v>
      </c>
      <c r="K10">
        <v>0.35699999999999998</v>
      </c>
      <c r="L10">
        <v>0.65900000000000003</v>
      </c>
      <c r="M10">
        <v>54.847999999999999</v>
      </c>
      <c r="N10" s="2" t="s">
        <v>83</v>
      </c>
      <c r="O10" s="2">
        <v>26</v>
      </c>
      <c r="P10" s="2"/>
    </row>
    <row r="11" spans="1:16" x14ac:dyDescent="0.25">
      <c r="A11" t="s">
        <v>6</v>
      </c>
      <c r="B11">
        <v>469</v>
      </c>
      <c r="C11">
        <v>236.94499999999999</v>
      </c>
      <c r="D11">
        <v>0.505</v>
      </c>
      <c r="E11">
        <v>0.92500000000000004</v>
      </c>
      <c r="F11">
        <v>58.009</v>
      </c>
      <c r="H11" t="s">
        <v>21</v>
      </c>
      <c r="I11">
        <v>695</v>
      </c>
      <c r="J11">
        <v>392.01</v>
      </c>
      <c r="K11">
        <v>0.56399999999999995</v>
      </c>
      <c r="L11">
        <v>1.53</v>
      </c>
      <c r="M11">
        <v>62.936</v>
      </c>
      <c r="N11" s="2" t="s">
        <v>84</v>
      </c>
      <c r="O11" s="2">
        <v>1.4874021941875182</v>
      </c>
      <c r="P11" s="2"/>
    </row>
    <row r="12" spans="1:16" x14ac:dyDescent="0.25">
      <c r="A12" t="s">
        <v>7</v>
      </c>
      <c r="B12">
        <v>676</v>
      </c>
      <c r="C12">
        <v>375.30099999999999</v>
      </c>
      <c r="D12">
        <v>0.55500000000000005</v>
      </c>
      <c r="E12">
        <v>1.4650000000000001</v>
      </c>
      <c r="F12">
        <v>61.718000000000004</v>
      </c>
      <c r="H12" t="s">
        <v>22</v>
      </c>
      <c r="I12">
        <v>581</v>
      </c>
      <c r="J12">
        <v>256.19400000000002</v>
      </c>
      <c r="K12">
        <v>0.441</v>
      </c>
      <c r="L12">
        <v>1</v>
      </c>
      <c r="M12">
        <v>55.881999999999998</v>
      </c>
      <c r="N12" s="2" t="s">
        <v>85</v>
      </c>
      <c r="O12" s="2">
        <v>7.4468460916612869E-2</v>
      </c>
      <c r="P12" s="2"/>
    </row>
    <row r="13" spans="1:16" x14ac:dyDescent="0.25">
      <c r="A13" t="s">
        <v>8</v>
      </c>
      <c r="B13">
        <v>670</v>
      </c>
      <c r="C13">
        <v>359.17899999999997</v>
      </c>
      <c r="D13">
        <v>0.53600000000000003</v>
      </c>
      <c r="E13">
        <v>1.4019999999999999</v>
      </c>
      <c r="F13">
        <v>59.628</v>
      </c>
      <c r="H13" t="s">
        <v>23</v>
      </c>
      <c r="I13">
        <v>637</v>
      </c>
      <c r="J13">
        <v>288.82900000000001</v>
      </c>
      <c r="K13">
        <v>0.45300000000000001</v>
      </c>
      <c r="L13">
        <v>1.1279999999999999</v>
      </c>
      <c r="M13">
        <v>58.889000000000003</v>
      </c>
      <c r="N13" s="2" t="s">
        <v>86</v>
      </c>
      <c r="O13" s="2">
        <v>1.7056179197592738</v>
      </c>
      <c r="P13" s="2"/>
    </row>
    <row r="14" spans="1:16" x14ac:dyDescent="0.25">
      <c r="A14" t="s">
        <v>9</v>
      </c>
      <c r="B14">
        <v>495</v>
      </c>
      <c r="C14">
        <v>351.26499999999999</v>
      </c>
      <c r="D14">
        <v>0.71</v>
      </c>
      <c r="E14">
        <v>1.371</v>
      </c>
      <c r="F14">
        <v>59.634</v>
      </c>
      <c r="H14" t="s">
        <v>24</v>
      </c>
      <c r="I14">
        <v>408</v>
      </c>
      <c r="J14">
        <v>175.29</v>
      </c>
      <c r="K14">
        <v>0.43</v>
      </c>
      <c r="L14">
        <v>0.68400000000000005</v>
      </c>
      <c r="M14">
        <v>55.368000000000002</v>
      </c>
      <c r="N14" s="2" t="s">
        <v>87</v>
      </c>
      <c r="O14" s="2">
        <v>0.14893692183322574</v>
      </c>
      <c r="P14" s="2"/>
    </row>
    <row r="15" spans="1:16" ht="15.75" thickBot="1" x14ac:dyDescent="0.3">
      <c r="A15" t="s">
        <v>10</v>
      </c>
      <c r="B15">
        <v>511</v>
      </c>
      <c r="C15">
        <v>296.255</v>
      </c>
      <c r="D15">
        <v>0.57999999999999996</v>
      </c>
      <c r="E15">
        <v>1.157</v>
      </c>
      <c r="F15">
        <v>62.191000000000003</v>
      </c>
      <c r="H15" t="s">
        <v>25</v>
      </c>
      <c r="I15">
        <v>403</v>
      </c>
      <c r="J15">
        <v>196.68899999999999</v>
      </c>
      <c r="K15">
        <v>0.48799999999999999</v>
      </c>
      <c r="L15">
        <v>0.76800000000000002</v>
      </c>
      <c r="M15">
        <v>54.825000000000003</v>
      </c>
      <c r="N15" s="3" t="s">
        <v>88</v>
      </c>
      <c r="O15" s="3">
        <v>2.0555294386428731</v>
      </c>
      <c r="P15" s="3"/>
    </row>
    <row r="16" spans="1:16" x14ac:dyDescent="0.25">
      <c r="A16" t="s">
        <v>11</v>
      </c>
      <c r="B16">
        <v>571</v>
      </c>
      <c r="C16">
        <v>336.90199999999999</v>
      </c>
      <c r="D16">
        <v>0.59</v>
      </c>
      <c r="E16">
        <v>1.3149999999999999</v>
      </c>
      <c r="F16">
        <v>59.66</v>
      </c>
      <c r="H16" t="s">
        <v>26</v>
      </c>
      <c r="I16">
        <v>612</v>
      </c>
      <c r="J16">
        <v>292.346</v>
      </c>
      <c r="K16">
        <v>0.47799999999999998</v>
      </c>
      <c r="L16">
        <v>1.141</v>
      </c>
      <c r="M16">
        <v>52.851999999999997</v>
      </c>
    </row>
    <row r="17" spans="1:16" x14ac:dyDescent="0.25">
      <c r="A17" s="1" t="s">
        <v>74</v>
      </c>
      <c r="B17">
        <f>AVERAGE(B3:B16)</f>
        <v>576.64285714285711</v>
      </c>
      <c r="D17">
        <f>AVERAGE(D3:D16)</f>
        <v>0.54678571428571432</v>
      </c>
      <c r="H17" t="s">
        <v>28</v>
      </c>
      <c r="I17">
        <v>627</v>
      </c>
      <c r="J17">
        <v>276.12599999999998</v>
      </c>
      <c r="K17">
        <v>0.44</v>
      </c>
      <c r="L17">
        <v>1.0780000000000001</v>
      </c>
      <c r="M17">
        <v>59.838000000000001</v>
      </c>
    </row>
    <row r="18" spans="1:16" x14ac:dyDescent="0.25">
      <c r="A18" s="1" t="s">
        <v>75</v>
      </c>
      <c r="B18">
        <f>_xlfn.STDEV.P(B3:B16)</f>
        <v>122.34296473605731</v>
      </c>
      <c r="D18">
        <f>_xlfn.STDEV.P(D3:D16)</f>
        <v>6.7691715647831732E-2</v>
      </c>
      <c r="H18" s="1" t="s">
        <v>74</v>
      </c>
      <c r="I18">
        <f>AVERAGE(I2:I17)</f>
        <v>510.93333333333334</v>
      </c>
      <c r="K18">
        <f>AVERAGE(K2:K17)</f>
        <v>0.44513333333333338</v>
      </c>
    </row>
    <row r="19" spans="1:16" x14ac:dyDescent="0.25">
      <c r="A19" s="1" t="s">
        <v>76</v>
      </c>
      <c r="B19">
        <f>B18/SQRT(14)</f>
        <v>32.697532694606622</v>
      </c>
      <c r="D19">
        <f>D18/SQRT(14)</f>
        <v>1.80913719912222E-2</v>
      </c>
      <c r="H19" s="1" t="s">
        <v>75</v>
      </c>
      <c r="I19">
        <f>_xlfn.STDEV.P(I2:I17)</f>
        <v>105.84798323801714</v>
      </c>
      <c r="K19">
        <f>_xlfn.STDEV.P(K2:K17)</f>
        <v>4.3533690657032761E-2</v>
      </c>
      <c r="N19" t="s">
        <v>77</v>
      </c>
    </row>
    <row r="20" spans="1:16" ht="15.75" thickBot="1" x14ac:dyDescent="0.3">
      <c r="H20" s="1" t="s">
        <v>76</v>
      </c>
      <c r="I20">
        <f>I19/SQRT(15)</f>
        <v>27.329831754032146</v>
      </c>
      <c r="K20">
        <f>K19/SQRT(15)</f>
        <v>1.1240350594242219E-2</v>
      </c>
    </row>
    <row r="21" spans="1:16" x14ac:dyDescent="0.25">
      <c r="N21" s="4"/>
      <c r="O21" s="4" t="s">
        <v>78</v>
      </c>
      <c r="P21" s="4" t="s">
        <v>79</v>
      </c>
    </row>
    <row r="22" spans="1:16" x14ac:dyDescent="0.25">
      <c r="N22" s="2" t="s">
        <v>5</v>
      </c>
      <c r="O22" s="2">
        <v>0.54678571428571432</v>
      </c>
      <c r="P22" s="2">
        <v>0.44513333333333338</v>
      </c>
    </row>
    <row r="23" spans="1:16" x14ac:dyDescent="0.25">
      <c r="N23" s="2" t="s">
        <v>80</v>
      </c>
      <c r="O23" s="2">
        <v>4.9346428571427946E-3</v>
      </c>
      <c r="P23" s="2">
        <v>2.03055238095238E-3</v>
      </c>
    </row>
    <row r="24" spans="1:16" x14ac:dyDescent="0.25">
      <c r="N24" s="2" t="s">
        <v>81</v>
      </c>
      <c r="O24" s="2">
        <v>14</v>
      </c>
      <c r="P24" s="2">
        <v>15</v>
      </c>
    </row>
    <row r="25" spans="1:16" x14ac:dyDescent="0.25">
      <c r="N25" s="2" t="s">
        <v>82</v>
      </c>
      <c r="O25" s="2">
        <v>0</v>
      </c>
      <c r="P25" s="2"/>
    </row>
    <row r="26" spans="1:16" x14ac:dyDescent="0.25">
      <c r="N26" s="2" t="s">
        <v>83</v>
      </c>
      <c r="O26" s="2">
        <v>22</v>
      </c>
      <c r="P26" s="2"/>
    </row>
    <row r="27" spans="1:16" x14ac:dyDescent="0.25">
      <c r="N27" s="2" t="s">
        <v>84</v>
      </c>
      <c r="O27" s="2">
        <v>4.6023196901242009</v>
      </c>
      <c r="P27" s="2"/>
    </row>
    <row r="28" spans="1:16" x14ac:dyDescent="0.25">
      <c r="N28" s="2" t="s">
        <v>85</v>
      </c>
      <c r="O28" s="2">
        <v>6.9280316571360435E-5</v>
      </c>
      <c r="P28" s="2"/>
    </row>
    <row r="29" spans="1:16" x14ac:dyDescent="0.25">
      <c r="N29" s="2" t="s">
        <v>86</v>
      </c>
      <c r="O29" s="2">
        <v>1.7171443743802424</v>
      </c>
      <c r="P29" s="2"/>
    </row>
    <row r="30" spans="1:16" x14ac:dyDescent="0.25">
      <c r="N30" s="2" t="s">
        <v>87</v>
      </c>
      <c r="O30" s="2">
        <v>1.3856063314272087E-4</v>
      </c>
      <c r="P30" s="2"/>
    </row>
    <row r="31" spans="1:16" ht="15.75" thickBot="1" x14ac:dyDescent="0.3">
      <c r="N31" s="3" t="s">
        <v>88</v>
      </c>
      <c r="O31" s="3">
        <v>2.0738730679040258</v>
      </c>
      <c r="P31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6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13</v>
      </c>
      <c r="B3">
        <v>487</v>
      </c>
      <c r="C3">
        <v>264.49900000000002</v>
      </c>
      <c r="D3">
        <v>0.54300000000000004</v>
      </c>
      <c r="E3">
        <v>1.0329999999999999</v>
      </c>
      <c r="F3">
        <v>62.107999999999997</v>
      </c>
      <c r="H3" t="s">
        <v>6</v>
      </c>
      <c r="I3">
        <v>605</v>
      </c>
      <c r="J3">
        <v>318.14100000000002</v>
      </c>
      <c r="K3">
        <v>0.52600000000000002</v>
      </c>
      <c r="L3">
        <v>1.242</v>
      </c>
      <c r="M3">
        <v>61.822000000000003</v>
      </c>
      <c r="N3" t="s">
        <v>77</v>
      </c>
    </row>
    <row r="4" spans="1:16" ht="15.75" thickBot="1" x14ac:dyDescent="0.3">
      <c r="A4" t="s">
        <v>14</v>
      </c>
      <c r="B4">
        <v>453</v>
      </c>
      <c r="C4">
        <v>237.727</v>
      </c>
      <c r="D4">
        <v>0.52500000000000002</v>
      </c>
      <c r="E4">
        <v>0.92800000000000005</v>
      </c>
      <c r="F4">
        <v>63.454999999999998</v>
      </c>
      <c r="H4" t="s">
        <v>7</v>
      </c>
      <c r="I4">
        <v>469</v>
      </c>
      <c r="J4">
        <v>229.12799999999999</v>
      </c>
      <c r="K4">
        <v>0.48899999999999999</v>
      </c>
      <c r="L4">
        <v>0.89500000000000002</v>
      </c>
      <c r="M4">
        <v>59.530999999999999</v>
      </c>
    </row>
    <row r="5" spans="1:16" x14ac:dyDescent="0.25">
      <c r="A5" t="s">
        <v>15</v>
      </c>
      <c r="B5">
        <v>517</v>
      </c>
      <c r="C5">
        <v>302.70299999999997</v>
      </c>
      <c r="D5">
        <v>0.58499999999999996</v>
      </c>
      <c r="E5">
        <v>1.1819999999999999</v>
      </c>
      <c r="F5">
        <v>66.388999999999996</v>
      </c>
      <c r="H5" t="s">
        <v>8</v>
      </c>
      <c r="I5">
        <v>462</v>
      </c>
      <c r="J5">
        <v>227.07599999999999</v>
      </c>
      <c r="K5">
        <v>0.49199999999999999</v>
      </c>
      <c r="L5">
        <v>0.88700000000000001</v>
      </c>
      <c r="M5">
        <v>56.287999999999997</v>
      </c>
      <c r="N5" s="4"/>
      <c r="O5" s="4" t="s">
        <v>78</v>
      </c>
      <c r="P5" s="4" t="s">
        <v>79</v>
      </c>
    </row>
    <row r="6" spans="1:16" x14ac:dyDescent="0.25">
      <c r="A6" t="s">
        <v>17</v>
      </c>
      <c r="B6">
        <v>520</v>
      </c>
      <c r="C6">
        <v>358.00700000000001</v>
      </c>
      <c r="D6">
        <v>0.68799999999999994</v>
      </c>
      <c r="E6">
        <v>1.3979999999999999</v>
      </c>
      <c r="F6">
        <v>69.177000000000007</v>
      </c>
      <c r="H6" t="s">
        <v>9</v>
      </c>
      <c r="I6">
        <v>458</v>
      </c>
      <c r="J6">
        <v>205.38499999999999</v>
      </c>
      <c r="K6">
        <v>0.44800000000000001</v>
      </c>
      <c r="L6">
        <v>0.80200000000000005</v>
      </c>
      <c r="M6">
        <v>55.648000000000003</v>
      </c>
      <c r="N6" s="2" t="s">
        <v>5</v>
      </c>
      <c r="O6" s="2">
        <v>512.875</v>
      </c>
      <c r="P6" s="2">
        <v>494.33333333333331</v>
      </c>
    </row>
    <row r="7" spans="1:16" x14ac:dyDescent="0.25">
      <c r="A7" t="s">
        <v>18</v>
      </c>
      <c r="B7">
        <v>512</v>
      </c>
      <c r="C7">
        <v>301.53100000000001</v>
      </c>
      <c r="D7">
        <v>0.58899999999999997</v>
      </c>
      <c r="E7">
        <v>1.177</v>
      </c>
      <c r="F7">
        <v>64.897000000000006</v>
      </c>
      <c r="H7" t="s">
        <v>10</v>
      </c>
      <c r="I7">
        <v>270</v>
      </c>
      <c r="J7">
        <v>117.15300000000001</v>
      </c>
      <c r="K7">
        <v>0.434</v>
      </c>
      <c r="L7">
        <v>0.45700000000000002</v>
      </c>
      <c r="M7">
        <v>54.073</v>
      </c>
      <c r="N7" s="2" t="s">
        <v>80</v>
      </c>
      <c r="O7" s="2">
        <v>10664.982142857143</v>
      </c>
      <c r="P7" s="2">
        <v>16029.666666666677</v>
      </c>
    </row>
    <row r="8" spans="1:16" x14ac:dyDescent="0.25">
      <c r="A8" t="s">
        <v>19</v>
      </c>
      <c r="B8">
        <v>565</v>
      </c>
      <c r="C8">
        <v>293.61599999999999</v>
      </c>
      <c r="D8">
        <v>0.52</v>
      </c>
      <c r="E8">
        <v>1.1459999999999999</v>
      </c>
      <c r="F8">
        <v>65.180999999999997</v>
      </c>
      <c r="H8" t="s">
        <v>11</v>
      </c>
      <c r="I8">
        <v>431</v>
      </c>
      <c r="J8">
        <v>238.899</v>
      </c>
      <c r="K8">
        <v>0.55400000000000005</v>
      </c>
      <c r="L8">
        <v>0.93300000000000005</v>
      </c>
      <c r="M8">
        <v>56.182000000000002</v>
      </c>
      <c r="N8" s="2" t="s">
        <v>81</v>
      </c>
      <c r="O8" s="2">
        <v>8</v>
      </c>
      <c r="P8" s="2">
        <v>15</v>
      </c>
    </row>
    <row r="9" spans="1:16" x14ac:dyDescent="0.25">
      <c r="A9" t="s">
        <v>20</v>
      </c>
      <c r="B9">
        <v>708</v>
      </c>
      <c r="C9">
        <v>437.64</v>
      </c>
      <c r="D9">
        <v>0.61799999999999999</v>
      </c>
      <c r="E9">
        <v>1.7090000000000001</v>
      </c>
      <c r="F9">
        <v>61.930999999999997</v>
      </c>
      <c r="H9" t="s">
        <v>16</v>
      </c>
      <c r="I9">
        <v>417</v>
      </c>
      <c r="J9">
        <v>185.84299999999999</v>
      </c>
      <c r="K9">
        <v>0.44600000000000001</v>
      </c>
      <c r="L9">
        <v>0.72599999999999998</v>
      </c>
      <c r="M9">
        <v>50.054000000000002</v>
      </c>
      <c r="N9" s="2" t="s">
        <v>82</v>
      </c>
      <c r="O9" s="2">
        <v>0</v>
      </c>
      <c r="P9" s="2"/>
    </row>
    <row r="10" spans="1:16" x14ac:dyDescent="0.25">
      <c r="A10" t="s">
        <v>21</v>
      </c>
      <c r="B10">
        <v>341</v>
      </c>
      <c r="C10">
        <v>227.46700000000001</v>
      </c>
      <c r="D10">
        <v>0.66700000000000004</v>
      </c>
      <c r="E10">
        <v>0.88800000000000001</v>
      </c>
      <c r="F10">
        <v>69.2</v>
      </c>
      <c r="H10" t="s">
        <v>27</v>
      </c>
      <c r="I10">
        <v>659</v>
      </c>
      <c r="J10">
        <v>393.57299999999998</v>
      </c>
      <c r="K10">
        <v>0.59699999999999998</v>
      </c>
      <c r="L10">
        <v>1.5369999999999999</v>
      </c>
      <c r="M10">
        <v>60.194000000000003</v>
      </c>
      <c r="N10" s="2" t="s">
        <v>83</v>
      </c>
      <c r="O10" s="2">
        <v>17</v>
      </c>
      <c r="P10" s="2"/>
    </row>
    <row r="11" spans="1:16" x14ac:dyDescent="0.25">
      <c r="A11" s="1" t="s">
        <v>74</v>
      </c>
      <c r="B11">
        <f>AVERAGE(B3:B10)</f>
        <v>512.875</v>
      </c>
      <c r="D11">
        <f>AVERAGE(D3:D10)</f>
        <v>0.59187500000000004</v>
      </c>
      <c r="H11" t="s">
        <v>31</v>
      </c>
      <c r="I11">
        <v>453</v>
      </c>
      <c r="J11">
        <v>256.48700000000002</v>
      </c>
      <c r="K11">
        <v>0.56599999999999995</v>
      </c>
      <c r="L11">
        <v>1.0009999999999999</v>
      </c>
      <c r="M11">
        <v>58.05</v>
      </c>
      <c r="N11" s="2" t="s">
        <v>84</v>
      </c>
      <c r="O11" s="2">
        <v>0.37834091809892079</v>
      </c>
      <c r="P11" s="2"/>
    </row>
    <row r="12" spans="1:16" x14ac:dyDescent="0.25">
      <c r="A12" s="1" t="s">
        <v>75</v>
      </c>
      <c r="B12">
        <f>_xlfn.STDEV.P(B3:B10)</f>
        <v>96.601549547613359</v>
      </c>
      <c r="D12">
        <f>_xlfn.STDEV.P(D3:D10)</f>
        <v>5.8788684072702276E-2</v>
      </c>
      <c r="H12" t="s">
        <v>32</v>
      </c>
      <c r="I12">
        <v>331</v>
      </c>
      <c r="J12">
        <v>142.06899999999999</v>
      </c>
      <c r="K12">
        <v>0.42899999999999999</v>
      </c>
      <c r="L12">
        <v>0.55500000000000005</v>
      </c>
      <c r="M12">
        <v>52.932000000000002</v>
      </c>
      <c r="N12" s="2" t="s">
        <v>85</v>
      </c>
      <c r="O12" s="2">
        <v>0.35493018175221536</v>
      </c>
      <c r="P12" s="2"/>
    </row>
    <row r="13" spans="1:16" x14ac:dyDescent="0.25">
      <c r="A13" s="1" t="s">
        <v>76</v>
      </c>
      <c r="B13">
        <f>B12/SQRT(8)</f>
        <v>34.153805379122829</v>
      </c>
      <c r="D13">
        <f>D12/SQRT(8)</f>
        <v>2.0784938582420677E-2</v>
      </c>
      <c r="H13" t="s">
        <v>33</v>
      </c>
      <c r="I13">
        <v>658</v>
      </c>
      <c r="J13">
        <v>300.74900000000002</v>
      </c>
      <c r="K13">
        <v>0.45700000000000002</v>
      </c>
      <c r="L13">
        <v>1.1739999999999999</v>
      </c>
      <c r="M13">
        <v>59.963999999999999</v>
      </c>
      <c r="N13" s="2" t="s">
        <v>86</v>
      </c>
      <c r="O13" s="2">
        <v>1.7396067260750732</v>
      </c>
      <c r="P13" s="2"/>
    </row>
    <row r="14" spans="1:16" x14ac:dyDescent="0.25">
      <c r="H14" t="s">
        <v>34</v>
      </c>
      <c r="I14">
        <v>468</v>
      </c>
      <c r="J14">
        <v>230.78899999999999</v>
      </c>
      <c r="K14">
        <v>0.49299999999999999</v>
      </c>
      <c r="L14">
        <v>0.90100000000000002</v>
      </c>
      <c r="M14">
        <v>57.533999999999999</v>
      </c>
      <c r="N14" s="2" t="s">
        <v>87</v>
      </c>
      <c r="O14" s="2">
        <v>0.70986036350443071</v>
      </c>
      <c r="P14" s="2"/>
    </row>
    <row r="15" spans="1:16" ht="15.75" thickBot="1" x14ac:dyDescent="0.3">
      <c r="H15" t="s">
        <v>35</v>
      </c>
      <c r="I15">
        <v>619</v>
      </c>
      <c r="J15">
        <v>332.21199999999999</v>
      </c>
      <c r="K15">
        <v>0.53700000000000003</v>
      </c>
      <c r="L15">
        <v>1.2969999999999999</v>
      </c>
      <c r="M15">
        <v>64.081000000000003</v>
      </c>
      <c r="N15" s="3" t="s">
        <v>88</v>
      </c>
      <c r="O15" s="3">
        <v>2.109815577833317</v>
      </c>
      <c r="P15" s="3"/>
    </row>
    <row r="16" spans="1:16" x14ac:dyDescent="0.25">
      <c r="H16" t="s">
        <v>36</v>
      </c>
      <c r="I16">
        <v>703</v>
      </c>
      <c r="J16">
        <v>385.85399999999998</v>
      </c>
      <c r="K16">
        <v>0.54900000000000004</v>
      </c>
      <c r="L16">
        <v>1.506</v>
      </c>
      <c r="M16">
        <v>61.402999999999999</v>
      </c>
    </row>
    <row r="17" spans="8:16" x14ac:dyDescent="0.25">
      <c r="H17" t="s">
        <v>37</v>
      </c>
      <c r="I17">
        <v>412</v>
      </c>
      <c r="J17">
        <v>165.12899999999999</v>
      </c>
      <c r="K17">
        <v>0.40100000000000002</v>
      </c>
      <c r="L17">
        <v>0.64500000000000002</v>
      </c>
      <c r="M17">
        <v>54.784999999999997</v>
      </c>
    </row>
    <row r="18" spans="8:16" x14ac:dyDescent="0.25">
      <c r="H18" s="1" t="s">
        <v>74</v>
      </c>
      <c r="I18">
        <f>AVERAGE(I2:I17)</f>
        <v>494.33333333333331</v>
      </c>
      <c r="K18">
        <f>AVERAGE(K2:K17)</f>
        <v>0.49453333333333338</v>
      </c>
    </row>
    <row r="19" spans="8:16" x14ac:dyDescent="0.25">
      <c r="H19" s="1" t="s">
        <v>75</v>
      </c>
      <c r="I19">
        <f>_xlfn.STDEV.P(I2:I17)</f>
        <v>122.31525752015658</v>
      </c>
      <c r="K19">
        <f>_xlfn.STDEV.P(K2:K17)</f>
        <v>5.6320353534243035E-2</v>
      </c>
      <c r="N19" t="s">
        <v>77</v>
      </c>
    </row>
    <row r="20" spans="8:16" ht="15.75" thickBot="1" x14ac:dyDescent="0.3">
      <c r="H20" s="1" t="s">
        <v>76</v>
      </c>
      <c r="I20">
        <f>I19/SQRT(15)</f>
        <v>31.581663690842529</v>
      </c>
      <c r="K20">
        <f>K19/SQRT(15)</f>
        <v>1.4541852752709153E-2</v>
      </c>
    </row>
    <row r="21" spans="8:16" x14ac:dyDescent="0.25">
      <c r="N21" s="4"/>
      <c r="O21" s="4" t="s">
        <v>78</v>
      </c>
      <c r="P21" s="4" t="s">
        <v>79</v>
      </c>
    </row>
    <row r="22" spans="8:16" x14ac:dyDescent="0.25">
      <c r="N22" s="2" t="s">
        <v>5</v>
      </c>
      <c r="O22" s="2">
        <v>0.59187500000000004</v>
      </c>
      <c r="P22" s="2">
        <v>0.49453333333333338</v>
      </c>
    </row>
    <row r="23" spans="8:16" x14ac:dyDescent="0.25">
      <c r="N23" s="2" t="s">
        <v>80</v>
      </c>
      <c r="O23" s="2">
        <v>3.9498392857142831E-3</v>
      </c>
      <c r="P23" s="2">
        <v>3.3985523809522927E-3</v>
      </c>
    </row>
    <row r="24" spans="8:16" x14ac:dyDescent="0.25">
      <c r="N24" s="2" t="s">
        <v>81</v>
      </c>
      <c r="O24" s="2">
        <v>8</v>
      </c>
      <c r="P24" s="2">
        <v>15</v>
      </c>
    </row>
    <row r="25" spans="8:16" x14ac:dyDescent="0.25">
      <c r="N25" s="2" t="s">
        <v>82</v>
      </c>
      <c r="O25" s="2">
        <v>0</v>
      </c>
      <c r="P25" s="2"/>
    </row>
    <row r="26" spans="8:16" x14ac:dyDescent="0.25">
      <c r="N26" s="2" t="s">
        <v>83</v>
      </c>
      <c r="O26" s="2">
        <v>13</v>
      </c>
      <c r="P26" s="2"/>
    </row>
    <row r="27" spans="8:16" x14ac:dyDescent="0.25">
      <c r="N27" s="2" t="s">
        <v>84</v>
      </c>
      <c r="O27" s="2">
        <v>3.6269540168953642</v>
      </c>
      <c r="P27" s="2"/>
    </row>
    <row r="28" spans="8:16" x14ac:dyDescent="0.25">
      <c r="N28" s="2" t="s">
        <v>85</v>
      </c>
      <c r="O28" s="2">
        <v>1.5347686784452793E-3</v>
      </c>
      <c r="P28" s="2"/>
    </row>
    <row r="29" spans="8:16" x14ac:dyDescent="0.25">
      <c r="N29" s="2" t="s">
        <v>86</v>
      </c>
      <c r="O29" s="2">
        <v>1.7709333959868729</v>
      </c>
      <c r="P29" s="2"/>
    </row>
    <row r="30" spans="8:16" x14ac:dyDescent="0.25">
      <c r="N30" s="2" t="s">
        <v>87</v>
      </c>
      <c r="O30" s="2">
        <v>3.0695373568905586E-3</v>
      </c>
      <c r="P30" s="2"/>
    </row>
    <row r="31" spans="8:16" ht="15.75" thickBot="1" x14ac:dyDescent="0.3">
      <c r="N31" s="3" t="s">
        <v>88</v>
      </c>
      <c r="O31" s="3">
        <v>2.1603686564627926</v>
      </c>
      <c r="P31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14"/>
  <sheetViews>
    <sheetView workbookViewId="0">
      <selection activeCell="C9" sqref="C9:H10"/>
    </sheetView>
  </sheetViews>
  <sheetFormatPr defaultRowHeight="15" x14ac:dyDescent="0.25"/>
  <sheetData>
    <row r="8" spans="2:8" x14ac:dyDescent="0.25">
      <c r="C8">
        <v>0</v>
      </c>
      <c r="D8">
        <v>1</v>
      </c>
      <c r="E8">
        <v>2</v>
      </c>
      <c r="F8">
        <v>3</v>
      </c>
      <c r="G8">
        <v>4</v>
      </c>
      <c r="H8">
        <v>5</v>
      </c>
    </row>
    <row r="9" spans="2:8" x14ac:dyDescent="0.25">
      <c r="B9" t="s">
        <v>94</v>
      </c>
      <c r="C9">
        <v>0.4</v>
      </c>
      <c r="D9">
        <v>212.57142857142858</v>
      </c>
      <c r="E9">
        <v>506.4375</v>
      </c>
      <c r="F9">
        <v>623.125</v>
      </c>
      <c r="G9">
        <v>576.64285714285711</v>
      </c>
      <c r="H9">
        <v>512.875</v>
      </c>
    </row>
    <row r="10" spans="2:8" x14ac:dyDescent="0.25">
      <c r="B10" t="s">
        <v>90</v>
      </c>
      <c r="C10">
        <v>2.625</v>
      </c>
      <c r="D10">
        <v>37.785714285714285</v>
      </c>
      <c r="E10">
        <v>303.0625</v>
      </c>
      <c r="F10">
        <v>387</v>
      </c>
      <c r="G10">
        <v>510.93333333333334</v>
      </c>
      <c r="H10">
        <v>494.33333333333331</v>
      </c>
    </row>
    <row r="11" spans="2:8" x14ac:dyDescent="0.25">
      <c r="C11">
        <v>0.22705848487901867</v>
      </c>
      <c r="D11">
        <v>34.918668518125337</v>
      </c>
      <c r="E11">
        <v>40.671316746072719</v>
      </c>
      <c r="F11">
        <v>22.277524232676754</v>
      </c>
      <c r="G11">
        <v>32.697532694606622</v>
      </c>
      <c r="H11">
        <v>34.153805379122829</v>
      </c>
    </row>
    <row r="12" spans="2:8" x14ac:dyDescent="0.25">
      <c r="C12">
        <v>1.3313380252587996</v>
      </c>
      <c r="D12">
        <v>9.170815829235746</v>
      </c>
      <c r="E12">
        <v>34.464028886788249</v>
      </c>
      <c r="F12">
        <v>25.458637477724963</v>
      </c>
      <c r="G12">
        <v>27.329831754032146</v>
      </c>
      <c r="H12">
        <v>31.581663690842529</v>
      </c>
    </row>
    <row r="14" spans="2:8" x14ac:dyDescent="0.25">
      <c r="C14" t="s">
        <v>93</v>
      </c>
      <c r="D14" t="s">
        <v>92</v>
      </c>
      <c r="E14" t="s">
        <v>92</v>
      </c>
      <c r="F14" t="s">
        <v>92</v>
      </c>
      <c r="G14" t="s">
        <v>93</v>
      </c>
      <c r="H14" t="s">
        <v>93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6.28515625" bestFit="1" customWidth="1"/>
    <col min="3" max="3" width="9" bestFit="1" customWidth="1"/>
    <col min="4" max="4" width="10.7109375" bestFit="1" customWidth="1"/>
    <col min="5" max="5" width="7.85546875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49</v>
      </c>
      <c r="B3">
        <v>0</v>
      </c>
      <c r="C3">
        <v>0</v>
      </c>
      <c r="D3" t="s">
        <v>41</v>
      </c>
      <c r="E3">
        <v>0</v>
      </c>
      <c r="F3" t="s">
        <v>41</v>
      </c>
      <c r="H3" t="s">
        <v>47</v>
      </c>
      <c r="I3">
        <v>0</v>
      </c>
      <c r="J3">
        <v>0</v>
      </c>
      <c r="K3" t="s">
        <v>41</v>
      </c>
      <c r="L3">
        <v>0</v>
      </c>
      <c r="M3" t="s">
        <v>41</v>
      </c>
      <c r="N3" t="s">
        <v>77</v>
      </c>
    </row>
    <row r="4" spans="1:16" ht="15.75" thickBot="1" x14ac:dyDescent="0.3">
      <c r="A4" t="s">
        <v>60</v>
      </c>
      <c r="B4">
        <v>1</v>
      </c>
      <c r="C4">
        <v>9.8000000000000004E-2</v>
      </c>
      <c r="D4">
        <v>9.8000000000000004E-2</v>
      </c>
      <c r="E4" s="5">
        <v>3.815E-4</v>
      </c>
      <c r="F4">
        <v>40</v>
      </c>
      <c r="H4" t="s">
        <v>48</v>
      </c>
      <c r="I4">
        <v>0</v>
      </c>
      <c r="J4">
        <v>0</v>
      </c>
      <c r="K4" t="s">
        <v>41</v>
      </c>
      <c r="L4">
        <v>0</v>
      </c>
      <c r="M4" t="s">
        <v>41</v>
      </c>
    </row>
    <row r="5" spans="1:16" x14ac:dyDescent="0.25">
      <c r="A5" t="s">
        <v>64</v>
      </c>
      <c r="B5">
        <v>0</v>
      </c>
      <c r="C5">
        <v>0</v>
      </c>
      <c r="D5" t="s">
        <v>41</v>
      </c>
      <c r="E5">
        <v>0</v>
      </c>
      <c r="F5" t="s">
        <v>41</v>
      </c>
      <c r="H5" t="s">
        <v>50</v>
      </c>
      <c r="I5">
        <v>0</v>
      </c>
      <c r="J5">
        <v>0</v>
      </c>
      <c r="K5" t="s">
        <v>41</v>
      </c>
      <c r="L5">
        <v>0</v>
      </c>
      <c r="M5" t="s">
        <v>41</v>
      </c>
      <c r="N5" s="4"/>
      <c r="O5" s="4" t="s">
        <v>78</v>
      </c>
      <c r="P5" s="4" t="s">
        <v>79</v>
      </c>
    </row>
    <row r="6" spans="1:16" x14ac:dyDescent="0.25">
      <c r="A6" t="s">
        <v>65</v>
      </c>
      <c r="B6">
        <v>0</v>
      </c>
      <c r="C6">
        <v>0</v>
      </c>
      <c r="D6" t="s">
        <v>41</v>
      </c>
      <c r="E6">
        <v>0</v>
      </c>
      <c r="F6" t="s">
        <v>41</v>
      </c>
      <c r="H6" t="s">
        <v>51</v>
      </c>
      <c r="I6">
        <v>0</v>
      </c>
      <c r="J6">
        <v>0</v>
      </c>
      <c r="K6" t="s">
        <v>41</v>
      </c>
      <c r="L6">
        <v>0</v>
      </c>
      <c r="M6" t="s">
        <v>41</v>
      </c>
      <c r="N6" s="2" t="s">
        <v>5</v>
      </c>
      <c r="O6" s="2">
        <v>0.53333333333333333</v>
      </c>
      <c r="P6" s="2">
        <v>0.75</v>
      </c>
    </row>
    <row r="7" spans="1:16" x14ac:dyDescent="0.25">
      <c r="A7" t="s">
        <v>67</v>
      </c>
      <c r="B7">
        <v>0</v>
      </c>
      <c r="C7">
        <v>0</v>
      </c>
      <c r="D7" t="s">
        <v>41</v>
      </c>
      <c r="E7">
        <v>0</v>
      </c>
      <c r="F7" t="s">
        <v>41</v>
      </c>
      <c r="H7" t="s">
        <v>52</v>
      </c>
      <c r="I7">
        <v>0</v>
      </c>
      <c r="J7">
        <v>0</v>
      </c>
      <c r="K7" t="s">
        <v>41</v>
      </c>
      <c r="L7">
        <v>0</v>
      </c>
      <c r="M7" t="s">
        <v>41</v>
      </c>
      <c r="N7" s="2" t="s">
        <v>80</v>
      </c>
      <c r="O7" s="2">
        <v>1.1238095238095238</v>
      </c>
      <c r="P7" s="2">
        <v>1.5333333333333334</v>
      </c>
    </row>
    <row r="8" spans="1:16" x14ac:dyDescent="0.25">
      <c r="A8" t="s">
        <v>68</v>
      </c>
      <c r="B8">
        <v>0</v>
      </c>
      <c r="C8">
        <v>0</v>
      </c>
      <c r="D8" t="s">
        <v>41</v>
      </c>
      <c r="E8">
        <v>0</v>
      </c>
      <c r="F8" t="s">
        <v>41</v>
      </c>
      <c r="H8" t="s">
        <v>53</v>
      </c>
      <c r="I8">
        <v>1</v>
      </c>
      <c r="J8">
        <v>9.8000000000000004E-2</v>
      </c>
      <c r="K8">
        <v>9.8000000000000004E-2</v>
      </c>
      <c r="L8" s="5">
        <v>3.815E-4</v>
      </c>
      <c r="M8">
        <v>36</v>
      </c>
      <c r="N8" s="2" t="s">
        <v>81</v>
      </c>
      <c r="O8" s="2">
        <v>15</v>
      </c>
      <c r="P8" s="2">
        <v>16</v>
      </c>
    </row>
    <row r="9" spans="1:16" x14ac:dyDescent="0.25">
      <c r="A9" t="s">
        <v>69</v>
      </c>
      <c r="B9">
        <v>3</v>
      </c>
      <c r="C9">
        <v>0.78200000000000003</v>
      </c>
      <c r="D9">
        <v>0.26100000000000001</v>
      </c>
      <c r="E9">
        <v>3.0000000000000001E-3</v>
      </c>
      <c r="F9">
        <v>40.055999999999997</v>
      </c>
      <c r="H9" t="s">
        <v>54</v>
      </c>
      <c r="I9">
        <v>3</v>
      </c>
      <c r="J9">
        <v>0.29299999999999998</v>
      </c>
      <c r="K9">
        <v>9.8000000000000004E-2</v>
      </c>
      <c r="L9">
        <v>1E-3</v>
      </c>
      <c r="M9">
        <v>35.667000000000002</v>
      </c>
      <c r="N9" s="2" t="s">
        <v>82</v>
      </c>
      <c r="O9" s="2">
        <v>0</v>
      </c>
      <c r="P9" s="2"/>
    </row>
    <row r="10" spans="1:16" x14ac:dyDescent="0.25">
      <c r="A10" t="s">
        <v>70</v>
      </c>
      <c r="B10">
        <v>0</v>
      </c>
      <c r="C10">
        <v>0</v>
      </c>
      <c r="D10" t="s">
        <v>41</v>
      </c>
      <c r="E10">
        <v>0</v>
      </c>
      <c r="F10" t="s">
        <v>41</v>
      </c>
      <c r="H10" t="s">
        <v>55</v>
      </c>
      <c r="I10">
        <v>0</v>
      </c>
      <c r="J10">
        <v>0</v>
      </c>
      <c r="K10" t="s">
        <v>41</v>
      </c>
      <c r="L10">
        <v>0</v>
      </c>
      <c r="M10" t="s">
        <v>41</v>
      </c>
      <c r="N10" s="2" t="s">
        <v>83</v>
      </c>
      <c r="O10" s="2">
        <v>29</v>
      </c>
      <c r="P10" s="2"/>
    </row>
    <row r="11" spans="1:16" x14ac:dyDescent="0.25">
      <c r="A11" t="s">
        <v>38</v>
      </c>
      <c r="B11">
        <v>0</v>
      </c>
      <c r="C11">
        <v>0</v>
      </c>
      <c r="D11" t="s">
        <v>41</v>
      </c>
      <c r="E11">
        <v>0</v>
      </c>
      <c r="F11" t="s">
        <v>41</v>
      </c>
      <c r="H11" t="s">
        <v>56</v>
      </c>
      <c r="I11">
        <v>0</v>
      </c>
      <c r="J11">
        <v>0</v>
      </c>
      <c r="K11" t="s">
        <v>41</v>
      </c>
      <c r="L11">
        <v>0</v>
      </c>
      <c r="M11" t="s">
        <v>41</v>
      </c>
      <c r="N11" s="2" t="s">
        <v>84</v>
      </c>
      <c r="O11" s="2">
        <v>-0.52433240534902448</v>
      </c>
      <c r="P11" s="2"/>
    </row>
    <row r="12" spans="1:16" x14ac:dyDescent="0.25">
      <c r="A12" t="s">
        <v>39</v>
      </c>
      <c r="B12">
        <v>3</v>
      </c>
      <c r="C12">
        <v>1.075</v>
      </c>
      <c r="D12">
        <v>0.35799999999999998</v>
      </c>
      <c r="E12">
        <v>4.0000000000000001E-3</v>
      </c>
      <c r="F12">
        <v>37.110999999999997</v>
      </c>
      <c r="H12" t="s">
        <v>57</v>
      </c>
      <c r="I12">
        <v>4</v>
      </c>
      <c r="J12">
        <v>0.879</v>
      </c>
      <c r="K12">
        <v>0.22</v>
      </c>
      <c r="L12">
        <v>3.0000000000000001E-3</v>
      </c>
      <c r="M12">
        <v>37.524999999999999</v>
      </c>
      <c r="N12" s="2" t="s">
        <v>85</v>
      </c>
      <c r="O12" s="2">
        <v>0.30201621010324942</v>
      </c>
      <c r="P12" s="2"/>
    </row>
    <row r="13" spans="1:16" x14ac:dyDescent="0.25">
      <c r="A13" t="s">
        <v>42</v>
      </c>
      <c r="B13">
        <v>0</v>
      </c>
      <c r="C13">
        <v>0</v>
      </c>
      <c r="D13" t="s">
        <v>41</v>
      </c>
      <c r="E13">
        <v>0</v>
      </c>
      <c r="F13" t="s">
        <v>41</v>
      </c>
      <c r="H13" t="s">
        <v>58</v>
      </c>
      <c r="I13">
        <v>1</v>
      </c>
      <c r="J13">
        <v>9.8000000000000004E-2</v>
      </c>
      <c r="K13">
        <v>9.8000000000000004E-2</v>
      </c>
      <c r="L13" s="5">
        <v>3.815E-4</v>
      </c>
      <c r="M13">
        <v>36</v>
      </c>
      <c r="N13" s="2" t="s">
        <v>86</v>
      </c>
      <c r="O13" s="2">
        <v>1.6991270265334986</v>
      </c>
      <c r="P13" s="2"/>
    </row>
    <row r="14" spans="1:16" x14ac:dyDescent="0.25">
      <c r="A14" t="s">
        <v>43</v>
      </c>
      <c r="B14">
        <v>1</v>
      </c>
      <c r="C14">
        <v>9.8000000000000004E-2</v>
      </c>
      <c r="D14">
        <v>9.8000000000000004E-2</v>
      </c>
      <c r="E14" s="5">
        <v>3.815E-4</v>
      </c>
      <c r="F14">
        <v>37</v>
      </c>
      <c r="H14" t="s">
        <v>59</v>
      </c>
      <c r="I14">
        <v>2</v>
      </c>
      <c r="J14">
        <v>0.39100000000000001</v>
      </c>
      <c r="K14">
        <v>0.19500000000000001</v>
      </c>
      <c r="L14">
        <v>2E-3</v>
      </c>
      <c r="M14">
        <v>36.75</v>
      </c>
      <c r="N14" s="2" t="s">
        <v>87</v>
      </c>
      <c r="O14" s="2">
        <v>0.60403242020649883</v>
      </c>
      <c r="P14" s="2"/>
    </row>
    <row r="15" spans="1:16" ht="15.75" thickBot="1" x14ac:dyDescent="0.3">
      <c r="A15" t="s">
        <v>44</v>
      </c>
      <c r="B15">
        <v>0</v>
      </c>
      <c r="C15">
        <v>0</v>
      </c>
      <c r="D15" t="s">
        <v>41</v>
      </c>
      <c r="E15">
        <v>0</v>
      </c>
      <c r="F15" t="s">
        <v>41</v>
      </c>
      <c r="H15" t="s">
        <v>61</v>
      </c>
      <c r="I15">
        <v>0</v>
      </c>
      <c r="J15">
        <v>0</v>
      </c>
      <c r="K15" t="s">
        <v>41</v>
      </c>
      <c r="L15">
        <v>0</v>
      </c>
      <c r="M15" t="s">
        <v>41</v>
      </c>
      <c r="N15" s="3" t="s">
        <v>88</v>
      </c>
      <c r="O15" s="3">
        <v>2.0452296421327048</v>
      </c>
      <c r="P15" s="3"/>
    </row>
    <row r="16" spans="1:16" x14ac:dyDescent="0.25">
      <c r="A16" t="s">
        <v>45</v>
      </c>
      <c r="B16">
        <v>0</v>
      </c>
      <c r="C16">
        <v>0</v>
      </c>
      <c r="D16" t="s">
        <v>41</v>
      </c>
      <c r="E16">
        <v>0</v>
      </c>
      <c r="F16" t="s">
        <v>41</v>
      </c>
      <c r="H16" t="s">
        <v>62</v>
      </c>
      <c r="I16">
        <v>0</v>
      </c>
      <c r="J16">
        <v>0</v>
      </c>
      <c r="K16" t="s">
        <v>41</v>
      </c>
      <c r="L16">
        <v>0</v>
      </c>
      <c r="M16" t="s">
        <v>41</v>
      </c>
    </row>
    <row r="17" spans="1:13" x14ac:dyDescent="0.25">
      <c r="A17" t="s">
        <v>46</v>
      </c>
      <c r="B17">
        <v>0</v>
      </c>
      <c r="C17">
        <v>0</v>
      </c>
      <c r="D17" t="s">
        <v>41</v>
      </c>
      <c r="E17">
        <v>0</v>
      </c>
      <c r="F17" t="s">
        <v>41</v>
      </c>
      <c r="H17" t="s">
        <v>63</v>
      </c>
      <c r="I17">
        <v>1</v>
      </c>
      <c r="J17">
        <v>9.8000000000000004E-2</v>
      </c>
      <c r="K17">
        <v>9.8000000000000004E-2</v>
      </c>
      <c r="L17" s="5">
        <v>3.815E-4</v>
      </c>
      <c r="M17">
        <v>35</v>
      </c>
    </row>
    <row r="18" spans="1:13" x14ac:dyDescent="0.25">
      <c r="A18" s="1" t="s">
        <v>74</v>
      </c>
      <c r="B18">
        <f>AVERAGE(B3:B17)</f>
        <v>0.53333333333333333</v>
      </c>
      <c r="H18" t="s">
        <v>73</v>
      </c>
      <c r="I18">
        <v>0</v>
      </c>
      <c r="J18">
        <v>0</v>
      </c>
      <c r="K18" t="s">
        <v>41</v>
      </c>
      <c r="L18">
        <v>0</v>
      </c>
      <c r="M18" t="s">
        <v>41</v>
      </c>
    </row>
    <row r="19" spans="1:13" x14ac:dyDescent="0.25">
      <c r="A19" s="1" t="s">
        <v>75</v>
      </c>
      <c r="B19">
        <f>_xlfn.STDEV.P(B3:B17)</f>
        <v>1.0241527663824812</v>
      </c>
      <c r="I19">
        <f>AVERAGE(I3:I18)</f>
        <v>0.75</v>
      </c>
    </row>
    <row r="20" spans="1:13" x14ac:dyDescent="0.25">
      <c r="A20" s="1" t="s">
        <v>76</v>
      </c>
      <c r="B20">
        <f>B19/SQRT(15)</f>
        <v>0.26443510721144031</v>
      </c>
      <c r="I20">
        <f>_xlfn.STDEV.P(I3:I18)</f>
        <v>1.1989578808281798</v>
      </c>
    </row>
    <row r="21" spans="1:13" x14ac:dyDescent="0.25">
      <c r="I21">
        <f>I20/SQRT(16)</f>
        <v>0.29973947020704494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defaultColWidth="11.42578125" defaultRowHeight="15" x14ac:dyDescent="0.25"/>
  <cols>
    <col min="1" max="1" width="43.42578125" bestFit="1" customWidth="1"/>
    <col min="2" max="2" width="5.7109375" bestFit="1" customWidth="1"/>
    <col min="3" max="3" width="9" bestFit="1" customWidth="1"/>
    <col min="4" max="4" width="10.7109375" bestFit="1" customWidth="1"/>
    <col min="5" max="5" width="7.85546875" bestFit="1" customWidth="1"/>
    <col min="6" max="6" width="6.28515625" bestFit="1" customWidth="1"/>
    <col min="8" max="8" width="43.42578125" bestFit="1" customWidth="1"/>
  </cols>
  <sheetData>
    <row r="1" spans="1:16" x14ac:dyDescent="0.25">
      <c r="A1" t="s">
        <v>99</v>
      </c>
      <c r="H1" t="s">
        <v>89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6" x14ac:dyDescent="0.25">
      <c r="A3" t="s">
        <v>49</v>
      </c>
      <c r="B3">
        <v>9</v>
      </c>
      <c r="C3">
        <v>1.3680000000000001</v>
      </c>
      <c r="D3">
        <v>0.152</v>
      </c>
      <c r="E3">
        <v>5.0000000000000001E-3</v>
      </c>
      <c r="F3">
        <v>37.610999999999997</v>
      </c>
      <c r="H3" t="s">
        <v>45</v>
      </c>
      <c r="I3">
        <v>0</v>
      </c>
      <c r="J3">
        <v>0</v>
      </c>
      <c r="K3" t="s">
        <v>41</v>
      </c>
      <c r="L3">
        <v>0</v>
      </c>
      <c r="M3" t="s">
        <v>41</v>
      </c>
      <c r="N3" t="s">
        <v>77</v>
      </c>
    </row>
    <row r="4" spans="1:16" ht="15.75" thickBot="1" x14ac:dyDescent="0.3">
      <c r="A4" t="s">
        <v>60</v>
      </c>
      <c r="B4">
        <v>0</v>
      </c>
      <c r="C4">
        <v>0</v>
      </c>
      <c r="D4" t="s">
        <v>41</v>
      </c>
      <c r="E4">
        <v>0</v>
      </c>
      <c r="F4" t="s">
        <v>41</v>
      </c>
      <c r="H4" t="s">
        <v>46</v>
      </c>
      <c r="I4">
        <v>0</v>
      </c>
      <c r="J4">
        <v>0</v>
      </c>
      <c r="K4" t="s">
        <v>41</v>
      </c>
      <c r="L4">
        <v>0</v>
      </c>
      <c r="M4" t="s">
        <v>41</v>
      </c>
    </row>
    <row r="5" spans="1:16" x14ac:dyDescent="0.25">
      <c r="A5" t="s">
        <v>64</v>
      </c>
      <c r="B5">
        <v>8</v>
      </c>
      <c r="C5">
        <v>2.15</v>
      </c>
      <c r="D5">
        <v>0.26900000000000002</v>
      </c>
      <c r="E5">
        <v>8.0000000000000002E-3</v>
      </c>
      <c r="F5">
        <v>43.203000000000003</v>
      </c>
      <c r="H5" t="s">
        <v>47</v>
      </c>
      <c r="I5">
        <v>0</v>
      </c>
      <c r="J5">
        <v>0</v>
      </c>
      <c r="K5" t="s">
        <v>41</v>
      </c>
      <c r="L5">
        <v>0</v>
      </c>
      <c r="M5" t="s">
        <v>41</v>
      </c>
      <c r="N5" s="4"/>
      <c r="O5" s="4" t="s">
        <v>78</v>
      </c>
      <c r="P5" s="4" t="s">
        <v>79</v>
      </c>
    </row>
    <row r="6" spans="1:16" x14ac:dyDescent="0.25">
      <c r="A6" t="s">
        <v>65</v>
      </c>
      <c r="B6">
        <v>2</v>
      </c>
      <c r="C6">
        <v>0.19500000000000001</v>
      </c>
      <c r="D6">
        <v>9.8000000000000004E-2</v>
      </c>
      <c r="E6" s="5">
        <v>7.6289999999999995E-4</v>
      </c>
      <c r="F6">
        <v>36</v>
      </c>
      <c r="H6" t="s">
        <v>48</v>
      </c>
      <c r="I6">
        <v>0</v>
      </c>
      <c r="J6">
        <v>0</v>
      </c>
      <c r="K6" t="s">
        <v>41</v>
      </c>
      <c r="L6">
        <v>0</v>
      </c>
      <c r="M6" t="s">
        <v>41</v>
      </c>
      <c r="N6" s="2" t="s">
        <v>5</v>
      </c>
      <c r="O6" s="2">
        <v>7.4285714285714288</v>
      </c>
      <c r="P6" s="2">
        <v>0.42857142857142855</v>
      </c>
    </row>
    <row r="7" spans="1:16" x14ac:dyDescent="0.25">
      <c r="A7" t="s">
        <v>66</v>
      </c>
      <c r="B7">
        <v>0</v>
      </c>
      <c r="C7">
        <v>0</v>
      </c>
      <c r="D7" t="s">
        <v>41</v>
      </c>
      <c r="E7">
        <v>0</v>
      </c>
      <c r="F7" t="s">
        <v>41</v>
      </c>
      <c r="H7" t="s">
        <v>50</v>
      </c>
      <c r="I7">
        <v>1</v>
      </c>
      <c r="J7">
        <v>9.8000000000000004E-2</v>
      </c>
      <c r="K7">
        <v>9.8000000000000004E-2</v>
      </c>
      <c r="L7" s="5">
        <v>3.815E-4</v>
      </c>
      <c r="M7">
        <v>36</v>
      </c>
      <c r="N7" s="2" t="s">
        <v>80</v>
      </c>
      <c r="O7" s="2">
        <v>52.571428571428569</v>
      </c>
      <c r="P7" s="2">
        <v>0.5714285714285714</v>
      </c>
    </row>
    <row r="8" spans="1:16" x14ac:dyDescent="0.25">
      <c r="A8" t="s">
        <v>67</v>
      </c>
      <c r="B8">
        <v>10</v>
      </c>
      <c r="C8">
        <v>8.6959999999999997</v>
      </c>
      <c r="D8">
        <v>0.87</v>
      </c>
      <c r="E8">
        <v>3.4000000000000002E-2</v>
      </c>
      <c r="F8">
        <v>53.051000000000002</v>
      </c>
      <c r="H8" t="s">
        <v>51</v>
      </c>
      <c r="I8">
        <v>1</v>
      </c>
      <c r="J8">
        <v>9.8000000000000004E-2</v>
      </c>
      <c r="K8">
        <v>9.8000000000000004E-2</v>
      </c>
      <c r="L8" s="5">
        <v>3.815E-4</v>
      </c>
      <c r="M8">
        <v>37</v>
      </c>
      <c r="N8" s="2" t="s">
        <v>81</v>
      </c>
      <c r="O8" s="2">
        <v>14</v>
      </c>
      <c r="P8" s="2">
        <v>14</v>
      </c>
    </row>
    <row r="9" spans="1:16" x14ac:dyDescent="0.25">
      <c r="A9" t="s">
        <v>68</v>
      </c>
      <c r="B9">
        <v>10</v>
      </c>
      <c r="C9">
        <v>2.15</v>
      </c>
      <c r="D9">
        <v>0.215</v>
      </c>
      <c r="E9">
        <v>8.0000000000000002E-3</v>
      </c>
      <c r="F9">
        <v>43.817</v>
      </c>
      <c r="H9" t="s">
        <v>52</v>
      </c>
      <c r="I9">
        <v>2</v>
      </c>
      <c r="J9">
        <v>1.173</v>
      </c>
      <c r="K9">
        <v>0.58599999999999997</v>
      </c>
      <c r="L9">
        <v>5.0000000000000001E-3</v>
      </c>
      <c r="M9">
        <v>39.045000000000002</v>
      </c>
      <c r="N9" s="2" t="s">
        <v>82</v>
      </c>
      <c r="O9" s="2">
        <v>0</v>
      </c>
      <c r="P9" s="2"/>
    </row>
    <row r="10" spans="1:16" x14ac:dyDescent="0.25">
      <c r="A10" t="s">
        <v>69</v>
      </c>
      <c r="B10">
        <v>16</v>
      </c>
      <c r="C10">
        <v>21.300999999999998</v>
      </c>
      <c r="D10">
        <v>1.331</v>
      </c>
      <c r="E10">
        <v>8.3000000000000004E-2</v>
      </c>
      <c r="F10">
        <v>59.073</v>
      </c>
      <c r="H10" t="s">
        <v>53</v>
      </c>
      <c r="I10">
        <v>0</v>
      </c>
      <c r="J10">
        <v>0</v>
      </c>
      <c r="K10" t="s">
        <v>41</v>
      </c>
      <c r="L10">
        <v>0</v>
      </c>
      <c r="M10" t="s">
        <v>41</v>
      </c>
      <c r="N10" s="2" t="s">
        <v>83</v>
      </c>
      <c r="O10" s="2">
        <v>13</v>
      </c>
      <c r="P10" s="2"/>
    </row>
    <row r="11" spans="1:16" x14ac:dyDescent="0.25">
      <c r="A11" t="s">
        <v>70</v>
      </c>
      <c r="B11">
        <v>5</v>
      </c>
      <c r="C11">
        <v>2.7360000000000002</v>
      </c>
      <c r="D11">
        <v>0.54700000000000004</v>
      </c>
      <c r="E11">
        <v>1.0999999999999999E-2</v>
      </c>
      <c r="F11">
        <v>43.536999999999999</v>
      </c>
      <c r="H11" t="s">
        <v>54</v>
      </c>
      <c r="I11">
        <v>0</v>
      </c>
      <c r="J11">
        <v>0</v>
      </c>
      <c r="K11" t="s">
        <v>41</v>
      </c>
      <c r="L11">
        <v>0</v>
      </c>
      <c r="M11" t="s">
        <v>41</v>
      </c>
      <c r="N11" s="2" t="s">
        <v>84</v>
      </c>
      <c r="O11" s="2">
        <v>3.5928543180231558</v>
      </c>
      <c r="P11" s="2"/>
    </row>
    <row r="12" spans="1:16" x14ac:dyDescent="0.25">
      <c r="A12" t="s">
        <v>38</v>
      </c>
      <c r="B12">
        <v>10</v>
      </c>
      <c r="C12">
        <v>11.725</v>
      </c>
      <c r="D12">
        <v>1.173</v>
      </c>
      <c r="E12">
        <v>4.5999999999999999E-2</v>
      </c>
      <c r="F12">
        <v>59.893999999999998</v>
      </c>
      <c r="H12" t="s">
        <v>55</v>
      </c>
      <c r="I12">
        <v>0</v>
      </c>
      <c r="J12">
        <v>0</v>
      </c>
      <c r="K12" t="s">
        <v>41</v>
      </c>
      <c r="L12">
        <v>0</v>
      </c>
      <c r="M12" t="s">
        <v>41</v>
      </c>
      <c r="N12" s="2" t="s">
        <v>85</v>
      </c>
      <c r="O12" s="2">
        <v>1.6381676294668463E-3</v>
      </c>
      <c r="P12" s="2"/>
    </row>
    <row r="13" spans="1:16" x14ac:dyDescent="0.25">
      <c r="A13" t="s">
        <v>39</v>
      </c>
      <c r="B13">
        <v>7</v>
      </c>
      <c r="C13">
        <v>3.7130000000000001</v>
      </c>
      <c r="D13">
        <v>0.53</v>
      </c>
      <c r="E13">
        <v>1.4E-2</v>
      </c>
      <c r="F13">
        <v>52.427</v>
      </c>
      <c r="H13" t="s">
        <v>56</v>
      </c>
      <c r="I13">
        <v>0</v>
      </c>
      <c r="J13">
        <v>0</v>
      </c>
      <c r="K13" t="s">
        <v>41</v>
      </c>
      <c r="L13">
        <v>0</v>
      </c>
      <c r="M13" t="s">
        <v>41</v>
      </c>
      <c r="N13" s="2" t="s">
        <v>86</v>
      </c>
      <c r="O13" s="2">
        <v>1.7709333959868729</v>
      </c>
      <c r="P13" s="2"/>
    </row>
    <row r="14" spans="1:16" x14ac:dyDescent="0.25">
      <c r="A14" t="s">
        <v>40</v>
      </c>
      <c r="B14">
        <v>0</v>
      </c>
      <c r="C14">
        <v>0</v>
      </c>
      <c r="D14" t="s">
        <v>41</v>
      </c>
      <c r="E14">
        <v>0</v>
      </c>
      <c r="F14" t="s">
        <v>41</v>
      </c>
      <c r="H14" t="s">
        <v>57</v>
      </c>
      <c r="I14">
        <v>2</v>
      </c>
      <c r="J14">
        <v>0.19500000000000001</v>
      </c>
      <c r="K14">
        <v>9.8000000000000004E-2</v>
      </c>
      <c r="L14" s="5">
        <v>7.6289999999999995E-4</v>
      </c>
      <c r="M14">
        <v>35</v>
      </c>
      <c r="N14" s="2" t="s">
        <v>87</v>
      </c>
      <c r="O14" s="2">
        <v>3.2763352589336926E-3</v>
      </c>
      <c r="P14" s="2"/>
    </row>
    <row r="15" spans="1:16" ht="15.75" thickBot="1" x14ac:dyDescent="0.3">
      <c r="A15" t="s">
        <v>43</v>
      </c>
      <c r="B15">
        <v>26</v>
      </c>
      <c r="C15">
        <v>17.196999999999999</v>
      </c>
      <c r="D15">
        <v>0.66100000000000003</v>
      </c>
      <c r="E15">
        <v>6.7000000000000004E-2</v>
      </c>
      <c r="F15">
        <v>48.771999999999998</v>
      </c>
      <c r="H15" t="s">
        <v>58</v>
      </c>
      <c r="I15">
        <v>0</v>
      </c>
      <c r="J15">
        <v>0</v>
      </c>
      <c r="K15" t="s">
        <v>41</v>
      </c>
      <c r="L15">
        <v>0</v>
      </c>
      <c r="M15" t="s">
        <v>41</v>
      </c>
      <c r="N15" s="3" t="s">
        <v>88</v>
      </c>
      <c r="O15" s="3">
        <v>2.1603686564627926</v>
      </c>
      <c r="P15" s="3"/>
    </row>
    <row r="16" spans="1:16" x14ac:dyDescent="0.25">
      <c r="A16" t="s">
        <v>44</v>
      </c>
      <c r="B16">
        <v>1</v>
      </c>
      <c r="C16">
        <v>9.8000000000000004E-2</v>
      </c>
      <c r="D16">
        <v>9.8000000000000004E-2</v>
      </c>
      <c r="E16" s="5">
        <v>3.815E-4</v>
      </c>
      <c r="F16">
        <v>38</v>
      </c>
      <c r="H16" t="s">
        <v>61</v>
      </c>
      <c r="I16">
        <v>0</v>
      </c>
      <c r="J16">
        <v>0</v>
      </c>
      <c r="K16" t="s">
        <v>41</v>
      </c>
      <c r="L16">
        <v>0</v>
      </c>
      <c r="M16" t="s">
        <v>41</v>
      </c>
    </row>
    <row r="17" spans="1:9" x14ac:dyDescent="0.25">
      <c r="A17" s="1" t="s">
        <v>74</v>
      </c>
      <c r="B17">
        <f>AVERAGE(B3:B16)</f>
        <v>7.4285714285714288</v>
      </c>
      <c r="I17">
        <f>AVERAGE(I2:I16)</f>
        <v>0.42857142857142855</v>
      </c>
    </row>
    <row r="18" spans="1:9" x14ac:dyDescent="0.25">
      <c r="A18" s="1" t="s">
        <v>75</v>
      </c>
      <c r="B18">
        <f>_xlfn.STDEV.P(B3:B16)</f>
        <v>6.986868148935705</v>
      </c>
      <c r="I18">
        <f>_xlfn.STDEV.P(I2:I16)</f>
        <v>0.72843135908468359</v>
      </c>
    </row>
    <row r="19" spans="1:9" x14ac:dyDescent="0.25">
      <c r="A19" s="1" t="s">
        <v>76</v>
      </c>
      <c r="B19">
        <f>B18/SQRT(14)</f>
        <v>1.8673190585629182</v>
      </c>
      <c r="I19">
        <f>I18/SQRT(14)</f>
        <v>0.1946814696769277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15</vt:i4>
      </vt:variant>
    </vt:vector>
  </HeadingPairs>
  <TitlesOfParts>
    <vt:vector size="29" baseType="lpstr">
      <vt:lpstr>day0 RFP</vt:lpstr>
      <vt:lpstr>day1 RFP</vt:lpstr>
      <vt:lpstr>day2 RFP</vt:lpstr>
      <vt:lpstr>day3 RFP</vt:lpstr>
      <vt:lpstr>day4 RFP</vt:lpstr>
      <vt:lpstr>day5 RFP</vt:lpstr>
      <vt:lpstr>day0-day5 RFP</vt:lpstr>
      <vt:lpstr>day0 GFP</vt:lpstr>
      <vt:lpstr>day1 GFP</vt:lpstr>
      <vt:lpstr>day2 GFP</vt:lpstr>
      <vt:lpstr>day3 GFP</vt:lpstr>
      <vt:lpstr>day4 GFP</vt:lpstr>
      <vt:lpstr>day5 GFP</vt:lpstr>
      <vt:lpstr>day0-day5 GFP</vt:lpstr>
      <vt:lpstr>'day0 RFP'!SummaryC0</vt:lpstr>
      <vt:lpstr>'day1 RFP'!SummaryC0</vt:lpstr>
      <vt:lpstr>'day2 RFP'!SummaryC0</vt:lpstr>
      <vt:lpstr>'day3 RFP'!SummaryC0</vt:lpstr>
      <vt:lpstr>'day4 RFP'!SummaryC0</vt:lpstr>
      <vt:lpstr>'day5 RFP'!SummaryC0</vt:lpstr>
      <vt:lpstr>'day5 RFP'!SummaryC0_1</vt:lpstr>
      <vt:lpstr>'day5 RFP'!SummaryC0_2</vt:lpstr>
      <vt:lpstr>'day0 GFP'!SummaryC1</vt:lpstr>
      <vt:lpstr>'day1 GFP'!SummaryC1</vt:lpstr>
      <vt:lpstr>'day2 GFP'!SummaryC1</vt:lpstr>
      <vt:lpstr>'day3 GFP'!SummaryC1</vt:lpstr>
      <vt:lpstr>'day4 GFP'!SummaryC1</vt:lpstr>
      <vt:lpstr>'day5 GFP'!SummaryC1</vt:lpstr>
      <vt:lpstr>'day5 GFP'!SummaryC1_1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</dc:creator>
  <cp:lastModifiedBy>Urszula Nowicka</cp:lastModifiedBy>
  <dcterms:created xsi:type="dcterms:W3CDTF">2018-09-03T09:00:19Z</dcterms:created>
  <dcterms:modified xsi:type="dcterms:W3CDTF">2021-07-12T15:34:12Z</dcterms:modified>
</cp:coreProperties>
</file>