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theme/themeOverride1.xml" ContentType="application/vnd.openxmlformats-officedocument.themeOverrid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theme/themeOverride2.xml" ContentType="application/vnd.openxmlformats-officedocument.themeOverride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theme/themeOverride3.xml" ContentType="application/vnd.openxmlformats-officedocument.themeOverride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theme/themeOverride4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aunay\Documents\1_Recherche\12_Publications\121_Publications en préparation\1214_Papier Anthony hK10\SUBMISSION\Submission_Elife\Revision_eLife\Submission_R1_eLife\"/>
    </mc:Choice>
  </mc:AlternateContent>
  <bookViews>
    <workbookView xWindow="120" yWindow="255" windowWidth="19080" windowHeight="7170" tabRatio="833"/>
  </bookViews>
  <sheets>
    <sheet name="FigS2B" sheetId="6" r:id="rId1"/>
    <sheet name="FigS2C" sheetId="23" r:id="rId2"/>
    <sheet name="FigS2D" sheetId="18" r:id="rId3"/>
    <sheet name="FigS2E" sheetId="19" r:id="rId4"/>
    <sheet name="FigS2F" sheetId="22" r:id="rId5"/>
  </sheets>
  <calcPr calcId="162913"/>
</workbook>
</file>

<file path=xl/calcChain.xml><?xml version="1.0" encoding="utf-8"?>
<calcChain xmlns="http://schemas.openxmlformats.org/spreadsheetml/2006/main">
  <c r="J15" i="6" l="1"/>
  <c r="I15" i="6"/>
  <c r="H15" i="6"/>
  <c r="G15" i="6"/>
  <c r="F15" i="6"/>
  <c r="E15" i="6"/>
  <c r="D15" i="6"/>
  <c r="C15" i="6"/>
  <c r="K15" i="6" s="1"/>
  <c r="J14" i="6"/>
  <c r="I14" i="6"/>
  <c r="H14" i="6"/>
  <c r="G14" i="6"/>
  <c r="F14" i="6"/>
  <c r="E14" i="6"/>
  <c r="D14" i="6"/>
  <c r="C14" i="6"/>
  <c r="K14" i="6" s="1"/>
  <c r="J13" i="6"/>
  <c r="I13" i="6"/>
  <c r="H13" i="6"/>
  <c r="G13" i="6"/>
  <c r="F13" i="6"/>
  <c r="E13" i="6"/>
  <c r="D13" i="6"/>
  <c r="C13" i="6"/>
  <c r="K13" i="6" s="1"/>
  <c r="J12" i="6"/>
  <c r="I12" i="6"/>
  <c r="H12" i="6"/>
  <c r="G12" i="6"/>
  <c r="F12" i="6"/>
  <c r="E12" i="6"/>
  <c r="D12" i="6"/>
  <c r="C12" i="6"/>
  <c r="K12" i="6" s="1"/>
  <c r="D28" i="6"/>
  <c r="E28" i="6"/>
  <c r="F28" i="6"/>
  <c r="G28" i="6"/>
  <c r="H28" i="6"/>
  <c r="I28" i="6"/>
  <c r="J28" i="6"/>
  <c r="D29" i="6"/>
  <c r="E29" i="6"/>
  <c r="F29" i="6"/>
  <c r="G29" i="6"/>
  <c r="H29" i="6"/>
  <c r="I29" i="6"/>
  <c r="J29" i="6"/>
  <c r="D30" i="6"/>
  <c r="E30" i="6"/>
  <c r="F30" i="6"/>
  <c r="G30" i="6"/>
  <c r="H30" i="6"/>
  <c r="I30" i="6"/>
  <c r="J30" i="6"/>
  <c r="D31" i="6"/>
  <c r="E31" i="6"/>
  <c r="F31" i="6"/>
  <c r="G31" i="6"/>
  <c r="H31" i="6"/>
  <c r="I31" i="6"/>
  <c r="J31" i="6"/>
  <c r="C31" i="6"/>
  <c r="C30" i="6"/>
  <c r="C29" i="6"/>
  <c r="K29" i="6" s="1"/>
  <c r="C28" i="6"/>
  <c r="K28" i="6" s="1"/>
  <c r="K31" i="6"/>
  <c r="K30" i="6"/>
  <c r="J47" i="6"/>
  <c r="I47" i="6"/>
  <c r="H47" i="6"/>
  <c r="G47" i="6"/>
  <c r="F47" i="6"/>
  <c r="E47" i="6"/>
  <c r="D47" i="6"/>
  <c r="C47" i="6"/>
  <c r="K47" i="6" s="1"/>
  <c r="F46" i="6"/>
  <c r="J45" i="6"/>
  <c r="I45" i="6"/>
  <c r="H45" i="6"/>
  <c r="G45" i="6"/>
  <c r="F45" i="6"/>
  <c r="E45" i="6"/>
  <c r="D45" i="6"/>
  <c r="C45" i="6"/>
  <c r="K45" i="6" s="1"/>
  <c r="J44" i="6"/>
  <c r="I44" i="6"/>
  <c r="H44" i="6"/>
  <c r="G44" i="6"/>
  <c r="F44" i="6"/>
  <c r="E44" i="6"/>
  <c r="D44" i="6"/>
  <c r="C44" i="6"/>
  <c r="K44" i="6" s="1"/>
  <c r="J42" i="6"/>
  <c r="J46" i="6" s="1"/>
  <c r="I42" i="6"/>
  <c r="I46" i="6" s="1"/>
  <c r="H42" i="6"/>
  <c r="H46" i="6" s="1"/>
  <c r="G42" i="6"/>
  <c r="G46" i="6" s="1"/>
  <c r="F42" i="6"/>
  <c r="E42" i="6"/>
  <c r="E46" i="6" s="1"/>
  <c r="D42" i="6"/>
  <c r="D46" i="6" s="1"/>
  <c r="C42" i="6"/>
  <c r="C46" i="6" s="1"/>
  <c r="K46" i="6" s="1"/>
  <c r="C17" i="23"/>
  <c r="D17" i="23"/>
  <c r="E17" i="23"/>
  <c r="C18" i="23"/>
  <c r="D18" i="23"/>
  <c r="E18" i="23"/>
  <c r="B17" i="23"/>
  <c r="B18" i="23"/>
  <c r="C9" i="22"/>
  <c r="C10" i="22"/>
  <c r="B10" i="22"/>
  <c r="B9" i="22"/>
  <c r="C8" i="19" l="1"/>
  <c r="B8" i="19"/>
  <c r="C7" i="19"/>
  <c r="B7" i="19"/>
  <c r="E6" i="19"/>
  <c r="D6" i="19"/>
  <c r="E5" i="19"/>
  <c r="D5" i="19"/>
  <c r="E4" i="19"/>
  <c r="E8" i="19" s="1"/>
  <c r="D4" i="19"/>
  <c r="E3" i="19"/>
  <c r="D3" i="19"/>
  <c r="D8" i="19" l="1"/>
  <c r="E7" i="19"/>
  <c r="D7" i="19"/>
  <c r="E10" i="18"/>
  <c r="E11" i="18" l="1"/>
  <c r="D11" i="18"/>
  <c r="C11" i="18"/>
  <c r="B11" i="18"/>
  <c r="D10" i="18"/>
  <c r="C10" i="18"/>
  <c r="B10" i="18"/>
</calcChain>
</file>

<file path=xl/sharedStrings.xml><?xml version="1.0" encoding="utf-8"?>
<sst xmlns="http://schemas.openxmlformats.org/spreadsheetml/2006/main" count="190" uniqueCount="31">
  <si>
    <t>Genotype</t>
  </si>
  <si>
    <t>mean</t>
  </si>
  <si>
    <t>sem</t>
  </si>
  <si>
    <t>g</t>
  </si>
  <si>
    <t>RLU</t>
  </si>
  <si>
    <t>y</t>
  </si>
  <si>
    <t>p-value: 0.000561</t>
  </si>
  <si>
    <t>Glucose production</t>
  </si>
  <si>
    <t>geno</t>
  </si>
  <si>
    <t>glu</t>
  </si>
  <si>
    <t>Wilcoxon rank sum test</t>
  </si>
  <si>
    <t>p-value = 0.02597</t>
  </si>
  <si>
    <t>Glycogen</t>
  </si>
  <si>
    <t>p-value: 0.021686</t>
  </si>
  <si>
    <t>Zeitgeber time</t>
  </si>
  <si>
    <t>Pklr</t>
  </si>
  <si>
    <t>Bmal1</t>
  </si>
  <si>
    <t>Slc16a5</t>
  </si>
  <si>
    <t>Glucose uptake</t>
  </si>
  <si>
    <t>p-value = 0.02857</t>
  </si>
  <si>
    <t>WT</t>
  </si>
  <si>
    <t>hepKO</t>
  </si>
  <si>
    <t>WT ZT6</t>
  </si>
  <si>
    <t>WT ZT18</t>
  </si>
  <si>
    <t>hepKO ZT6</t>
  </si>
  <si>
    <t>hepKO ZT18</t>
  </si>
  <si>
    <t>hepKO ZT15</t>
  </si>
  <si>
    <t>hepKO ZT3</t>
  </si>
  <si>
    <t>WT ZT3</t>
  </si>
  <si>
    <t>WT ZT15</t>
  </si>
  <si>
    <t>Glycemia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</si>
</sst>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4">
    <xf numFmtId="0" fontId="0" fillId="0" borderId="0" xfId="0"/>
    <xf numFmtId="0" fontId="2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horizontal="center" vertical="center" wrapText="1"/>
    </xf>
    <xf numFmtId="11" fontId="2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1" fontId="2" fillId="0" borderId="0" xfId="0" applyNumberFormat="1" applyFont="1"/>
    <xf numFmtId="0" fontId="0" fillId="0" borderId="0" xfId="0" applyFont="1"/>
    <xf numFmtId="164" fontId="0" fillId="0" borderId="0" xfId="0" applyNumberFormat="1" applyFont="1"/>
    <xf numFmtId="1" fontId="0" fillId="0" borderId="0" xfId="0" applyNumberFormat="1" applyFont="1"/>
    <xf numFmtId="0" fontId="0" fillId="0" borderId="0" xfId="0" applyFont="1" applyFill="1"/>
    <xf numFmtId="2" fontId="0" fillId="0" borderId="0" xfId="0" applyNumberFormat="1" applyFont="1"/>
    <xf numFmtId="2" fontId="0" fillId="0" borderId="0" xfId="0" applyNumberFormat="1" applyFont="1" applyFill="1"/>
    <xf numFmtId="2" fontId="0" fillId="0" borderId="0" xfId="0" applyNumberFormat="1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/>
      <c:scatterChart>
        <c:scatterStyle val="lineMarker"/>
        <c:varyColors val="0"/>
        <c:ser>
          <c:idx val="1"/>
          <c:order val="0"/>
          <c:spPr>
            <a:ln w="6350">
              <a:solidFill>
                <a:schemeClr val="tx1"/>
              </a:solidFill>
              <a:prstDash val="dash"/>
            </a:ln>
          </c:spPr>
          <c:marker>
            <c:symbol val="square"/>
            <c:size val="3"/>
            <c:spPr>
              <a:solidFill>
                <a:schemeClr val="tx1"/>
              </a:solidFill>
              <a:ln w="6350">
                <a:solidFill>
                  <a:schemeClr val="tx1"/>
                </a:solidFill>
              </a:ln>
            </c:spPr>
          </c:marker>
          <c:errBars>
            <c:errDir val="y"/>
            <c:errBarType val="plus"/>
            <c:errValType val="cust"/>
            <c:noEndCap val="0"/>
            <c:plus>
              <c:numRef>
                <c:f>FigS2B!$C$47:$K$47</c:f>
                <c:numCache>
                  <c:formatCode>General</c:formatCode>
                  <c:ptCount val="9"/>
                  <c:pt idx="0">
                    <c:v>0.37732712352211051</c:v>
                  </c:pt>
                  <c:pt idx="1">
                    <c:v>0.26271804677746047</c:v>
                  </c:pt>
                  <c:pt idx="2">
                    <c:v>0.74394113963842201</c:v>
                  </c:pt>
                  <c:pt idx="3">
                    <c:v>1.6469115045440004</c:v>
                  </c:pt>
                  <c:pt idx="4">
                    <c:v>0.79915485888565041</c:v>
                  </c:pt>
                  <c:pt idx="5">
                    <c:v>0.74879654844333232</c:v>
                  </c:pt>
                  <c:pt idx="6">
                    <c:v>1.8275652122087693</c:v>
                  </c:pt>
                  <c:pt idx="7">
                    <c:v>0.6181853713515254</c:v>
                  </c:pt>
                  <c:pt idx="8">
                    <c:v>0.37732712352211051</c:v>
                  </c:pt>
                </c:numCache>
              </c:numRef>
            </c:plus>
            <c:minus>
              <c:numRef>
                <c:f>FigS2B!$C$47:$K$47</c:f>
                <c:numCache>
                  <c:formatCode>General</c:formatCode>
                  <c:ptCount val="9"/>
                  <c:pt idx="0">
                    <c:v>0.37732712352211051</c:v>
                  </c:pt>
                  <c:pt idx="1">
                    <c:v>0.26271804677746047</c:v>
                  </c:pt>
                  <c:pt idx="2">
                    <c:v>0.74394113963842201</c:v>
                  </c:pt>
                  <c:pt idx="3">
                    <c:v>1.6469115045440004</c:v>
                  </c:pt>
                  <c:pt idx="4">
                    <c:v>0.79915485888565041</c:v>
                  </c:pt>
                  <c:pt idx="5">
                    <c:v>0.74879654844333232</c:v>
                  </c:pt>
                  <c:pt idx="6">
                    <c:v>1.8275652122087693</c:v>
                  </c:pt>
                  <c:pt idx="7">
                    <c:v>0.6181853713515254</c:v>
                  </c:pt>
                  <c:pt idx="8">
                    <c:v>0.37732712352211051</c:v>
                  </c:pt>
                </c:numCache>
              </c:numRef>
            </c:minus>
            <c:spPr>
              <a:ln w="6350">
                <a:headEnd w="sm" len="sm"/>
                <a:tailEnd w="sm" len="sm"/>
              </a:ln>
            </c:spPr>
          </c:errBars>
          <c:xVal>
            <c:numRef>
              <c:f>FigS2B!$C$34:$K$34</c:f>
              <c:numCache>
                <c:formatCode>0</c:formatCode>
                <c:ptCount val="9"/>
                <c:pt idx="0">
                  <c:v>0</c:v>
                </c:pt>
                <c:pt idx="1">
                  <c:v>3</c:v>
                </c:pt>
                <c:pt idx="2">
                  <c:v>6</c:v>
                </c:pt>
                <c:pt idx="3">
                  <c:v>9</c:v>
                </c:pt>
                <c:pt idx="4">
                  <c:v>12</c:v>
                </c:pt>
                <c:pt idx="5">
                  <c:v>15</c:v>
                </c:pt>
                <c:pt idx="6">
                  <c:v>18</c:v>
                </c:pt>
                <c:pt idx="7">
                  <c:v>21</c:v>
                </c:pt>
                <c:pt idx="8" formatCode="General">
                  <c:v>24</c:v>
                </c:pt>
              </c:numCache>
            </c:numRef>
          </c:xVal>
          <c:yVal>
            <c:numRef>
              <c:f>FigS2B!$C$46:$K$46</c:f>
              <c:numCache>
                <c:formatCode>0.00</c:formatCode>
                <c:ptCount val="9"/>
                <c:pt idx="0">
                  <c:v>1.2121165923974742</c:v>
                </c:pt>
                <c:pt idx="1">
                  <c:v>2.0167123327909593</c:v>
                </c:pt>
                <c:pt idx="2">
                  <c:v>1.6911964517582099</c:v>
                </c:pt>
                <c:pt idx="3">
                  <c:v>3.2353224003542618</c:v>
                </c:pt>
                <c:pt idx="4">
                  <c:v>2.9464282429007698</c:v>
                </c:pt>
                <c:pt idx="5">
                  <c:v>2.7860899232616814</c:v>
                </c:pt>
                <c:pt idx="6">
                  <c:v>3.5084968591446839</c:v>
                </c:pt>
                <c:pt idx="7">
                  <c:v>3.2892251393595471</c:v>
                </c:pt>
                <c:pt idx="8">
                  <c:v>1.2121165923974742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D0A-4DB9-8B59-EB7161533FE9}"/>
            </c:ext>
          </c:extLst>
        </c:ser>
        <c:ser>
          <c:idx val="0"/>
          <c:order val="1"/>
          <c:spPr>
            <a:ln w="6350">
              <a:solidFill>
                <a:schemeClr val="tx1"/>
              </a:solidFill>
            </a:ln>
          </c:spPr>
          <c:marker>
            <c:symbol val="circle"/>
            <c:size val="3"/>
            <c:spPr>
              <a:solidFill>
                <a:schemeClr val="bg1"/>
              </a:solidFill>
              <a:ln w="6350">
                <a:solidFill>
                  <a:schemeClr val="tx1"/>
                </a:solidFill>
              </a:ln>
            </c:spPr>
          </c:marker>
          <c:errBars>
            <c:errDir val="y"/>
            <c:errBarType val="plus"/>
            <c:errValType val="cust"/>
            <c:noEndCap val="0"/>
            <c:plus>
              <c:numRef>
                <c:f>FigS2B!$C$45:$K$45</c:f>
                <c:numCache>
                  <c:formatCode>General</c:formatCode>
                  <c:ptCount val="9"/>
                  <c:pt idx="0">
                    <c:v>0.16512981689088499</c:v>
                  </c:pt>
                  <c:pt idx="1">
                    <c:v>0.1730953997640354</c:v>
                  </c:pt>
                  <c:pt idx="2">
                    <c:v>0.39903341085913552</c:v>
                  </c:pt>
                  <c:pt idx="3">
                    <c:v>0.46640501751765989</c:v>
                  </c:pt>
                  <c:pt idx="4">
                    <c:v>1.2916958111621832</c:v>
                  </c:pt>
                  <c:pt idx="5">
                    <c:v>0.68462778613904862</c:v>
                  </c:pt>
                  <c:pt idx="6">
                    <c:v>0.92124579841625642</c:v>
                  </c:pt>
                  <c:pt idx="7">
                    <c:v>0.23170292982814669</c:v>
                  </c:pt>
                  <c:pt idx="8">
                    <c:v>0.16512981689088499</c:v>
                  </c:pt>
                </c:numCache>
              </c:numRef>
            </c:plus>
            <c:minus>
              <c:numRef>
                <c:f>FigS2B!$C$45:$K$45</c:f>
                <c:numCache>
                  <c:formatCode>General</c:formatCode>
                  <c:ptCount val="9"/>
                  <c:pt idx="0">
                    <c:v>0.16512981689088499</c:v>
                  </c:pt>
                  <c:pt idx="1">
                    <c:v>0.1730953997640354</c:v>
                  </c:pt>
                  <c:pt idx="2">
                    <c:v>0.39903341085913552</c:v>
                  </c:pt>
                  <c:pt idx="3">
                    <c:v>0.46640501751765989</c:v>
                  </c:pt>
                  <c:pt idx="4">
                    <c:v>1.2916958111621832</c:v>
                  </c:pt>
                  <c:pt idx="5">
                    <c:v>0.68462778613904862</c:v>
                  </c:pt>
                  <c:pt idx="6">
                    <c:v>0.92124579841625642</c:v>
                  </c:pt>
                  <c:pt idx="7">
                    <c:v>0.23170292982814669</c:v>
                  </c:pt>
                  <c:pt idx="8">
                    <c:v>0.16512981689088499</c:v>
                  </c:pt>
                </c:numCache>
              </c:numRef>
            </c:minus>
            <c:spPr>
              <a:ln w="6350"/>
            </c:spPr>
          </c:errBars>
          <c:xVal>
            <c:numRef>
              <c:f>FigS2B!$C$34:$K$34</c:f>
              <c:numCache>
                <c:formatCode>0</c:formatCode>
                <c:ptCount val="9"/>
                <c:pt idx="0">
                  <c:v>0</c:v>
                </c:pt>
                <c:pt idx="1">
                  <c:v>3</c:v>
                </c:pt>
                <c:pt idx="2">
                  <c:v>6</c:v>
                </c:pt>
                <c:pt idx="3">
                  <c:v>9</c:v>
                </c:pt>
                <c:pt idx="4">
                  <c:v>12</c:v>
                </c:pt>
                <c:pt idx="5">
                  <c:v>15</c:v>
                </c:pt>
                <c:pt idx="6">
                  <c:v>18</c:v>
                </c:pt>
                <c:pt idx="7">
                  <c:v>21</c:v>
                </c:pt>
                <c:pt idx="8" formatCode="General">
                  <c:v>24</c:v>
                </c:pt>
              </c:numCache>
            </c:numRef>
          </c:xVal>
          <c:yVal>
            <c:numRef>
              <c:f>FigS2B!$C$44:$K$44</c:f>
              <c:numCache>
                <c:formatCode>0.00</c:formatCode>
                <c:ptCount val="9"/>
                <c:pt idx="0">
                  <c:v>1.0624418912266471</c:v>
                </c:pt>
                <c:pt idx="1">
                  <c:v>2.3706232112457712</c:v>
                </c:pt>
                <c:pt idx="2">
                  <c:v>1.2611678238058557</c:v>
                </c:pt>
                <c:pt idx="3">
                  <c:v>3.0104462893597415</c:v>
                </c:pt>
                <c:pt idx="4">
                  <c:v>4.6551158432347863</c:v>
                </c:pt>
                <c:pt idx="5">
                  <c:v>2.3996307782511894</c:v>
                </c:pt>
                <c:pt idx="6">
                  <c:v>2.6946220704790598</c:v>
                </c:pt>
                <c:pt idx="7">
                  <c:v>1.4916949066323166</c:v>
                </c:pt>
                <c:pt idx="8">
                  <c:v>1.0624418912266471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D0A-4DB9-8B59-EB7161533F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766976"/>
        <c:axId val="94773248"/>
      </c:scatterChart>
      <c:valAx>
        <c:axId val="94766976"/>
        <c:scaling>
          <c:orientation val="minMax"/>
          <c:max val="24"/>
          <c:min val="-3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Zeitgeber time (h)</a:t>
                </a:r>
              </a:p>
            </c:rich>
          </c:tx>
          <c:layout>
            <c:manualLayout>
              <c:xMode val="edge"/>
              <c:yMode val="edge"/>
              <c:x val="0.42187205117559118"/>
              <c:y val="0.86922297665610349"/>
            </c:manualLayout>
          </c:layout>
          <c:overlay val="0"/>
        </c:title>
        <c:numFmt formatCode="0" sourceLinked="1"/>
        <c:majorTickMark val="out"/>
        <c:minorTickMark val="none"/>
        <c:tickLblPos val="nextTo"/>
        <c:spPr>
          <a:ln>
            <a:solidFill>
              <a:schemeClr val="tx1">
                <a:lumMod val="50000"/>
                <a:lumOff val="50000"/>
              </a:schemeClr>
            </a:solidFill>
          </a:ln>
        </c:spPr>
        <c:crossAx val="94773248"/>
        <c:crosses val="autoZero"/>
        <c:crossBetween val="midCat"/>
        <c:majorUnit val="3"/>
      </c:valAx>
      <c:valAx>
        <c:axId val="9477324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600"/>
                </a:pPr>
                <a:r>
                  <a:rPr lang="en-US" sz="600"/>
                  <a:t>Relative expression </a:t>
                </a:r>
              </a:p>
            </c:rich>
          </c:tx>
          <c:layout>
            <c:manualLayout>
              <c:xMode val="edge"/>
              <c:yMode val="edge"/>
              <c:x val="0.10832035508700757"/>
              <c:y val="0.24440901613138338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94766976"/>
        <c:crossesAt val="-3"/>
        <c:crossBetween val="midCat"/>
      </c:valAx>
    </c:plotArea>
    <c:plotVisOnly val="1"/>
    <c:dispBlanksAs val="gap"/>
    <c:showDLblsOverMax val="0"/>
  </c:chart>
  <c:txPr>
    <a:bodyPr/>
    <a:lstStyle/>
    <a:p>
      <a:pPr>
        <a:defRPr sz="400" b="0">
          <a:latin typeface="Arial" panose="020B0604020202020204" pitchFamily="34" charset="0"/>
          <a:cs typeface="Arial" panose="020B0604020202020204" pitchFamily="34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/>
      <c:scatterChart>
        <c:scatterStyle val="lineMarker"/>
        <c:varyColors val="0"/>
        <c:ser>
          <c:idx val="1"/>
          <c:order val="0"/>
          <c:spPr>
            <a:ln w="6350">
              <a:solidFill>
                <a:schemeClr val="tx1"/>
              </a:solidFill>
              <a:prstDash val="dash"/>
            </a:ln>
          </c:spPr>
          <c:marker>
            <c:symbol val="square"/>
            <c:size val="3"/>
            <c:spPr>
              <a:solidFill>
                <a:schemeClr val="tx1"/>
              </a:solidFill>
              <a:ln w="6350">
                <a:solidFill>
                  <a:schemeClr val="tx1"/>
                </a:solidFill>
              </a:ln>
            </c:spPr>
          </c:marker>
          <c:errBars>
            <c:errDir val="y"/>
            <c:errBarType val="plus"/>
            <c:errValType val="cust"/>
            <c:noEndCap val="0"/>
            <c:plus>
              <c:numRef>
                <c:f>FigS2B!$C$31:$K$31</c:f>
                <c:numCache>
                  <c:formatCode>General</c:formatCode>
                  <c:ptCount val="9"/>
                  <c:pt idx="0">
                    <c:v>1.8594869364065636</c:v>
                  </c:pt>
                  <c:pt idx="1">
                    <c:v>0.78850068695806197</c:v>
                  </c:pt>
                  <c:pt idx="2">
                    <c:v>0.37704995248198447</c:v>
                  </c:pt>
                  <c:pt idx="3">
                    <c:v>2.4037008503093288E-2</c:v>
                  </c:pt>
                  <c:pt idx="4">
                    <c:v>0.15059142664102007</c:v>
                  </c:pt>
                  <c:pt idx="5">
                    <c:v>0.28238198124762431</c:v>
                  </c:pt>
                  <c:pt idx="6">
                    <c:v>0.17349351572897476</c:v>
                  </c:pt>
                  <c:pt idx="7">
                    <c:v>1.3298788583091992</c:v>
                  </c:pt>
                  <c:pt idx="8">
                    <c:v>1.8594869364065636</c:v>
                  </c:pt>
                </c:numCache>
              </c:numRef>
            </c:plus>
            <c:minus>
              <c:numRef>
                <c:f>FigS2B!$C$31:$K$31</c:f>
                <c:numCache>
                  <c:formatCode>General</c:formatCode>
                  <c:ptCount val="9"/>
                  <c:pt idx="0">
                    <c:v>1.8594869364065636</c:v>
                  </c:pt>
                  <c:pt idx="1">
                    <c:v>0.78850068695806197</c:v>
                  </c:pt>
                  <c:pt idx="2">
                    <c:v>0.37704995248198447</c:v>
                  </c:pt>
                  <c:pt idx="3">
                    <c:v>2.4037008503093288E-2</c:v>
                  </c:pt>
                  <c:pt idx="4">
                    <c:v>0.15059142664102007</c:v>
                  </c:pt>
                  <c:pt idx="5">
                    <c:v>0.28238198124762431</c:v>
                  </c:pt>
                  <c:pt idx="6">
                    <c:v>0.17349351572897476</c:v>
                  </c:pt>
                  <c:pt idx="7">
                    <c:v>1.3298788583091992</c:v>
                  </c:pt>
                  <c:pt idx="8">
                    <c:v>1.8594869364065636</c:v>
                  </c:pt>
                </c:numCache>
              </c:numRef>
            </c:minus>
            <c:spPr>
              <a:ln w="6350">
                <a:headEnd w="sm" len="sm"/>
                <a:tailEnd w="sm" len="sm"/>
              </a:ln>
            </c:spPr>
          </c:errBars>
          <c:xVal>
            <c:numRef>
              <c:f>FigS2B!$C$18:$K$18</c:f>
              <c:numCache>
                <c:formatCode>0</c:formatCode>
                <c:ptCount val="9"/>
                <c:pt idx="0">
                  <c:v>0</c:v>
                </c:pt>
                <c:pt idx="1">
                  <c:v>3</c:v>
                </c:pt>
                <c:pt idx="2">
                  <c:v>6</c:v>
                </c:pt>
                <c:pt idx="3">
                  <c:v>9</c:v>
                </c:pt>
                <c:pt idx="4">
                  <c:v>12</c:v>
                </c:pt>
                <c:pt idx="5">
                  <c:v>15</c:v>
                </c:pt>
                <c:pt idx="6">
                  <c:v>18</c:v>
                </c:pt>
                <c:pt idx="7">
                  <c:v>21</c:v>
                </c:pt>
                <c:pt idx="8" formatCode="General">
                  <c:v>24</c:v>
                </c:pt>
              </c:numCache>
            </c:numRef>
          </c:xVal>
          <c:yVal>
            <c:numRef>
              <c:f>FigS2B!$C$30:$K$30</c:f>
              <c:numCache>
                <c:formatCode>0.00</c:formatCode>
                <c:ptCount val="9"/>
                <c:pt idx="0">
                  <c:v>2.9649999999999999</c:v>
                </c:pt>
                <c:pt idx="1">
                  <c:v>3.26</c:v>
                </c:pt>
                <c:pt idx="2">
                  <c:v>0.86</c:v>
                </c:pt>
                <c:pt idx="3">
                  <c:v>0.11333333333333333</c:v>
                </c:pt>
                <c:pt idx="4">
                  <c:v>0.69333333333333336</c:v>
                </c:pt>
                <c:pt idx="5">
                  <c:v>2.3674999999999997</c:v>
                </c:pt>
                <c:pt idx="6">
                  <c:v>4.1100000000000003</c:v>
                </c:pt>
                <c:pt idx="7">
                  <c:v>6.0966666666666667</c:v>
                </c:pt>
                <c:pt idx="8">
                  <c:v>2.9649999999999999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029-4D3E-B68E-6C772A540A6C}"/>
            </c:ext>
          </c:extLst>
        </c:ser>
        <c:ser>
          <c:idx val="0"/>
          <c:order val="1"/>
          <c:spPr>
            <a:ln w="6350">
              <a:solidFill>
                <a:schemeClr val="tx1"/>
              </a:solidFill>
            </a:ln>
          </c:spPr>
          <c:marker>
            <c:symbol val="circle"/>
            <c:size val="3"/>
            <c:spPr>
              <a:solidFill>
                <a:schemeClr val="bg1"/>
              </a:solidFill>
              <a:ln w="6350">
                <a:solidFill>
                  <a:schemeClr val="tx1"/>
                </a:solidFill>
              </a:ln>
            </c:spPr>
          </c:marker>
          <c:errBars>
            <c:errDir val="y"/>
            <c:errBarType val="plus"/>
            <c:errValType val="cust"/>
            <c:noEndCap val="0"/>
            <c:plus>
              <c:numRef>
                <c:f>FigS2B!$C$29:$K$29</c:f>
                <c:numCache>
                  <c:formatCode>General</c:formatCode>
                  <c:ptCount val="9"/>
                  <c:pt idx="0">
                    <c:v>0.71482709642107067</c:v>
                  </c:pt>
                  <c:pt idx="1">
                    <c:v>1.2998632406697435</c:v>
                  </c:pt>
                  <c:pt idx="2">
                    <c:v>1.5492713341008626</c:v>
                  </c:pt>
                  <c:pt idx="3">
                    <c:v>1.2018504251546691E-2</c:v>
                  </c:pt>
                  <c:pt idx="4">
                    <c:v>9.6090235369330562E-2</c:v>
                  </c:pt>
                  <c:pt idx="5">
                    <c:v>0.38713423597851249</c:v>
                  </c:pt>
                  <c:pt idx="6">
                    <c:v>0.43976082514627524</c:v>
                  </c:pt>
                  <c:pt idx="7">
                    <c:v>0.49804060521652838</c:v>
                  </c:pt>
                  <c:pt idx="8">
                    <c:v>0.71482709642107067</c:v>
                  </c:pt>
                </c:numCache>
              </c:numRef>
            </c:plus>
            <c:minus>
              <c:numRef>
                <c:f>FigS2B!$C$29:$K$29</c:f>
                <c:numCache>
                  <c:formatCode>General</c:formatCode>
                  <c:ptCount val="9"/>
                  <c:pt idx="0">
                    <c:v>0.71482709642107067</c:v>
                  </c:pt>
                  <c:pt idx="1">
                    <c:v>1.2998632406697435</c:v>
                  </c:pt>
                  <c:pt idx="2">
                    <c:v>1.5492713341008626</c:v>
                  </c:pt>
                  <c:pt idx="3">
                    <c:v>1.2018504251546691E-2</c:v>
                  </c:pt>
                  <c:pt idx="4">
                    <c:v>9.6090235369330562E-2</c:v>
                  </c:pt>
                  <c:pt idx="5">
                    <c:v>0.38713423597851249</c:v>
                  </c:pt>
                  <c:pt idx="6">
                    <c:v>0.43976082514627524</c:v>
                  </c:pt>
                  <c:pt idx="7">
                    <c:v>0.49804060521652838</c:v>
                  </c:pt>
                  <c:pt idx="8">
                    <c:v>0.71482709642107067</c:v>
                  </c:pt>
                </c:numCache>
              </c:numRef>
            </c:minus>
            <c:spPr>
              <a:ln w="6350"/>
            </c:spPr>
          </c:errBars>
          <c:xVal>
            <c:numRef>
              <c:f>FigS2B!$C$18:$K$18</c:f>
              <c:numCache>
                <c:formatCode>0</c:formatCode>
                <c:ptCount val="9"/>
                <c:pt idx="0">
                  <c:v>0</c:v>
                </c:pt>
                <c:pt idx="1">
                  <c:v>3</c:v>
                </c:pt>
                <c:pt idx="2">
                  <c:v>6</c:v>
                </c:pt>
                <c:pt idx="3">
                  <c:v>9</c:v>
                </c:pt>
                <c:pt idx="4">
                  <c:v>12</c:v>
                </c:pt>
                <c:pt idx="5">
                  <c:v>15</c:v>
                </c:pt>
                <c:pt idx="6">
                  <c:v>18</c:v>
                </c:pt>
                <c:pt idx="7">
                  <c:v>21</c:v>
                </c:pt>
                <c:pt idx="8" formatCode="General">
                  <c:v>24</c:v>
                </c:pt>
              </c:numCache>
            </c:numRef>
          </c:xVal>
          <c:yVal>
            <c:numRef>
              <c:f>FigS2B!$C$28:$K$28</c:f>
              <c:numCache>
                <c:formatCode>0.00</c:formatCode>
                <c:ptCount val="9"/>
                <c:pt idx="0">
                  <c:v>4.4366666666666665</c:v>
                </c:pt>
                <c:pt idx="1">
                  <c:v>5.3233333333333333</c:v>
                </c:pt>
                <c:pt idx="2">
                  <c:v>3.5549999999999997</c:v>
                </c:pt>
                <c:pt idx="3">
                  <c:v>0.11333333333333333</c:v>
                </c:pt>
                <c:pt idx="4">
                  <c:v>0.34</c:v>
                </c:pt>
                <c:pt idx="5">
                  <c:v>1.3275000000000001</c:v>
                </c:pt>
                <c:pt idx="6">
                  <c:v>4.2475000000000005</c:v>
                </c:pt>
                <c:pt idx="7">
                  <c:v>5.9433333333333325</c:v>
                </c:pt>
                <c:pt idx="8">
                  <c:v>4.4366666666666665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029-4D3E-B68E-6C772A540A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766976"/>
        <c:axId val="94773248"/>
      </c:scatterChart>
      <c:valAx>
        <c:axId val="94766976"/>
        <c:scaling>
          <c:orientation val="minMax"/>
          <c:max val="24"/>
          <c:min val="-3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Zeitgeber time (h)</a:t>
                </a:r>
              </a:p>
            </c:rich>
          </c:tx>
          <c:layout>
            <c:manualLayout>
              <c:xMode val="edge"/>
              <c:yMode val="edge"/>
              <c:x val="0.42187205117559118"/>
              <c:y val="0.86922297665610349"/>
            </c:manualLayout>
          </c:layout>
          <c:overlay val="0"/>
        </c:title>
        <c:numFmt formatCode="0" sourceLinked="1"/>
        <c:majorTickMark val="out"/>
        <c:minorTickMark val="none"/>
        <c:tickLblPos val="nextTo"/>
        <c:spPr>
          <a:ln>
            <a:solidFill>
              <a:schemeClr val="tx1">
                <a:lumMod val="50000"/>
                <a:lumOff val="50000"/>
              </a:schemeClr>
            </a:solidFill>
          </a:ln>
        </c:spPr>
        <c:crossAx val="94773248"/>
        <c:crosses val="autoZero"/>
        <c:crossBetween val="midCat"/>
        <c:majorUnit val="3"/>
      </c:valAx>
      <c:valAx>
        <c:axId val="9477324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600"/>
                </a:pPr>
                <a:r>
                  <a:rPr lang="en-US" sz="600"/>
                  <a:t>Relative expression </a:t>
                </a:r>
              </a:p>
            </c:rich>
          </c:tx>
          <c:layout>
            <c:manualLayout>
              <c:xMode val="edge"/>
              <c:yMode val="edge"/>
              <c:x val="4.5795020839042931E-2"/>
              <c:y val="0.2677443379689573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94766976"/>
        <c:crossesAt val="-3"/>
        <c:crossBetween val="midCat"/>
      </c:valAx>
    </c:plotArea>
    <c:plotVisOnly val="1"/>
    <c:dispBlanksAs val="gap"/>
    <c:showDLblsOverMax val="0"/>
  </c:chart>
  <c:txPr>
    <a:bodyPr/>
    <a:lstStyle/>
    <a:p>
      <a:pPr>
        <a:defRPr sz="400" b="0">
          <a:latin typeface="Arial" panose="020B0604020202020204" pitchFamily="34" charset="0"/>
          <a:cs typeface="Arial" panose="020B0604020202020204" pitchFamily="34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/>
      <c:scatterChart>
        <c:scatterStyle val="lineMarker"/>
        <c:varyColors val="0"/>
        <c:ser>
          <c:idx val="1"/>
          <c:order val="0"/>
          <c:spPr>
            <a:ln w="6350">
              <a:solidFill>
                <a:schemeClr val="tx1"/>
              </a:solidFill>
              <a:prstDash val="dash"/>
            </a:ln>
          </c:spPr>
          <c:marker>
            <c:symbol val="square"/>
            <c:size val="3"/>
            <c:spPr>
              <a:solidFill>
                <a:schemeClr val="tx1"/>
              </a:solidFill>
              <a:ln w="6350">
                <a:solidFill>
                  <a:schemeClr val="tx1"/>
                </a:solidFill>
              </a:ln>
            </c:spPr>
          </c:marker>
          <c:errBars>
            <c:errDir val="y"/>
            <c:errBarType val="plus"/>
            <c:errValType val="cust"/>
            <c:noEndCap val="0"/>
            <c:plus>
              <c:numRef>
                <c:f>FigS2B!$C$31:$K$31</c:f>
                <c:numCache>
                  <c:formatCode>General</c:formatCode>
                  <c:ptCount val="9"/>
                  <c:pt idx="0">
                    <c:v>1.8594869364065636</c:v>
                  </c:pt>
                  <c:pt idx="1">
                    <c:v>0.78850068695806197</c:v>
                  </c:pt>
                  <c:pt idx="2">
                    <c:v>0.37704995248198447</c:v>
                  </c:pt>
                  <c:pt idx="3">
                    <c:v>2.4037008503093288E-2</c:v>
                  </c:pt>
                  <c:pt idx="4">
                    <c:v>0.15059142664102007</c:v>
                  </c:pt>
                  <c:pt idx="5">
                    <c:v>0.28238198124762431</c:v>
                  </c:pt>
                  <c:pt idx="6">
                    <c:v>0.17349351572897476</c:v>
                  </c:pt>
                  <c:pt idx="7">
                    <c:v>1.3298788583091992</c:v>
                  </c:pt>
                  <c:pt idx="8">
                    <c:v>1.8594869364065636</c:v>
                  </c:pt>
                </c:numCache>
              </c:numRef>
            </c:plus>
            <c:minus>
              <c:numRef>
                <c:f>FigS2B!$C$31:$K$31</c:f>
                <c:numCache>
                  <c:formatCode>General</c:formatCode>
                  <c:ptCount val="9"/>
                  <c:pt idx="0">
                    <c:v>1.8594869364065636</c:v>
                  </c:pt>
                  <c:pt idx="1">
                    <c:v>0.78850068695806197</c:v>
                  </c:pt>
                  <c:pt idx="2">
                    <c:v>0.37704995248198447</c:v>
                  </c:pt>
                  <c:pt idx="3">
                    <c:v>2.4037008503093288E-2</c:v>
                  </c:pt>
                  <c:pt idx="4">
                    <c:v>0.15059142664102007</c:v>
                  </c:pt>
                  <c:pt idx="5">
                    <c:v>0.28238198124762431</c:v>
                  </c:pt>
                  <c:pt idx="6">
                    <c:v>0.17349351572897476</c:v>
                  </c:pt>
                  <c:pt idx="7">
                    <c:v>1.3298788583091992</c:v>
                  </c:pt>
                  <c:pt idx="8">
                    <c:v>1.8594869364065636</c:v>
                  </c:pt>
                </c:numCache>
              </c:numRef>
            </c:minus>
            <c:spPr>
              <a:ln w="6350">
                <a:headEnd w="sm" len="sm"/>
                <a:tailEnd w="sm" len="sm"/>
              </a:ln>
            </c:spPr>
          </c:errBars>
          <c:xVal>
            <c:numRef>
              <c:f>FigS2B!$C$2:$K$2</c:f>
              <c:numCache>
                <c:formatCode>General</c:formatCode>
                <c:ptCount val="9"/>
                <c:pt idx="0">
                  <c:v>0</c:v>
                </c:pt>
                <c:pt idx="1">
                  <c:v>3</c:v>
                </c:pt>
                <c:pt idx="2">
                  <c:v>6</c:v>
                </c:pt>
                <c:pt idx="3">
                  <c:v>9</c:v>
                </c:pt>
                <c:pt idx="4">
                  <c:v>12</c:v>
                </c:pt>
                <c:pt idx="5">
                  <c:v>15</c:v>
                </c:pt>
                <c:pt idx="6">
                  <c:v>18</c:v>
                </c:pt>
                <c:pt idx="7">
                  <c:v>21</c:v>
                </c:pt>
                <c:pt idx="8">
                  <c:v>24</c:v>
                </c:pt>
              </c:numCache>
            </c:numRef>
          </c:xVal>
          <c:yVal>
            <c:numRef>
              <c:f>FigS2B!$C$14:$K$14</c:f>
              <c:numCache>
                <c:formatCode>0.00</c:formatCode>
                <c:ptCount val="9"/>
                <c:pt idx="0">
                  <c:v>2.291236798893586</c:v>
                </c:pt>
                <c:pt idx="1">
                  <c:v>6.5423789844798286</c:v>
                </c:pt>
                <c:pt idx="2">
                  <c:v>5.6786493791491983</c:v>
                </c:pt>
                <c:pt idx="3">
                  <c:v>14.396150476863118</c:v>
                </c:pt>
                <c:pt idx="4">
                  <c:v>24.00521794218729</c:v>
                </c:pt>
                <c:pt idx="5">
                  <c:v>22.714816599096139</c:v>
                </c:pt>
                <c:pt idx="6">
                  <c:v>9.0167795411895284</c:v>
                </c:pt>
                <c:pt idx="7">
                  <c:v>6.4273536823464559</c:v>
                </c:pt>
                <c:pt idx="8">
                  <c:v>2.291236798893586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892-4E3B-9E49-128C23035190}"/>
            </c:ext>
          </c:extLst>
        </c:ser>
        <c:ser>
          <c:idx val="0"/>
          <c:order val="1"/>
          <c:spPr>
            <a:ln w="6350">
              <a:solidFill>
                <a:schemeClr val="tx1"/>
              </a:solidFill>
            </a:ln>
          </c:spPr>
          <c:marker>
            <c:symbol val="circle"/>
            <c:size val="3"/>
            <c:spPr>
              <a:solidFill>
                <a:schemeClr val="bg1"/>
              </a:solidFill>
              <a:ln w="6350">
                <a:solidFill>
                  <a:schemeClr val="tx1"/>
                </a:solidFill>
              </a:ln>
            </c:spPr>
          </c:marker>
          <c:errBars>
            <c:errDir val="y"/>
            <c:errBarType val="plus"/>
            <c:errValType val="cust"/>
            <c:noEndCap val="0"/>
            <c:plus>
              <c:numRef>
                <c:f>FigS2B!$C$29:$K$29</c:f>
                <c:numCache>
                  <c:formatCode>General</c:formatCode>
                  <c:ptCount val="9"/>
                  <c:pt idx="0">
                    <c:v>0.71482709642107067</c:v>
                  </c:pt>
                  <c:pt idx="1">
                    <c:v>1.2998632406697435</c:v>
                  </c:pt>
                  <c:pt idx="2">
                    <c:v>1.5492713341008626</c:v>
                  </c:pt>
                  <c:pt idx="3">
                    <c:v>1.2018504251546691E-2</c:v>
                  </c:pt>
                  <c:pt idx="4">
                    <c:v>9.6090235369330562E-2</c:v>
                  </c:pt>
                  <c:pt idx="5">
                    <c:v>0.38713423597851249</c:v>
                  </c:pt>
                  <c:pt idx="6">
                    <c:v>0.43976082514627524</c:v>
                  </c:pt>
                  <c:pt idx="7">
                    <c:v>0.49804060521652838</c:v>
                  </c:pt>
                  <c:pt idx="8">
                    <c:v>0.71482709642107067</c:v>
                  </c:pt>
                </c:numCache>
              </c:numRef>
            </c:plus>
            <c:minus>
              <c:numRef>
                <c:f>FigS2B!$C$29:$K$29</c:f>
                <c:numCache>
                  <c:formatCode>General</c:formatCode>
                  <c:ptCount val="9"/>
                  <c:pt idx="0">
                    <c:v>0.71482709642107067</c:v>
                  </c:pt>
                  <c:pt idx="1">
                    <c:v>1.2998632406697435</c:v>
                  </c:pt>
                  <c:pt idx="2">
                    <c:v>1.5492713341008626</c:v>
                  </c:pt>
                  <c:pt idx="3">
                    <c:v>1.2018504251546691E-2</c:v>
                  </c:pt>
                  <c:pt idx="4">
                    <c:v>9.6090235369330562E-2</c:v>
                  </c:pt>
                  <c:pt idx="5">
                    <c:v>0.38713423597851249</c:v>
                  </c:pt>
                  <c:pt idx="6">
                    <c:v>0.43976082514627524</c:v>
                  </c:pt>
                  <c:pt idx="7">
                    <c:v>0.49804060521652838</c:v>
                  </c:pt>
                  <c:pt idx="8">
                    <c:v>0.71482709642107067</c:v>
                  </c:pt>
                </c:numCache>
              </c:numRef>
            </c:minus>
            <c:spPr>
              <a:ln w="6350"/>
            </c:spPr>
          </c:errBars>
          <c:xVal>
            <c:numRef>
              <c:f>FigS2B!$C$2:$K$2</c:f>
              <c:numCache>
                <c:formatCode>General</c:formatCode>
                <c:ptCount val="9"/>
                <c:pt idx="0">
                  <c:v>0</c:v>
                </c:pt>
                <c:pt idx="1">
                  <c:v>3</c:v>
                </c:pt>
                <c:pt idx="2">
                  <c:v>6</c:v>
                </c:pt>
                <c:pt idx="3">
                  <c:v>9</c:v>
                </c:pt>
                <c:pt idx="4">
                  <c:v>12</c:v>
                </c:pt>
                <c:pt idx="5">
                  <c:v>15</c:v>
                </c:pt>
                <c:pt idx="6">
                  <c:v>18</c:v>
                </c:pt>
                <c:pt idx="7">
                  <c:v>21</c:v>
                </c:pt>
                <c:pt idx="8">
                  <c:v>24</c:v>
                </c:pt>
              </c:numCache>
            </c:numRef>
          </c:xVal>
          <c:yVal>
            <c:numRef>
              <c:f>FigS2B!$C$12:$K$12</c:f>
              <c:numCache>
                <c:formatCode>0.00</c:formatCode>
                <c:ptCount val="9"/>
                <c:pt idx="0">
                  <c:v>1.5767955610131192</c:v>
                </c:pt>
                <c:pt idx="1">
                  <c:v>0.59473874684708472</c:v>
                </c:pt>
                <c:pt idx="2">
                  <c:v>3.3915362685240336</c:v>
                </c:pt>
                <c:pt idx="3">
                  <c:v>1.479578983632041</c:v>
                </c:pt>
                <c:pt idx="4">
                  <c:v>4.0986174336866403</c:v>
                </c:pt>
                <c:pt idx="5">
                  <c:v>3.7753278895720079</c:v>
                </c:pt>
                <c:pt idx="6">
                  <c:v>9.902094095804399</c:v>
                </c:pt>
                <c:pt idx="7">
                  <c:v>6.6439635653889937</c:v>
                </c:pt>
                <c:pt idx="8">
                  <c:v>1.5767955610131192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892-4E3B-9E49-128C230351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766976"/>
        <c:axId val="94773248"/>
      </c:scatterChart>
      <c:valAx>
        <c:axId val="94766976"/>
        <c:scaling>
          <c:orientation val="minMax"/>
          <c:max val="24"/>
          <c:min val="-3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Zeitgeber time (h)</a:t>
                </a:r>
              </a:p>
            </c:rich>
          </c:tx>
          <c:layout>
            <c:manualLayout>
              <c:xMode val="edge"/>
              <c:yMode val="edge"/>
              <c:x val="0.42187205117559118"/>
              <c:y val="0.86922297665610349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>
            <a:solidFill>
              <a:schemeClr val="tx1">
                <a:lumMod val="50000"/>
                <a:lumOff val="50000"/>
              </a:schemeClr>
            </a:solidFill>
          </a:ln>
        </c:spPr>
        <c:crossAx val="94773248"/>
        <c:crosses val="autoZero"/>
        <c:crossBetween val="midCat"/>
        <c:majorUnit val="3"/>
      </c:valAx>
      <c:valAx>
        <c:axId val="9477324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600"/>
                </a:pPr>
                <a:r>
                  <a:rPr lang="en-US" sz="600"/>
                  <a:t>Relative expression </a:t>
                </a:r>
              </a:p>
            </c:rich>
          </c:tx>
          <c:layout>
            <c:manualLayout>
              <c:xMode val="edge"/>
              <c:yMode val="edge"/>
              <c:x val="6.6636798921697826E-2"/>
              <c:y val="0.24440901613138338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94766976"/>
        <c:crossesAt val="-3"/>
        <c:crossBetween val="midCat"/>
      </c:valAx>
    </c:plotArea>
    <c:plotVisOnly val="1"/>
    <c:dispBlanksAs val="gap"/>
    <c:showDLblsOverMax val="0"/>
  </c:chart>
  <c:txPr>
    <a:bodyPr/>
    <a:lstStyle/>
    <a:p>
      <a:pPr>
        <a:defRPr sz="400" b="0">
          <a:latin typeface="Arial" panose="020B0604020202020204" pitchFamily="34" charset="0"/>
          <a:cs typeface="Arial" panose="020B0604020202020204" pitchFamily="34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34156414041994748"/>
          <c:y val="0.11282060393345765"/>
          <c:w val="0.6063525262467192"/>
          <c:h val="0.7743587921330846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FigS2C!$B$18:$E$18</c:f>
              <c:strCache>
                <c:ptCount val="4"/>
                <c:pt idx="0">
                  <c:v>3</c:v>
                </c:pt>
                <c:pt idx="1">
                  <c:v>7</c:v>
                </c:pt>
                <c:pt idx="2">
                  <c:v>4</c:v>
                </c:pt>
                <c:pt idx="3">
                  <c:v>4</c:v>
                </c:pt>
              </c:strCache>
            </c:strRef>
          </c:tx>
          <c:spPr>
            <a:ln>
              <a:solidFill>
                <a:sysClr val="windowText" lastClr="000000"/>
              </a:solidFill>
            </a:ln>
          </c:spPr>
          <c:invertIfNegative val="0"/>
          <c:dPt>
            <c:idx val="0"/>
            <c:invertIfNegative val="0"/>
            <c:bubble3D val="0"/>
            <c:spPr>
              <a:solidFill>
                <a:sysClr val="window" lastClr="FFFFFF"/>
              </a:solidFill>
              <a:ln cmpd="sng"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D14B-4392-B005-17A4D3CBBDAD}"/>
              </c:ext>
            </c:extLst>
          </c:dPt>
          <c:dPt>
            <c:idx val="1"/>
            <c:invertIfNegative val="0"/>
            <c:bubble3D val="0"/>
            <c:spPr>
              <a:solidFill>
                <a:sysClr val="windowText" lastClr="000000"/>
              </a:solidFill>
              <a:ln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D14B-4392-B005-17A4D3CBBDAD}"/>
              </c:ext>
            </c:extLst>
          </c:dPt>
          <c:dPt>
            <c:idx val="2"/>
            <c:invertIfNegative val="0"/>
            <c:bubble3D val="0"/>
            <c:spPr>
              <a:solidFill>
                <a:sysClr val="window" lastClr="FFFFFF"/>
              </a:solidFill>
              <a:ln w="9525" cmpd="sng"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D14B-4392-B005-17A4D3CBBDAD}"/>
              </c:ext>
            </c:extLst>
          </c:dPt>
          <c:dPt>
            <c:idx val="3"/>
            <c:invertIfNegative val="0"/>
            <c:bubble3D val="0"/>
            <c:spPr>
              <a:solidFill>
                <a:sysClr val="windowText" lastClr="000000"/>
              </a:solidFill>
              <a:ln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D14B-4392-B005-17A4D3CBBDAD}"/>
              </c:ext>
            </c:extLst>
          </c:dPt>
          <c:errBars>
            <c:errBarType val="plus"/>
            <c:errValType val="cust"/>
            <c:noEndCap val="0"/>
            <c:plus>
              <c:numRef>
                <c:f>FigS2C!$B$18:$E$18</c:f>
                <c:numCache>
                  <c:formatCode>General</c:formatCode>
                  <c:ptCount val="4"/>
                  <c:pt idx="0">
                    <c:v>3.362457798839952</c:v>
                  </c:pt>
                  <c:pt idx="1">
                    <c:v>7.4942154563451453</c:v>
                  </c:pt>
                  <c:pt idx="2">
                    <c:v>4.1810009843061779</c:v>
                  </c:pt>
                  <c:pt idx="3">
                    <c:v>4.0877828468285555</c:v>
                  </c:pt>
                </c:numCache>
              </c:numRef>
            </c:plus>
            <c:minus>
              <c:numRef>
                <c:f>FigS2C!$B$18:$E$18</c:f>
                <c:numCache>
                  <c:formatCode>General</c:formatCode>
                  <c:ptCount val="4"/>
                  <c:pt idx="0">
                    <c:v>3.362457798839952</c:v>
                  </c:pt>
                  <c:pt idx="1">
                    <c:v>7.4942154563451453</c:v>
                  </c:pt>
                  <c:pt idx="2">
                    <c:v>4.1810009843061779</c:v>
                  </c:pt>
                  <c:pt idx="3">
                    <c:v>4.0877828468285555</c:v>
                  </c:pt>
                </c:numCache>
              </c:numRef>
            </c:minus>
          </c:errBars>
          <c:val>
            <c:numRef>
              <c:f>FigS2C!$B$17:$E$17</c:f>
              <c:numCache>
                <c:formatCode>0</c:formatCode>
                <c:ptCount val="4"/>
                <c:pt idx="0">
                  <c:v>100.14285714285714</c:v>
                </c:pt>
                <c:pt idx="1">
                  <c:v>121.14285714285714</c:v>
                </c:pt>
                <c:pt idx="2">
                  <c:v>116.5</c:v>
                </c:pt>
                <c:pt idx="3">
                  <c:v>116.35714285714286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14B-4392-B005-17A4D3CBBD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1"/>
        <c:axId val="96024064"/>
        <c:axId val="96025600"/>
      </c:barChart>
      <c:catAx>
        <c:axId val="9602406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>
            <a:noFill/>
          </a:ln>
        </c:spPr>
        <c:crossAx val="96025600"/>
        <c:crosses val="autoZero"/>
        <c:auto val="1"/>
        <c:lblAlgn val="ctr"/>
        <c:lblOffset val="100"/>
        <c:noMultiLvlLbl val="0"/>
      </c:catAx>
      <c:valAx>
        <c:axId val="96025600"/>
        <c:scaling>
          <c:orientation val="minMax"/>
          <c:max val="150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 </a:t>
                </a:r>
                <a:r>
                  <a:rPr lang="en-US" sz="600" b="0" i="0" u="none" strike="noStrike" baseline="0">
                    <a:effectLst/>
                  </a:rPr>
                  <a:t> glycemia (mgl/dl</a:t>
                </a:r>
                <a:r>
                  <a:rPr lang="en-US"/>
                  <a:t>)</a:t>
                </a:r>
              </a:p>
            </c:rich>
          </c:tx>
          <c:layout>
            <c:manualLayout>
              <c:xMode val="edge"/>
              <c:yMode val="edge"/>
              <c:x val="2.0833333333333332E-2"/>
              <c:y val="0.21735854420233733"/>
            </c:manualLayout>
          </c:layout>
          <c:overlay val="0"/>
        </c:title>
        <c:numFmt formatCode="General" sourceLinked="0"/>
        <c:majorTickMark val="out"/>
        <c:minorTickMark val="none"/>
        <c:tickLblPos val="nextTo"/>
        <c:crossAx val="96024064"/>
        <c:crosses val="autoZero"/>
        <c:crossBetween val="between"/>
      </c:valAx>
      <c:spPr>
        <a:ln>
          <a:noFill/>
        </a:ln>
      </c:spPr>
    </c:plotArea>
    <c:plotVisOnly val="1"/>
    <c:dispBlanksAs val="gap"/>
    <c:showDLblsOverMax val="0"/>
  </c:chart>
  <c:txPr>
    <a:bodyPr/>
    <a:lstStyle/>
    <a:p>
      <a:pPr>
        <a:defRPr sz="600" b="0">
          <a:latin typeface="Arial" panose="020B0604020202020204" pitchFamily="34" charset="0"/>
          <a:cs typeface="Arial" panose="020B0604020202020204" pitchFamily="34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34156414041994748"/>
          <c:y val="0.11282060393345765"/>
          <c:w val="0.6063525262467192"/>
          <c:h val="0.7743587921330846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FigS2D!$B$11:$E$11</c:f>
              <c:strCache>
                <c:ptCount val="4"/>
                <c:pt idx="0">
                  <c:v>65</c:v>
                </c:pt>
                <c:pt idx="1">
                  <c:v>56</c:v>
                </c:pt>
                <c:pt idx="2">
                  <c:v>29</c:v>
                </c:pt>
                <c:pt idx="3">
                  <c:v>51</c:v>
                </c:pt>
              </c:strCache>
            </c:strRef>
          </c:tx>
          <c:spPr>
            <a:ln>
              <a:solidFill>
                <a:sysClr val="windowText" lastClr="000000"/>
              </a:solidFill>
            </a:ln>
          </c:spPr>
          <c:invertIfNegative val="0"/>
          <c:dPt>
            <c:idx val="0"/>
            <c:invertIfNegative val="0"/>
            <c:bubble3D val="0"/>
            <c:spPr>
              <a:solidFill>
                <a:sysClr val="window" lastClr="FFFFFF"/>
              </a:solidFill>
              <a:ln cmpd="sng"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1CDA-421C-B7FC-353B855D7F04}"/>
              </c:ext>
            </c:extLst>
          </c:dPt>
          <c:dPt>
            <c:idx val="1"/>
            <c:invertIfNegative val="0"/>
            <c:bubble3D val="0"/>
            <c:spPr>
              <a:solidFill>
                <a:sysClr val="windowText" lastClr="000000"/>
              </a:solidFill>
              <a:ln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1CDA-421C-B7FC-353B855D7F04}"/>
              </c:ext>
            </c:extLst>
          </c:dPt>
          <c:dPt>
            <c:idx val="2"/>
            <c:invertIfNegative val="0"/>
            <c:bubble3D val="0"/>
            <c:spPr>
              <a:solidFill>
                <a:sysClr val="window" lastClr="FFFFFF"/>
              </a:solidFill>
              <a:ln w="9525" cmpd="sng"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6-1CDA-421C-B7FC-353B855D7F04}"/>
              </c:ext>
            </c:extLst>
          </c:dPt>
          <c:dPt>
            <c:idx val="3"/>
            <c:invertIfNegative val="0"/>
            <c:bubble3D val="0"/>
            <c:spPr>
              <a:solidFill>
                <a:sysClr val="windowText" lastClr="000000"/>
              </a:solidFill>
              <a:ln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1CDA-421C-B7FC-353B855D7F04}"/>
              </c:ext>
            </c:extLst>
          </c:dPt>
          <c:errBars>
            <c:errBarType val="plus"/>
            <c:errValType val="cust"/>
            <c:noEndCap val="0"/>
            <c:plus>
              <c:numRef>
                <c:f>FigS2D!$B$11:$E$11</c:f>
                <c:numCache>
                  <c:formatCode>General</c:formatCode>
                  <c:ptCount val="4"/>
                  <c:pt idx="0">
                    <c:v>65.462709524391173</c:v>
                  </c:pt>
                  <c:pt idx="1">
                    <c:v>56.411432568054913</c:v>
                  </c:pt>
                  <c:pt idx="2">
                    <c:v>28.73039931427861</c:v>
                  </c:pt>
                  <c:pt idx="3">
                    <c:v>51.247978634379869</c:v>
                  </c:pt>
                </c:numCache>
              </c:numRef>
            </c:plus>
            <c:minus>
              <c:numRef>
                <c:f>FigS2D!$B$11:$E$11</c:f>
                <c:numCache>
                  <c:formatCode>General</c:formatCode>
                  <c:ptCount val="4"/>
                  <c:pt idx="0">
                    <c:v>65.462709524391173</c:v>
                  </c:pt>
                  <c:pt idx="1">
                    <c:v>56.411432568054913</c:v>
                  </c:pt>
                  <c:pt idx="2">
                    <c:v>28.73039931427861</c:v>
                  </c:pt>
                  <c:pt idx="3">
                    <c:v>51.247978634379869</c:v>
                  </c:pt>
                </c:numCache>
              </c:numRef>
            </c:minus>
          </c:errBars>
          <c:val>
            <c:numRef>
              <c:f>FigS2D!$B$10:$E$10</c:f>
              <c:numCache>
                <c:formatCode>0</c:formatCode>
                <c:ptCount val="4"/>
                <c:pt idx="0">
                  <c:v>1025.5203885793258</c:v>
                </c:pt>
                <c:pt idx="1">
                  <c:v>797.51873797339204</c:v>
                </c:pt>
                <c:pt idx="2">
                  <c:v>234.72174231200611</c:v>
                </c:pt>
                <c:pt idx="3">
                  <c:v>332.52076128035878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CDA-421C-B7FC-353B855D7F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1"/>
        <c:axId val="96024064"/>
        <c:axId val="96025600"/>
      </c:barChart>
      <c:catAx>
        <c:axId val="9602406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>
            <a:noFill/>
          </a:ln>
        </c:spPr>
        <c:crossAx val="96025600"/>
        <c:crosses val="autoZero"/>
        <c:auto val="1"/>
        <c:lblAlgn val="ctr"/>
        <c:lblOffset val="100"/>
        <c:noMultiLvlLbl val="0"/>
      </c:catAx>
      <c:valAx>
        <c:axId val="9602560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 glycogen (µmol/g)</a:t>
                </a:r>
              </a:p>
            </c:rich>
          </c:tx>
          <c:layout>
            <c:manualLayout>
              <c:xMode val="edge"/>
              <c:yMode val="edge"/>
              <c:x val="2.0833333333333332E-2"/>
              <c:y val="0.21735854420233733"/>
            </c:manualLayout>
          </c:layout>
          <c:overlay val="0"/>
        </c:title>
        <c:numFmt formatCode="General" sourceLinked="0"/>
        <c:majorTickMark val="out"/>
        <c:minorTickMark val="none"/>
        <c:tickLblPos val="nextTo"/>
        <c:crossAx val="96024064"/>
        <c:crosses val="autoZero"/>
        <c:crossBetween val="between"/>
      </c:valAx>
      <c:spPr>
        <a:ln>
          <a:noFill/>
        </a:ln>
      </c:spPr>
    </c:plotArea>
    <c:plotVisOnly val="1"/>
    <c:dispBlanksAs val="gap"/>
    <c:showDLblsOverMax val="0"/>
  </c:chart>
  <c:txPr>
    <a:bodyPr/>
    <a:lstStyle/>
    <a:p>
      <a:pPr>
        <a:defRPr sz="600" b="0">
          <a:latin typeface="Arial" panose="020B0604020202020204" pitchFamily="34" charset="0"/>
          <a:cs typeface="Arial" panose="020B0604020202020204" pitchFamily="34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FigS2E!$D$8:$E$8</c:f>
              <c:strCache>
                <c:ptCount val="2"/>
                <c:pt idx="0">
                  <c:v>12</c:v>
                </c:pt>
                <c:pt idx="1">
                  <c:v>38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ysClr val="window" lastClr="FFFFFF"/>
              </a:solidFill>
              <a:ln cmpd="sng"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7B56-4D46-BD31-A38F16BEFB2E}"/>
              </c:ext>
            </c:extLst>
          </c:dPt>
          <c:dPt>
            <c:idx val="1"/>
            <c:invertIfNegative val="0"/>
            <c:bubble3D val="0"/>
            <c:spPr>
              <a:solidFill>
                <a:sysClr val="windowText" lastClr="000000"/>
              </a:solidFill>
            </c:spPr>
            <c:extLst>
              <c:ext xmlns:c16="http://schemas.microsoft.com/office/drawing/2014/chart" uri="{C3380CC4-5D6E-409C-BE32-E72D297353CC}">
                <c16:uniqueId val="{00000003-7B56-4D46-BD31-A38F16BEFB2E}"/>
              </c:ext>
            </c:extLst>
          </c:dPt>
          <c:errBars>
            <c:errBarType val="plus"/>
            <c:errValType val="cust"/>
            <c:noEndCap val="0"/>
            <c:plus>
              <c:numRef>
                <c:f>FigS2E!$D$8:$E$8</c:f>
                <c:numCache>
                  <c:formatCode>General</c:formatCode>
                  <c:ptCount val="2"/>
                  <c:pt idx="0">
                    <c:v>12.082739814404412</c:v>
                  </c:pt>
                  <c:pt idx="1">
                    <c:v>37.969772504007182</c:v>
                  </c:pt>
                </c:numCache>
              </c:numRef>
            </c:plus>
            <c:minus>
              <c:numRef>
                <c:f>FigS2E!$D$8:$E$8</c:f>
                <c:numCache>
                  <c:formatCode>General</c:formatCode>
                  <c:ptCount val="2"/>
                  <c:pt idx="0">
                    <c:v>12.082739814404412</c:v>
                  </c:pt>
                  <c:pt idx="1">
                    <c:v>37.969772504007182</c:v>
                  </c:pt>
                </c:numCache>
              </c:numRef>
            </c:minus>
          </c:errBars>
          <c:val>
            <c:numRef>
              <c:f>FigS2E!$D$7:$E$7</c:f>
              <c:numCache>
                <c:formatCode>0</c:formatCode>
                <c:ptCount val="2"/>
                <c:pt idx="0">
                  <c:v>47.866947414617442</c:v>
                </c:pt>
                <c:pt idx="1">
                  <c:v>195.18420205740307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B56-4D46-BD31-A38F16BEFB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1"/>
        <c:axId val="96071680"/>
        <c:axId val="96073216"/>
      </c:barChart>
      <c:catAx>
        <c:axId val="9607168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>
            <a:noFill/>
          </a:ln>
        </c:spPr>
        <c:crossAx val="96073216"/>
        <c:crosses val="autoZero"/>
        <c:auto val="1"/>
        <c:lblAlgn val="ctr"/>
        <c:lblOffset val="100"/>
        <c:noMultiLvlLbl val="0"/>
      </c:catAx>
      <c:valAx>
        <c:axId val="9607321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RLU</a:t>
                </a:r>
                <a:r>
                  <a:rPr lang="en-US" baseline="0"/>
                  <a:t> x10</a:t>
                </a:r>
                <a:r>
                  <a:rPr lang="en-US" baseline="30000"/>
                  <a:t>3</a:t>
                </a:r>
                <a:r>
                  <a:rPr lang="en-US" baseline="0"/>
                  <a:t>/µg protein </a:t>
                </a:r>
                <a:endParaRPr lang="en-US"/>
              </a:p>
            </c:rich>
          </c:tx>
          <c:layout/>
          <c:overlay val="0"/>
        </c:title>
        <c:numFmt formatCode="General" sourceLinked="0"/>
        <c:majorTickMark val="out"/>
        <c:minorTickMark val="none"/>
        <c:tickLblPos val="nextTo"/>
        <c:crossAx val="96071680"/>
        <c:crosses val="autoZero"/>
        <c:crossBetween val="between"/>
      </c:valAx>
      <c:spPr>
        <a:ln>
          <a:noFill/>
        </a:ln>
      </c:spPr>
    </c:plotArea>
    <c:plotVisOnly val="1"/>
    <c:dispBlanksAs val="gap"/>
    <c:showDLblsOverMax val="0"/>
  </c:chart>
  <c:txPr>
    <a:bodyPr/>
    <a:lstStyle/>
    <a:p>
      <a:pPr>
        <a:defRPr sz="600">
          <a:latin typeface="Arial" panose="020B0604020202020204" pitchFamily="34" charset="0"/>
          <a:cs typeface="Arial" panose="020B0604020202020204" pitchFamily="34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FigS2F!$B$10:$C$10</c:f>
              <c:strCache>
                <c:ptCount val="2"/>
                <c:pt idx="0">
                  <c:v>1.213</c:v>
                </c:pt>
                <c:pt idx="1">
                  <c:v>1.449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ysClr val="window" lastClr="FFFFFF"/>
              </a:solidFill>
              <a:ln cmpd="sng"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1E50-438B-892A-F94F8E1F0E7D}"/>
              </c:ext>
            </c:extLst>
          </c:dPt>
          <c:dPt>
            <c:idx val="1"/>
            <c:invertIfNegative val="0"/>
            <c:bubble3D val="0"/>
            <c:spPr>
              <a:solidFill>
                <a:sysClr val="windowText" lastClr="000000"/>
              </a:solidFill>
            </c:spPr>
            <c:extLst>
              <c:ext xmlns:c16="http://schemas.microsoft.com/office/drawing/2014/chart" uri="{C3380CC4-5D6E-409C-BE32-E72D297353CC}">
                <c16:uniqueId val="{00000003-1E50-438B-892A-F94F8E1F0E7D}"/>
              </c:ext>
            </c:extLst>
          </c:dPt>
          <c:errBars>
            <c:errBarType val="plus"/>
            <c:errValType val="cust"/>
            <c:noEndCap val="0"/>
            <c:plus>
              <c:numRef>
                <c:f>FigS2F!$B$10:$C$10</c:f>
                <c:numCache>
                  <c:formatCode>General</c:formatCode>
                  <c:ptCount val="2"/>
                  <c:pt idx="0">
                    <c:v>1.2128114982764586</c:v>
                  </c:pt>
                  <c:pt idx="1">
                    <c:v>1.4489522191204047</c:v>
                  </c:pt>
                </c:numCache>
              </c:numRef>
            </c:plus>
            <c:minus>
              <c:numRef>
                <c:f>FigS2F!$B$10:$C$10</c:f>
                <c:numCache>
                  <c:formatCode>General</c:formatCode>
                  <c:ptCount val="2"/>
                  <c:pt idx="0">
                    <c:v>1.2128114982764586</c:v>
                  </c:pt>
                  <c:pt idx="1">
                    <c:v>1.4489522191204047</c:v>
                  </c:pt>
                </c:numCache>
              </c:numRef>
            </c:minus>
          </c:errBars>
          <c:val>
            <c:numRef>
              <c:f>FigS2F!$B$9:$C$9</c:f>
              <c:numCache>
                <c:formatCode>0.000</c:formatCode>
                <c:ptCount val="2"/>
                <c:pt idx="0">
                  <c:v>9.8647496905011227</c:v>
                </c:pt>
                <c:pt idx="1">
                  <c:v>15.075364148903766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E50-438B-892A-F94F8E1F0E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1"/>
        <c:axId val="96071680"/>
        <c:axId val="96073216"/>
      </c:barChart>
      <c:catAx>
        <c:axId val="9607168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>
            <a:noFill/>
          </a:ln>
        </c:spPr>
        <c:crossAx val="96073216"/>
        <c:crosses val="autoZero"/>
        <c:auto val="1"/>
        <c:lblAlgn val="ctr"/>
        <c:lblOffset val="100"/>
        <c:noMultiLvlLbl val="0"/>
      </c:catAx>
      <c:valAx>
        <c:axId val="9607321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600"/>
                </a:pPr>
                <a:r>
                  <a:rPr lang="en-US" sz="600" b="1" i="0" baseline="0">
                    <a:effectLst/>
                  </a:rPr>
                  <a:t>µg glucose/µg protein</a:t>
                </a:r>
                <a:endParaRPr lang="fr-FR" sz="600">
                  <a:effectLst/>
                </a:endParaRPr>
              </a:p>
            </c:rich>
          </c:tx>
          <c:layout/>
          <c:overlay val="0"/>
        </c:title>
        <c:numFmt formatCode="General" sourceLinked="0"/>
        <c:majorTickMark val="out"/>
        <c:minorTickMark val="none"/>
        <c:tickLblPos val="nextTo"/>
        <c:crossAx val="96071680"/>
        <c:crosses val="autoZero"/>
        <c:crossBetween val="between"/>
      </c:valAx>
      <c:spPr>
        <a:ln>
          <a:noFill/>
        </a:ln>
      </c:spPr>
    </c:plotArea>
    <c:plotVisOnly val="1"/>
    <c:dispBlanksAs val="gap"/>
    <c:showDLblsOverMax val="0"/>
  </c:chart>
  <c:txPr>
    <a:bodyPr/>
    <a:lstStyle/>
    <a:p>
      <a:pPr>
        <a:defRPr sz="600">
          <a:latin typeface="Arial" panose="020B0604020202020204" pitchFamily="34" charset="0"/>
          <a:cs typeface="Arial" panose="020B0604020202020204" pitchFamily="34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353786</xdr:colOff>
      <xdr:row>33</xdr:row>
      <xdr:rowOff>13746</xdr:rowOff>
    </xdr:from>
    <xdr:to>
      <xdr:col>12</xdr:col>
      <xdr:colOff>657845</xdr:colOff>
      <xdr:row>41</xdr:row>
      <xdr:rowOff>122464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353786</xdr:colOff>
      <xdr:row>17</xdr:row>
      <xdr:rowOff>13746</xdr:rowOff>
    </xdr:from>
    <xdr:to>
      <xdr:col>12</xdr:col>
      <xdr:colOff>657845</xdr:colOff>
      <xdr:row>25</xdr:row>
      <xdr:rowOff>122464</xdr:rowOff>
    </xdr:to>
    <xdr:graphicFrame macro="">
      <xdr:nvGraphicFramePr>
        <xdr:cNvPr id="6" name="Graphique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353786</xdr:colOff>
      <xdr:row>1</xdr:row>
      <xdr:rowOff>13746</xdr:rowOff>
    </xdr:from>
    <xdr:to>
      <xdr:col>12</xdr:col>
      <xdr:colOff>657845</xdr:colOff>
      <xdr:row>9</xdr:row>
      <xdr:rowOff>122464</xdr:rowOff>
    </xdr:to>
    <xdr:graphicFrame macro="">
      <xdr:nvGraphicFramePr>
        <xdr:cNvPr id="7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222539</xdr:colOff>
      <xdr:row>0</xdr:row>
      <xdr:rowOff>162792</xdr:rowOff>
    </xdr:from>
    <xdr:to>
      <xdr:col>7</xdr:col>
      <xdr:colOff>679739</xdr:colOff>
      <xdr:row>7</xdr:row>
      <xdr:rowOff>67541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222539</xdr:colOff>
      <xdr:row>0</xdr:row>
      <xdr:rowOff>162792</xdr:rowOff>
    </xdr:from>
    <xdr:to>
      <xdr:col>7</xdr:col>
      <xdr:colOff>679739</xdr:colOff>
      <xdr:row>7</xdr:row>
      <xdr:rowOff>67541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135704</xdr:colOff>
      <xdr:row>8</xdr:row>
      <xdr:rowOff>171235</xdr:rowOff>
    </xdr:from>
    <xdr:to>
      <xdr:col>2</xdr:col>
      <xdr:colOff>592905</xdr:colOff>
      <xdr:row>15</xdr:row>
      <xdr:rowOff>73844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135704</xdr:colOff>
      <xdr:row>10</xdr:row>
      <xdr:rowOff>171235</xdr:rowOff>
    </xdr:from>
    <xdr:to>
      <xdr:col>2</xdr:col>
      <xdr:colOff>592905</xdr:colOff>
      <xdr:row>17</xdr:row>
      <xdr:rowOff>73844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7"/>
  <sheetViews>
    <sheetView tabSelected="1" zoomScaleNormal="100" workbookViewId="0">
      <selection sqref="A1:XFD1048576"/>
    </sheetView>
  </sheetViews>
  <sheetFormatPr baseColWidth="10" defaultRowHeight="15" x14ac:dyDescent="0.25"/>
  <cols>
    <col min="1" max="16384" width="11.42578125" style="7"/>
  </cols>
  <sheetData>
    <row r="1" spans="1:11" x14ac:dyDescent="0.25">
      <c r="A1" s="10" t="s">
        <v>17</v>
      </c>
      <c r="B1" s="10"/>
      <c r="C1" s="10"/>
      <c r="D1" s="10"/>
    </row>
    <row r="2" spans="1:11" x14ac:dyDescent="0.25">
      <c r="A2" s="7" t="s">
        <v>14</v>
      </c>
      <c r="C2" s="7">
        <v>0</v>
      </c>
      <c r="D2" s="7">
        <v>3</v>
      </c>
      <c r="E2" s="7">
        <v>6</v>
      </c>
      <c r="F2" s="7">
        <v>9</v>
      </c>
      <c r="G2" s="7">
        <v>12</v>
      </c>
      <c r="H2" s="7">
        <v>15</v>
      </c>
      <c r="I2" s="7">
        <v>18</v>
      </c>
      <c r="J2" s="7">
        <v>21</v>
      </c>
      <c r="K2" s="7">
        <v>24</v>
      </c>
    </row>
    <row r="3" spans="1:11" x14ac:dyDescent="0.25">
      <c r="B3" s="1" t="s">
        <v>20</v>
      </c>
      <c r="C3" s="11">
        <v>1</v>
      </c>
      <c r="D3" s="11">
        <v>0.68615194753676856</v>
      </c>
      <c r="E3" s="11">
        <v>2.9068513984888824</v>
      </c>
      <c r="F3" s="11">
        <v>1.3297928051014793</v>
      </c>
      <c r="G3" s="11">
        <v>2.8263712088737263</v>
      </c>
      <c r="H3" s="11">
        <v>1.9791597651188131</v>
      </c>
      <c r="I3" s="11">
        <v>14.813980163680336</v>
      </c>
      <c r="J3" s="11">
        <v>3.7055373576061865</v>
      </c>
    </row>
    <row r="4" spans="1:11" x14ac:dyDescent="0.25">
      <c r="B4" s="1" t="s">
        <v>20</v>
      </c>
      <c r="C4" s="11">
        <v>1.2628883885173801</v>
      </c>
      <c r="D4" s="11">
        <v>0.91003882408089942</v>
      </c>
      <c r="E4" s="11">
        <v>3.8762211385591847</v>
      </c>
      <c r="F4" s="11">
        <v>2.0648318818370015</v>
      </c>
      <c r="G4" s="11">
        <v>3.2499306559175212</v>
      </c>
      <c r="H4" s="11">
        <v>7.2063461883528248</v>
      </c>
      <c r="I4" s="11">
        <v>12.290848051419605</v>
      </c>
      <c r="J4" s="11">
        <v>12.857462785615734</v>
      </c>
    </row>
    <row r="5" spans="1:11" x14ac:dyDescent="0.25">
      <c r="B5" s="1" t="s">
        <v>20</v>
      </c>
      <c r="C5" s="11">
        <v>2.467498294521977</v>
      </c>
      <c r="D5" s="11">
        <v>0.18802546892358624</v>
      </c>
      <c r="E5" s="11"/>
      <c r="F5" s="11">
        <v>1.0441122639576423</v>
      </c>
      <c r="G5" s="11">
        <v>6.2195504362686744</v>
      </c>
      <c r="H5" s="11">
        <v>2.1404777152443852</v>
      </c>
      <c r="I5" s="11">
        <v>2.6014540723132527</v>
      </c>
      <c r="J5" s="11">
        <v>3.3688905529450599</v>
      </c>
    </row>
    <row r="6" spans="1:11" x14ac:dyDescent="0.25">
      <c r="B6" s="1" t="s">
        <v>20</v>
      </c>
      <c r="C6" s="11"/>
      <c r="D6" s="11"/>
      <c r="E6" s="11"/>
      <c r="F6" s="11"/>
      <c r="G6" s="11"/>
      <c r="H6" s="11"/>
      <c r="I6" s="11"/>
      <c r="J6" s="11"/>
    </row>
    <row r="7" spans="1:11" x14ac:dyDescent="0.25">
      <c r="B7" s="1" t="s">
        <v>21</v>
      </c>
      <c r="C7" s="11">
        <v>3.432942393127548</v>
      </c>
      <c r="D7" s="11">
        <v>3.621938205346785</v>
      </c>
      <c r="E7" s="11">
        <v>4.399665833771059</v>
      </c>
      <c r="F7" s="11">
        <v>21.393940452809687</v>
      </c>
      <c r="G7" s="11">
        <v>11.225030508335626</v>
      </c>
      <c r="H7" s="11">
        <v>34.513226667583631</v>
      </c>
      <c r="I7" s="11">
        <v>8.0653431511518967</v>
      </c>
      <c r="J7" s="11">
        <v>7.2927295495695876</v>
      </c>
    </row>
    <row r="8" spans="1:11" x14ac:dyDescent="0.25">
      <c r="B8" s="1" t="s">
        <v>21</v>
      </c>
      <c r="C8" s="11">
        <v>2.0688158549722777</v>
      </c>
      <c r="D8" s="11">
        <v>9.4192170694997905</v>
      </c>
      <c r="E8" s="11">
        <v>5.5508316313233053</v>
      </c>
      <c r="F8" s="11">
        <v>16.241447961719345</v>
      </c>
      <c r="G8" s="11">
        <v>30.199332955057205</v>
      </c>
      <c r="H8" s="11">
        <v>18.801684177792428</v>
      </c>
      <c r="I8" s="11">
        <v>9.259789911820949</v>
      </c>
      <c r="J8" s="11">
        <v>6.3983082829381575</v>
      </c>
    </row>
    <row r="9" spans="1:11" x14ac:dyDescent="0.25">
      <c r="B9" s="1" t="s">
        <v>21</v>
      </c>
      <c r="C9" s="11">
        <v>1.371952148580933</v>
      </c>
      <c r="D9" s="11">
        <v>6.5859816785929102</v>
      </c>
      <c r="E9" s="11">
        <v>7.0854506723532289</v>
      </c>
      <c r="F9" s="11">
        <v>5.5530630160603183</v>
      </c>
      <c r="G9" s="11">
        <v>30.591290363169044</v>
      </c>
      <c r="H9" s="11">
        <v>14.829538951912355</v>
      </c>
      <c r="I9" s="11">
        <v>9.7252055605957377</v>
      </c>
      <c r="J9" s="11">
        <v>5.5910232145316217</v>
      </c>
    </row>
    <row r="10" spans="1:11" x14ac:dyDescent="0.25">
      <c r="B10" s="1" t="s">
        <v>21</v>
      </c>
      <c r="C10" s="11"/>
      <c r="D10" s="11"/>
      <c r="E10" s="11"/>
      <c r="F10" s="11"/>
      <c r="G10" s="11"/>
      <c r="H10" s="11"/>
      <c r="I10" s="11"/>
      <c r="J10" s="11"/>
    </row>
    <row r="11" spans="1:11" x14ac:dyDescent="0.25">
      <c r="C11" s="11"/>
      <c r="D11" s="11"/>
      <c r="E11" s="11"/>
      <c r="F11" s="11"/>
      <c r="G11" s="11"/>
      <c r="H11" s="11"/>
      <c r="I11" s="11"/>
      <c r="J11" s="11"/>
    </row>
    <row r="12" spans="1:11" x14ac:dyDescent="0.25">
      <c r="A12" s="7" t="s">
        <v>1</v>
      </c>
      <c r="C12" s="11">
        <f>AVERAGE(C3:C6)</f>
        <v>1.5767955610131192</v>
      </c>
      <c r="D12" s="11">
        <f t="shared" ref="D12:J12" si="0">AVERAGE(D3:D6)</f>
        <v>0.59473874684708472</v>
      </c>
      <c r="E12" s="11">
        <f t="shared" si="0"/>
        <v>3.3915362685240336</v>
      </c>
      <c r="F12" s="11">
        <f t="shared" si="0"/>
        <v>1.479578983632041</v>
      </c>
      <c r="G12" s="11">
        <f t="shared" si="0"/>
        <v>4.0986174336866403</v>
      </c>
      <c r="H12" s="11">
        <f t="shared" si="0"/>
        <v>3.7753278895720079</v>
      </c>
      <c r="I12" s="11">
        <f t="shared" si="0"/>
        <v>9.902094095804399</v>
      </c>
      <c r="J12" s="11">
        <f t="shared" si="0"/>
        <v>6.6439635653889937</v>
      </c>
      <c r="K12" s="11">
        <f>C12</f>
        <v>1.5767955610131192</v>
      </c>
    </row>
    <row r="13" spans="1:11" x14ac:dyDescent="0.25">
      <c r="A13" s="7" t="s">
        <v>2</v>
      </c>
      <c r="C13" s="11">
        <f>STDEV(C3:C6)/SQRT(COUNTA(C3:C6))</f>
        <v>0.45177099501643836</v>
      </c>
      <c r="D13" s="11">
        <f t="shared" ref="D13:J13" si="1">STDEV(D3:D6)/SQRT(COUNTA(D3:D6))</f>
        <v>0.21338002187148747</v>
      </c>
      <c r="E13" s="11">
        <f t="shared" si="1"/>
        <v>0.48468487003515009</v>
      </c>
      <c r="F13" s="11">
        <f t="shared" si="1"/>
        <v>0.30402525061801394</v>
      </c>
      <c r="G13" s="11">
        <f t="shared" si="1"/>
        <v>1.067492115876622</v>
      </c>
      <c r="H13" s="11">
        <f t="shared" si="1"/>
        <v>1.7161410970726143</v>
      </c>
      <c r="I13" s="11">
        <f t="shared" si="1"/>
        <v>3.7222778634608025</v>
      </c>
      <c r="J13" s="11">
        <f t="shared" si="1"/>
        <v>3.1082691961706961</v>
      </c>
      <c r="K13" s="11">
        <f>C13</f>
        <v>0.45177099501643836</v>
      </c>
    </row>
    <row r="14" spans="1:11" x14ac:dyDescent="0.25">
      <c r="A14" s="7" t="s">
        <v>1</v>
      </c>
      <c r="C14" s="11">
        <f>AVERAGE(C7:C10)</f>
        <v>2.291236798893586</v>
      </c>
      <c r="D14" s="11">
        <f t="shared" ref="D14:J14" si="2">AVERAGE(D7:D10)</f>
        <v>6.5423789844798286</v>
      </c>
      <c r="E14" s="11">
        <f t="shared" si="2"/>
        <v>5.6786493791491983</v>
      </c>
      <c r="F14" s="11">
        <f t="shared" si="2"/>
        <v>14.396150476863118</v>
      </c>
      <c r="G14" s="11">
        <f t="shared" si="2"/>
        <v>24.00521794218729</v>
      </c>
      <c r="H14" s="11">
        <f t="shared" si="2"/>
        <v>22.714816599096139</v>
      </c>
      <c r="I14" s="11">
        <f t="shared" si="2"/>
        <v>9.0167795411895284</v>
      </c>
      <c r="J14" s="11">
        <f t="shared" si="2"/>
        <v>6.4273536823464559</v>
      </c>
      <c r="K14" s="11">
        <f>C14</f>
        <v>2.291236798893586</v>
      </c>
    </row>
    <row r="15" spans="1:11" x14ac:dyDescent="0.25">
      <c r="A15" s="7" t="s">
        <v>2</v>
      </c>
      <c r="C15" s="11">
        <f>STDEV(C7:C10)/SQRT(COUNTA(C7:C10))</f>
        <v>0.60526123953496724</v>
      </c>
      <c r="D15" s="11">
        <f t="shared" ref="D15:J15" si="3">STDEV(D7:D10)/SQRT(COUNTA(D7:D10))</f>
        <v>1.6736722551910836</v>
      </c>
      <c r="E15" s="11">
        <f t="shared" si="3"/>
        <v>0.7779488162863325</v>
      </c>
      <c r="F15" s="11">
        <f t="shared" si="3"/>
        <v>4.6650184564565693</v>
      </c>
      <c r="G15" s="11">
        <f t="shared" si="3"/>
        <v>6.391095388265577</v>
      </c>
      <c r="H15" s="11">
        <f t="shared" si="3"/>
        <v>6.0096129806616414</v>
      </c>
      <c r="I15" s="11">
        <f t="shared" si="3"/>
        <v>0.49432659067563622</v>
      </c>
      <c r="J15" s="11">
        <f t="shared" si="3"/>
        <v>0.49145492811216018</v>
      </c>
      <c r="K15" s="11">
        <f>C15</f>
        <v>0.60526123953496724</v>
      </c>
    </row>
    <row r="16" spans="1:11" x14ac:dyDescent="0.25">
      <c r="C16" s="11"/>
      <c r="D16" s="11"/>
      <c r="E16" s="11"/>
      <c r="F16" s="11"/>
      <c r="G16" s="11"/>
      <c r="H16" s="11"/>
      <c r="I16" s="11"/>
      <c r="J16" s="11"/>
    </row>
    <row r="17" spans="1:11" x14ac:dyDescent="0.25">
      <c r="A17" s="10" t="s">
        <v>16</v>
      </c>
      <c r="B17" s="10"/>
      <c r="C17" s="12"/>
      <c r="D17" s="12"/>
      <c r="E17" s="11"/>
      <c r="F17" s="11"/>
      <c r="G17" s="11"/>
      <c r="H17" s="11"/>
      <c r="I17" s="11"/>
      <c r="J17" s="11"/>
    </row>
    <row r="18" spans="1:11" x14ac:dyDescent="0.25">
      <c r="A18" s="7" t="s">
        <v>14</v>
      </c>
      <c r="C18" s="9">
        <v>0</v>
      </c>
      <c r="D18" s="9">
        <v>3</v>
      </c>
      <c r="E18" s="9">
        <v>6</v>
      </c>
      <c r="F18" s="9">
        <v>9</v>
      </c>
      <c r="G18" s="9">
        <v>12</v>
      </c>
      <c r="H18" s="9">
        <v>15</v>
      </c>
      <c r="I18" s="9">
        <v>18</v>
      </c>
      <c r="J18" s="9">
        <v>21</v>
      </c>
      <c r="K18" s="7">
        <v>24</v>
      </c>
    </row>
    <row r="19" spans="1:11" x14ac:dyDescent="0.25">
      <c r="B19" s="1" t="s">
        <v>20</v>
      </c>
      <c r="C19" s="11">
        <v>3.01</v>
      </c>
      <c r="D19" s="11">
        <v>4.59</v>
      </c>
      <c r="E19" s="11">
        <v>1.04</v>
      </c>
      <c r="F19" s="11">
        <v>0.09</v>
      </c>
      <c r="G19" s="11">
        <v>0.22</v>
      </c>
      <c r="H19" s="11">
        <v>2.08</v>
      </c>
      <c r="I19" s="11">
        <v>3.74</v>
      </c>
      <c r="J19" s="11">
        <v>6.17</v>
      </c>
    </row>
    <row r="20" spans="1:11" x14ac:dyDescent="0.25">
      <c r="B20" s="1" t="s">
        <v>20</v>
      </c>
      <c r="C20" s="11">
        <v>5.23</v>
      </c>
      <c r="D20" s="11">
        <v>3.53</v>
      </c>
      <c r="E20" s="11">
        <v>7.09</v>
      </c>
      <c r="F20" s="11">
        <v>0.13</v>
      </c>
      <c r="G20" s="11">
        <v>0.27</v>
      </c>
      <c r="H20" s="11">
        <v>0.63</v>
      </c>
      <c r="I20" s="11">
        <v>3.51</v>
      </c>
      <c r="J20" s="11">
        <v>6.67</v>
      </c>
    </row>
    <row r="21" spans="1:11" x14ac:dyDescent="0.25">
      <c r="B21" s="1" t="s">
        <v>20</v>
      </c>
      <c r="C21" s="11">
        <v>5.07</v>
      </c>
      <c r="D21" s="11">
        <v>7.85</v>
      </c>
      <c r="E21" s="11">
        <v>0.87</v>
      </c>
      <c r="F21" s="11">
        <v>0.12</v>
      </c>
      <c r="G21" s="11">
        <v>0.53</v>
      </c>
      <c r="H21" s="11">
        <v>1.91</v>
      </c>
      <c r="I21" s="11">
        <v>5.48</v>
      </c>
      <c r="J21" s="11">
        <v>4.99</v>
      </c>
    </row>
    <row r="22" spans="1:11" x14ac:dyDescent="0.25">
      <c r="B22" s="1" t="s">
        <v>20</v>
      </c>
      <c r="C22" s="11"/>
      <c r="D22" s="11"/>
      <c r="E22" s="11">
        <v>5.22</v>
      </c>
      <c r="F22" s="11"/>
      <c r="G22" s="11"/>
      <c r="H22" s="11">
        <v>0.69</v>
      </c>
      <c r="I22" s="11">
        <v>4.26</v>
      </c>
      <c r="J22" s="11"/>
    </row>
    <row r="23" spans="1:11" x14ac:dyDescent="0.25">
      <c r="B23" s="1" t="s">
        <v>21</v>
      </c>
      <c r="C23" s="11">
        <v>2.2200000000000002</v>
      </c>
      <c r="D23" s="11">
        <v>2.68</v>
      </c>
      <c r="E23" s="11">
        <v>0.28999999999999998</v>
      </c>
      <c r="F23" s="11">
        <v>0.08</v>
      </c>
      <c r="G23" s="11">
        <v>0.59</v>
      </c>
      <c r="H23" s="11">
        <v>1.87</v>
      </c>
      <c r="I23" s="11">
        <v>4.09</v>
      </c>
      <c r="J23" s="11">
        <v>4.6100000000000003</v>
      </c>
    </row>
    <row r="24" spans="1:11" x14ac:dyDescent="0.25">
      <c r="B24" s="1" t="s">
        <v>21</v>
      </c>
      <c r="C24" s="11">
        <v>0.4</v>
      </c>
      <c r="D24" s="11">
        <v>4.82</v>
      </c>
      <c r="E24" s="11">
        <v>0.55000000000000004</v>
      </c>
      <c r="F24" s="11">
        <v>0.1</v>
      </c>
      <c r="G24" s="11">
        <v>0.99</v>
      </c>
      <c r="H24" s="11">
        <v>1.89</v>
      </c>
      <c r="I24" s="11">
        <v>3.82</v>
      </c>
      <c r="J24" s="11">
        <v>4.93</v>
      </c>
    </row>
    <row r="25" spans="1:11" x14ac:dyDescent="0.25">
      <c r="B25" s="1" t="s">
        <v>21</v>
      </c>
      <c r="C25" s="11">
        <v>0.82</v>
      </c>
      <c r="D25" s="11">
        <v>2.2799999999999998</v>
      </c>
      <c r="E25" s="11">
        <v>1.97</v>
      </c>
      <c r="F25" s="11">
        <v>0.16</v>
      </c>
      <c r="G25" s="11">
        <v>0.5</v>
      </c>
      <c r="H25" s="11">
        <v>2.8</v>
      </c>
      <c r="I25" s="11">
        <v>4.42</v>
      </c>
      <c r="J25" s="11">
        <v>8.75</v>
      </c>
    </row>
    <row r="26" spans="1:11" x14ac:dyDescent="0.25">
      <c r="B26" s="1" t="s">
        <v>21</v>
      </c>
      <c r="C26" s="11">
        <v>8.42</v>
      </c>
      <c r="D26" s="11"/>
      <c r="E26" s="11">
        <v>0.63</v>
      </c>
      <c r="F26" s="11"/>
      <c r="G26" s="11"/>
      <c r="H26" s="11">
        <v>2.91</v>
      </c>
      <c r="I26" s="11"/>
      <c r="J26" s="11"/>
    </row>
    <row r="27" spans="1:11" x14ac:dyDescent="0.25">
      <c r="C27" s="11"/>
      <c r="D27" s="11"/>
      <c r="E27" s="11"/>
      <c r="F27" s="11"/>
      <c r="G27" s="11"/>
      <c r="H27" s="11"/>
      <c r="I27" s="11"/>
      <c r="J27" s="11"/>
    </row>
    <row r="28" spans="1:11" x14ac:dyDescent="0.25">
      <c r="A28" s="7" t="s">
        <v>1</v>
      </c>
      <c r="C28" s="11">
        <f>AVERAGE(C19:C22)</f>
        <v>4.4366666666666665</v>
      </c>
      <c r="D28" s="11">
        <f t="shared" ref="D28:J28" si="4">AVERAGE(D19:D22)</f>
        <v>5.3233333333333333</v>
      </c>
      <c r="E28" s="11">
        <f t="shared" si="4"/>
        <v>3.5549999999999997</v>
      </c>
      <c r="F28" s="11">
        <f t="shared" si="4"/>
        <v>0.11333333333333333</v>
      </c>
      <c r="G28" s="11">
        <f t="shared" si="4"/>
        <v>0.34</v>
      </c>
      <c r="H28" s="11">
        <f t="shared" si="4"/>
        <v>1.3275000000000001</v>
      </c>
      <c r="I28" s="11">
        <f t="shared" si="4"/>
        <v>4.2475000000000005</v>
      </c>
      <c r="J28" s="11">
        <f t="shared" si="4"/>
        <v>5.9433333333333325</v>
      </c>
      <c r="K28" s="11">
        <f>C28</f>
        <v>4.4366666666666665</v>
      </c>
    </row>
    <row r="29" spans="1:11" x14ac:dyDescent="0.25">
      <c r="A29" s="7" t="s">
        <v>2</v>
      </c>
      <c r="C29" s="11">
        <f>STDEV(C19:C22)/SQRT(COUNTA(C19:C22))</f>
        <v>0.71482709642107067</v>
      </c>
      <c r="D29" s="11">
        <f t="shared" ref="D29:J29" si="5">STDEV(D19:D22)/SQRT(COUNTA(D19:D22))</f>
        <v>1.2998632406697435</v>
      </c>
      <c r="E29" s="11">
        <f t="shared" si="5"/>
        <v>1.5492713341008626</v>
      </c>
      <c r="F29" s="11">
        <f t="shared" si="5"/>
        <v>1.2018504251546691E-2</v>
      </c>
      <c r="G29" s="11">
        <f t="shared" si="5"/>
        <v>9.6090235369330562E-2</v>
      </c>
      <c r="H29" s="11">
        <f t="shared" si="5"/>
        <v>0.38713423597851249</v>
      </c>
      <c r="I29" s="11">
        <f t="shared" si="5"/>
        <v>0.43976082514627524</v>
      </c>
      <c r="J29" s="11">
        <f t="shared" si="5"/>
        <v>0.49804060521652838</v>
      </c>
      <c r="K29" s="11">
        <f>C29</f>
        <v>0.71482709642107067</v>
      </c>
    </row>
    <row r="30" spans="1:11" x14ac:dyDescent="0.25">
      <c r="A30" s="7" t="s">
        <v>1</v>
      </c>
      <c r="C30" s="11">
        <f>AVERAGE(C23:C26)</f>
        <v>2.9649999999999999</v>
      </c>
      <c r="D30" s="11">
        <f t="shared" ref="D30:J30" si="6">AVERAGE(D23:D26)</f>
        <v>3.26</v>
      </c>
      <c r="E30" s="11">
        <f t="shared" si="6"/>
        <v>0.86</v>
      </c>
      <c r="F30" s="11">
        <f t="shared" si="6"/>
        <v>0.11333333333333333</v>
      </c>
      <c r="G30" s="11">
        <f t="shared" si="6"/>
        <v>0.69333333333333336</v>
      </c>
      <c r="H30" s="11">
        <f t="shared" si="6"/>
        <v>2.3674999999999997</v>
      </c>
      <c r="I30" s="11">
        <f t="shared" si="6"/>
        <v>4.1100000000000003</v>
      </c>
      <c r="J30" s="11">
        <f t="shared" si="6"/>
        <v>6.0966666666666667</v>
      </c>
      <c r="K30" s="11">
        <f>C30</f>
        <v>2.9649999999999999</v>
      </c>
    </row>
    <row r="31" spans="1:11" x14ac:dyDescent="0.25">
      <c r="A31" s="7" t="s">
        <v>2</v>
      </c>
      <c r="C31" s="11">
        <f>STDEV(C23:C26)/SQRT(COUNTA(C23:C26))</f>
        <v>1.8594869364065636</v>
      </c>
      <c r="D31" s="11">
        <f t="shared" ref="D31:J31" si="7">STDEV(D23:D26)/SQRT(COUNTA(D23:D26))</f>
        <v>0.78850068695806197</v>
      </c>
      <c r="E31" s="11">
        <f t="shared" si="7"/>
        <v>0.37704995248198447</v>
      </c>
      <c r="F31" s="11">
        <f t="shared" si="7"/>
        <v>2.4037008503093288E-2</v>
      </c>
      <c r="G31" s="11">
        <f t="shared" si="7"/>
        <v>0.15059142664102007</v>
      </c>
      <c r="H31" s="11">
        <f t="shared" si="7"/>
        <v>0.28238198124762431</v>
      </c>
      <c r="I31" s="11">
        <f t="shared" si="7"/>
        <v>0.17349351572897476</v>
      </c>
      <c r="J31" s="11">
        <f t="shared" si="7"/>
        <v>1.3298788583091992</v>
      </c>
      <c r="K31" s="11">
        <f>C31</f>
        <v>1.8594869364065636</v>
      </c>
    </row>
    <row r="32" spans="1:11" x14ac:dyDescent="0.25">
      <c r="C32" s="11"/>
      <c r="D32" s="11"/>
      <c r="E32" s="11"/>
      <c r="F32" s="11"/>
      <c r="G32" s="11"/>
      <c r="H32" s="11"/>
      <c r="I32" s="11"/>
      <c r="J32" s="11"/>
    </row>
    <row r="33" spans="1:11" x14ac:dyDescent="0.25">
      <c r="A33" s="10" t="s">
        <v>15</v>
      </c>
      <c r="B33" s="10"/>
      <c r="C33" s="12"/>
      <c r="D33" s="12"/>
      <c r="E33" s="11"/>
      <c r="F33" s="11"/>
      <c r="G33" s="11"/>
      <c r="H33" s="11"/>
      <c r="I33" s="11"/>
      <c r="J33" s="11"/>
    </row>
    <row r="34" spans="1:11" x14ac:dyDescent="0.25">
      <c r="A34" s="7" t="s">
        <v>14</v>
      </c>
      <c r="C34" s="9">
        <v>0</v>
      </c>
      <c r="D34" s="9">
        <v>3</v>
      </c>
      <c r="E34" s="9">
        <v>6</v>
      </c>
      <c r="F34" s="9">
        <v>9</v>
      </c>
      <c r="G34" s="9">
        <v>12</v>
      </c>
      <c r="H34" s="9">
        <v>15</v>
      </c>
      <c r="I34" s="9">
        <v>18</v>
      </c>
      <c r="J34" s="9">
        <v>21</v>
      </c>
      <c r="K34" s="7">
        <v>24</v>
      </c>
    </row>
    <row r="35" spans="1:11" x14ac:dyDescent="0.25">
      <c r="B35" s="1" t="s">
        <v>20</v>
      </c>
      <c r="C35" s="11">
        <v>1</v>
      </c>
      <c r="D35" s="11">
        <v>2.1975278114817356</v>
      </c>
      <c r="E35" s="11">
        <v>2.054340478529006</v>
      </c>
      <c r="F35" s="11">
        <v>2.244831102644445</v>
      </c>
      <c r="G35" s="11">
        <v>2.3008205037236573</v>
      </c>
      <c r="H35" s="11">
        <v>3.6911964362092196</v>
      </c>
      <c r="I35" s="11">
        <v>1.07766603136434</v>
      </c>
      <c r="J35" s="11">
        <v>1.8930161533572334</v>
      </c>
    </row>
    <row r="36" spans="1:11" x14ac:dyDescent="0.25">
      <c r="B36" s="1" t="s">
        <v>20</v>
      </c>
      <c r="C36" s="11">
        <v>0.81280820016063582</v>
      </c>
      <c r="D36" s="11">
        <v>2.5437186110098065</v>
      </c>
      <c r="E36" s="11">
        <v>0.94100690972546075</v>
      </c>
      <c r="F36" s="11">
        <v>3.8547470684743628</v>
      </c>
      <c r="G36" s="11">
        <v>6.7533521604553632</v>
      </c>
      <c r="H36" s="11">
        <v>1.3600977365121742</v>
      </c>
      <c r="I36" s="11">
        <v>4.268065016668122</v>
      </c>
      <c r="J36" s="11">
        <v>1.0903736599073997</v>
      </c>
    </row>
    <row r="37" spans="1:11" x14ac:dyDescent="0.25">
      <c r="B37" s="1" t="s">
        <v>20</v>
      </c>
      <c r="C37" s="11">
        <v>1.3745174735193058</v>
      </c>
      <c r="D37" s="11"/>
      <c r="E37" s="11">
        <v>0.78815608316310048</v>
      </c>
      <c r="F37" s="11">
        <v>2.9317606969604171</v>
      </c>
      <c r="G37" s="11">
        <v>4.9111748655253402</v>
      </c>
      <c r="H37" s="11">
        <v>2.1475981620321747</v>
      </c>
      <c r="I37" s="11">
        <v>2.7381351634047171</v>
      </c>
      <c r="J37" s="11">
        <v>1.4916949066323166</v>
      </c>
    </row>
    <row r="38" spans="1:11" x14ac:dyDescent="0.25">
      <c r="B38" s="1" t="s">
        <v>20</v>
      </c>
      <c r="C38" s="13"/>
      <c r="D38" s="13"/>
      <c r="E38" s="13"/>
      <c r="F38" s="13"/>
      <c r="G38" s="13"/>
      <c r="H38" s="13"/>
      <c r="I38" s="13"/>
      <c r="J38" s="13"/>
    </row>
    <row r="39" spans="1:11" x14ac:dyDescent="0.25">
      <c r="B39" s="1" t="s">
        <v>21</v>
      </c>
      <c r="C39" s="11">
        <v>1.8326192633377862</v>
      </c>
      <c r="D39" s="11">
        <v>2.8608147627288192</v>
      </c>
      <c r="E39" s="11">
        <v>2.4730339468543323</v>
      </c>
      <c r="F39" s="11">
        <v>7.2499507333593911</v>
      </c>
      <c r="G39" s="11">
        <v>5.3262011638461173</v>
      </c>
      <c r="H39" s="11">
        <v>5.112431572177897</v>
      </c>
      <c r="I39" s="11">
        <v>2.6296534127092479</v>
      </c>
      <c r="J39" s="11">
        <v>3.2351666423173491</v>
      </c>
    </row>
    <row r="40" spans="1:11" x14ac:dyDescent="0.25">
      <c r="B40" s="1" t="s">
        <v>21</v>
      </c>
      <c r="C40" s="11">
        <v>0.7473158961830032</v>
      </c>
      <c r="D40" s="11">
        <v>1.9699655422049165</v>
      </c>
      <c r="E40" s="11">
        <v>3.2213000576798039</v>
      </c>
      <c r="F40" s="11">
        <v>1.6544839564408782</v>
      </c>
      <c r="G40" s="11">
        <v>3.5157285887459993</v>
      </c>
      <c r="H40" s="11">
        <v>2.8197948591098805</v>
      </c>
      <c r="I40" s="11">
        <v>8.1923802762673539</v>
      </c>
      <c r="J40" s="11">
        <v>4.5541549554965046</v>
      </c>
    </row>
    <row r="41" spans="1:11" x14ac:dyDescent="0.25">
      <c r="B41" s="1" t="s">
        <v>21</v>
      </c>
      <c r="C41" s="11">
        <v>1.9208156393128506</v>
      </c>
      <c r="D41" s="11">
        <v>2.2542141659116535</v>
      </c>
      <c r="E41" s="11">
        <v>0.71149166557349319</v>
      </c>
      <c r="F41" s="11">
        <v>3.4884117651822657</v>
      </c>
      <c r="G41" s="11">
        <v>2.6072730095687855</v>
      </c>
      <c r="H41" s="11">
        <v>2.9153377329334633</v>
      </c>
      <c r="I41" s="11">
        <v>2.7933835957370761</v>
      </c>
      <c r="J41" s="11">
        <v>5.3556812479252862</v>
      </c>
    </row>
    <row r="42" spans="1:11" x14ac:dyDescent="0.25">
      <c r="B42" s="1" t="s">
        <v>21</v>
      </c>
      <c r="C42" s="13">
        <f t="shared" ref="C42:H42" si="8">_xlfn.T.TEST(C35:C37,C39:C41,2,2)</f>
        <v>0.34771557075625664</v>
      </c>
      <c r="D42" s="13">
        <f t="shared" si="8"/>
        <v>0.98185486031844771</v>
      </c>
      <c r="E42" s="13">
        <f>_xlfn.T.TEST(E35:E37,E39:E41,2,2)</f>
        <v>0.35896013692521039</v>
      </c>
      <c r="F42" s="13">
        <f t="shared" si="8"/>
        <v>0.54844314643451231</v>
      </c>
      <c r="G42" s="13">
        <f>_xlfn.T.TEST(G34:G37,G39:G41,2,2)</f>
        <v>0.3365102094421768</v>
      </c>
      <c r="H42" s="13">
        <f t="shared" si="8"/>
        <v>0.29679552882548527</v>
      </c>
      <c r="I42" s="13">
        <f>_xlfn.T.TEST(I35:I37,I39:I41,2,2)</f>
        <v>0.41857015186505836</v>
      </c>
      <c r="J42" s="13">
        <f>_xlfn.T.TEST(J35:J37,J39:J41,2,2)</f>
        <v>1.1897711699048534E-2</v>
      </c>
    </row>
    <row r="43" spans="1:11" x14ac:dyDescent="0.25">
      <c r="C43" s="11"/>
      <c r="D43" s="11"/>
      <c r="E43" s="11"/>
      <c r="F43" s="11"/>
      <c r="G43" s="11"/>
      <c r="H43" s="11"/>
      <c r="I43" s="11"/>
      <c r="J43" s="11"/>
    </row>
    <row r="44" spans="1:11" x14ac:dyDescent="0.25">
      <c r="A44" s="7" t="s">
        <v>1</v>
      </c>
      <c r="C44" s="11">
        <f>AVERAGE(C35:C37)</f>
        <v>1.0624418912266471</v>
      </c>
      <c r="D44" s="11">
        <f t="shared" ref="D44:J44" si="9">AVERAGE(D35:D37)</f>
        <v>2.3706232112457712</v>
      </c>
      <c r="E44" s="11">
        <f t="shared" si="9"/>
        <v>1.2611678238058557</v>
      </c>
      <c r="F44" s="11">
        <f t="shared" si="9"/>
        <v>3.0104462893597415</v>
      </c>
      <c r="G44" s="11">
        <f>AVERAGE(G35:G37)</f>
        <v>4.6551158432347863</v>
      </c>
      <c r="H44" s="11">
        <f t="shared" si="9"/>
        <v>2.3996307782511894</v>
      </c>
      <c r="I44" s="11">
        <f t="shared" si="9"/>
        <v>2.6946220704790598</v>
      </c>
      <c r="J44" s="11">
        <f t="shared" si="9"/>
        <v>1.4916949066323166</v>
      </c>
      <c r="K44" s="11">
        <f>C44</f>
        <v>1.0624418912266471</v>
      </c>
    </row>
    <row r="45" spans="1:11" x14ac:dyDescent="0.25">
      <c r="A45" s="7" t="s">
        <v>2</v>
      </c>
      <c r="C45" s="11">
        <f>STDEV(C35:C37)/SQRT(COUNTA(C35:C37))</f>
        <v>0.16512981689088499</v>
      </c>
      <c r="D45" s="11">
        <f t="shared" ref="D45:J45" si="10">STDEV(D35:D37)/SQRT(COUNTA(D35:D37))</f>
        <v>0.1730953997640354</v>
      </c>
      <c r="E45" s="11">
        <f t="shared" si="10"/>
        <v>0.39903341085913552</v>
      </c>
      <c r="F45" s="11">
        <f t="shared" si="10"/>
        <v>0.46640501751765989</v>
      </c>
      <c r="G45" s="11">
        <f>STDEV(G35:G37)/SQRT(COUNTA(G35:G37))</f>
        <v>1.2916958111621832</v>
      </c>
      <c r="H45" s="11">
        <f t="shared" si="10"/>
        <v>0.68462778613904862</v>
      </c>
      <c r="I45" s="11">
        <f>STDEV(I35:I37)/SQRT(COUNTA(I35:I37))</f>
        <v>0.92124579841625642</v>
      </c>
      <c r="J45" s="11">
        <f t="shared" si="10"/>
        <v>0.23170292982814669</v>
      </c>
      <c r="K45" s="11">
        <f>C45</f>
        <v>0.16512981689088499</v>
      </c>
    </row>
    <row r="46" spans="1:11" x14ac:dyDescent="0.25">
      <c r="A46" s="7" t="s">
        <v>1</v>
      </c>
      <c r="C46" s="11">
        <f>AVERAGE(C39:C42)</f>
        <v>1.2121165923974742</v>
      </c>
      <c r="D46" s="11">
        <f t="shared" ref="D46:J46" si="11">AVERAGE(D39:D42)</f>
        <v>2.0167123327909593</v>
      </c>
      <c r="E46" s="11">
        <f t="shared" si="11"/>
        <v>1.6911964517582099</v>
      </c>
      <c r="F46" s="11">
        <f t="shared" si="11"/>
        <v>3.2353224003542618</v>
      </c>
      <c r="G46" s="11">
        <f t="shared" si="11"/>
        <v>2.9464282429007698</v>
      </c>
      <c r="H46" s="11">
        <f t="shared" si="11"/>
        <v>2.7860899232616814</v>
      </c>
      <c r="I46" s="11">
        <f t="shared" si="11"/>
        <v>3.5084968591446839</v>
      </c>
      <c r="J46" s="11">
        <f t="shared" si="11"/>
        <v>3.2892251393595471</v>
      </c>
      <c r="K46" s="11">
        <f>C46</f>
        <v>1.2121165923974742</v>
      </c>
    </row>
    <row r="47" spans="1:11" x14ac:dyDescent="0.25">
      <c r="A47" s="7" t="s">
        <v>2</v>
      </c>
      <c r="C47" s="11">
        <f>STDEV(C39:C41)/SQRT(COUNTA(C39:C41))</f>
        <v>0.37732712352211051</v>
      </c>
      <c r="D47" s="11">
        <f t="shared" ref="D47:J47" si="12">STDEV(D39:D41)/SQRT(COUNTA(D39:D41))</f>
        <v>0.26271804677746047</v>
      </c>
      <c r="E47" s="11">
        <f t="shared" si="12"/>
        <v>0.74394113963842201</v>
      </c>
      <c r="F47" s="11">
        <f t="shared" si="12"/>
        <v>1.6469115045440004</v>
      </c>
      <c r="G47" s="11">
        <f t="shared" si="12"/>
        <v>0.79915485888565041</v>
      </c>
      <c r="H47" s="11">
        <f t="shared" si="12"/>
        <v>0.74879654844333232</v>
      </c>
      <c r="I47" s="11">
        <f>STDEV(I39:I41)/SQRT(COUNTA(I39:I41))</f>
        <v>1.8275652122087693</v>
      </c>
      <c r="J47" s="11">
        <f t="shared" si="12"/>
        <v>0.6181853713515254</v>
      </c>
      <c r="K47" s="11">
        <f>C47</f>
        <v>0.37732712352211051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3"/>
  <sheetViews>
    <sheetView zoomScaleNormal="100" workbookViewId="0"/>
  </sheetViews>
  <sheetFormatPr baseColWidth="10" defaultRowHeight="12.75" x14ac:dyDescent="0.2"/>
  <cols>
    <col min="1" max="1" width="11.42578125" style="1"/>
    <col min="2" max="2" width="16.7109375" style="1" bestFit="1" customWidth="1"/>
    <col min="3" max="3" width="16.28515625" style="1" bestFit="1" customWidth="1"/>
    <col min="4" max="4" width="16.42578125" style="1" bestFit="1" customWidth="1"/>
    <col min="5" max="5" width="14.42578125" style="1" bestFit="1" customWidth="1"/>
    <col min="6" max="16384" width="11.42578125" style="1"/>
  </cols>
  <sheetData>
    <row r="1" spans="1:5" x14ac:dyDescent="0.2">
      <c r="A1" s="1" t="s">
        <v>30</v>
      </c>
    </row>
    <row r="2" spans="1:5" x14ac:dyDescent="0.2">
      <c r="B2" s="1" t="s">
        <v>22</v>
      </c>
      <c r="C2" s="1" t="s">
        <v>24</v>
      </c>
      <c r="D2" s="1" t="s">
        <v>23</v>
      </c>
      <c r="E2" s="1" t="s">
        <v>25</v>
      </c>
    </row>
    <row r="3" spans="1:5" x14ac:dyDescent="0.2">
      <c r="B3" s="1">
        <v>109</v>
      </c>
      <c r="C3" s="1">
        <v>86</v>
      </c>
      <c r="D3" s="1">
        <v>111</v>
      </c>
      <c r="E3" s="1">
        <v>104</v>
      </c>
    </row>
    <row r="4" spans="1:5" x14ac:dyDescent="0.2">
      <c r="B4" s="1">
        <v>125</v>
      </c>
      <c r="C4" s="1">
        <v>113</v>
      </c>
      <c r="D4" s="1">
        <v>84</v>
      </c>
      <c r="E4" s="1">
        <v>128</v>
      </c>
    </row>
    <row r="5" spans="1:5" x14ac:dyDescent="0.2">
      <c r="B5" s="1">
        <v>84</v>
      </c>
      <c r="C5" s="1">
        <v>105</v>
      </c>
      <c r="D5" s="1">
        <v>133</v>
      </c>
      <c r="E5" s="1">
        <v>109</v>
      </c>
    </row>
    <row r="6" spans="1:5" x14ac:dyDescent="0.2">
      <c r="B6" s="1">
        <v>106</v>
      </c>
      <c r="C6" s="1">
        <v>86</v>
      </c>
      <c r="D6" s="1">
        <v>128</v>
      </c>
      <c r="E6" s="1">
        <v>116</v>
      </c>
    </row>
    <row r="7" spans="1:5" x14ac:dyDescent="0.2">
      <c r="B7" s="1">
        <v>94</v>
      </c>
      <c r="C7" s="1">
        <v>126</v>
      </c>
      <c r="D7" s="1">
        <v>120</v>
      </c>
      <c r="E7" s="1">
        <v>105</v>
      </c>
    </row>
    <row r="8" spans="1:5" x14ac:dyDescent="0.2">
      <c r="B8" s="1">
        <v>102</v>
      </c>
      <c r="C8" s="1">
        <v>170</v>
      </c>
      <c r="D8" s="1">
        <v>109</v>
      </c>
      <c r="E8" s="1">
        <v>143</v>
      </c>
    </row>
    <row r="9" spans="1:5" x14ac:dyDescent="0.2">
      <c r="B9" s="1">
        <v>97</v>
      </c>
      <c r="C9" s="1">
        <v>134</v>
      </c>
      <c r="D9" s="1">
        <v>127</v>
      </c>
      <c r="E9" s="1">
        <v>144</v>
      </c>
    </row>
    <row r="10" spans="1:5" x14ac:dyDescent="0.2">
      <c r="B10" s="1">
        <v>91</v>
      </c>
      <c r="C10" s="1">
        <v>120</v>
      </c>
      <c r="D10" s="1">
        <v>123</v>
      </c>
      <c r="E10" s="1">
        <v>126</v>
      </c>
    </row>
    <row r="11" spans="1:5" x14ac:dyDescent="0.2">
      <c r="B11" s="1">
        <v>102</v>
      </c>
      <c r="C11" s="1">
        <v>102</v>
      </c>
      <c r="D11" s="1">
        <v>118</v>
      </c>
      <c r="E11" s="1">
        <v>97</v>
      </c>
    </row>
    <row r="12" spans="1:5" x14ac:dyDescent="0.2">
      <c r="B12" s="1">
        <v>78</v>
      </c>
      <c r="C12" s="1">
        <v>105</v>
      </c>
      <c r="D12" s="1">
        <v>127</v>
      </c>
      <c r="E12" s="1">
        <v>101</v>
      </c>
    </row>
    <row r="13" spans="1:5" x14ac:dyDescent="0.2">
      <c r="B13" s="2">
        <v>118</v>
      </c>
      <c r="C13" s="2">
        <v>166</v>
      </c>
      <c r="D13" s="2">
        <v>119</v>
      </c>
      <c r="E13" s="2">
        <v>127</v>
      </c>
    </row>
    <row r="14" spans="1:5" x14ac:dyDescent="0.2">
      <c r="B14" s="2">
        <v>91</v>
      </c>
      <c r="C14" s="2">
        <v>98</v>
      </c>
      <c r="D14" s="2">
        <v>138</v>
      </c>
      <c r="E14" s="2">
        <v>110</v>
      </c>
    </row>
    <row r="15" spans="1:5" x14ac:dyDescent="0.2">
      <c r="B15" s="2">
        <v>99</v>
      </c>
      <c r="C15" s="2">
        <v>162</v>
      </c>
      <c r="D15" s="2">
        <v>89</v>
      </c>
      <c r="E15" s="2">
        <v>101</v>
      </c>
    </row>
    <row r="16" spans="1:5" x14ac:dyDescent="0.2">
      <c r="B16" s="2">
        <v>106</v>
      </c>
      <c r="C16" s="2">
        <v>123</v>
      </c>
      <c r="D16" s="2">
        <v>105</v>
      </c>
      <c r="E16" s="2">
        <v>118</v>
      </c>
    </row>
    <row r="17" spans="1:5" x14ac:dyDescent="0.2">
      <c r="A17" s="1" t="s">
        <v>1</v>
      </c>
      <c r="B17" s="6">
        <f>AVERAGE(B3:B16)</f>
        <v>100.14285714285714</v>
      </c>
      <c r="C17" s="6">
        <f t="shared" ref="C17:E17" si="0">AVERAGE(C3:C16)</f>
        <v>121.14285714285714</v>
      </c>
      <c r="D17" s="6">
        <f t="shared" si="0"/>
        <v>116.5</v>
      </c>
      <c r="E17" s="6">
        <f t="shared" si="0"/>
        <v>116.35714285714286</v>
      </c>
    </row>
    <row r="18" spans="1:5" x14ac:dyDescent="0.2">
      <c r="A18" s="1" t="s">
        <v>2</v>
      </c>
      <c r="B18" s="6">
        <f>STDEV(B3:B16)/SQRT(COUNTA(B3:B16))</f>
        <v>3.362457798839952</v>
      </c>
      <c r="C18" s="6">
        <f t="shared" ref="C18:E18" si="1">STDEV(C3:C16)/SQRT(COUNTA(C3:C16))</f>
        <v>7.4942154563451453</v>
      </c>
      <c r="D18" s="6">
        <f t="shared" si="1"/>
        <v>4.1810009843061779</v>
      </c>
      <c r="E18" s="6">
        <f t="shared" si="1"/>
        <v>4.0877828468285555</v>
      </c>
    </row>
    <row r="21" spans="1:5" x14ac:dyDescent="0.2">
      <c r="B21" s="1" t="s">
        <v>5</v>
      </c>
      <c r="C21" s="1" t="s">
        <v>3</v>
      </c>
    </row>
    <row r="22" spans="1:5" s="2" customFormat="1" x14ac:dyDescent="0.2">
      <c r="B22" s="1">
        <v>109</v>
      </c>
      <c r="C22" s="1" t="s">
        <v>22</v>
      </c>
      <c r="D22" s="1"/>
      <c r="E22" s="1"/>
    </row>
    <row r="23" spans="1:5" s="2" customFormat="1" x14ac:dyDescent="0.2">
      <c r="B23" s="2">
        <v>125</v>
      </c>
      <c r="C23" s="1" t="s">
        <v>22</v>
      </c>
      <c r="D23" s="1"/>
      <c r="E23" s="1"/>
    </row>
    <row r="24" spans="1:5" s="2" customFormat="1" x14ac:dyDescent="0.2">
      <c r="B24" s="2">
        <v>84</v>
      </c>
      <c r="C24" s="1" t="s">
        <v>22</v>
      </c>
      <c r="D24" s="1"/>
      <c r="E24" s="1"/>
    </row>
    <row r="25" spans="1:5" s="2" customFormat="1" x14ac:dyDescent="0.2">
      <c r="B25" s="2">
        <v>106</v>
      </c>
      <c r="C25" s="1" t="s">
        <v>22</v>
      </c>
      <c r="D25" s="1"/>
      <c r="E25" s="1"/>
    </row>
    <row r="26" spans="1:5" x14ac:dyDescent="0.2">
      <c r="B26" s="2">
        <v>94</v>
      </c>
      <c r="C26" s="1" t="s">
        <v>22</v>
      </c>
    </row>
    <row r="27" spans="1:5" x14ac:dyDescent="0.2">
      <c r="B27" s="1">
        <v>102</v>
      </c>
      <c r="C27" s="1" t="s">
        <v>22</v>
      </c>
    </row>
    <row r="28" spans="1:5" x14ac:dyDescent="0.2">
      <c r="B28" s="1">
        <v>97</v>
      </c>
      <c r="C28" s="1" t="s">
        <v>22</v>
      </c>
    </row>
    <row r="29" spans="1:5" x14ac:dyDescent="0.2">
      <c r="B29" s="1">
        <v>91</v>
      </c>
      <c r="C29" s="1" t="s">
        <v>22</v>
      </c>
    </row>
    <row r="30" spans="1:5" x14ac:dyDescent="0.2">
      <c r="B30" s="1">
        <v>102</v>
      </c>
      <c r="C30" s="1" t="s">
        <v>22</v>
      </c>
    </row>
    <row r="31" spans="1:5" x14ac:dyDescent="0.2">
      <c r="B31" s="1">
        <v>78</v>
      </c>
      <c r="C31" s="1" t="s">
        <v>22</v>
      </c>
    </row>
    <row r="32" spans="1:5" x14ac:dyDescent="0.2">
      <c r="B32" s="1">
        <v>118</v>
      </c>
      <c r="C32" s="1" t="s">
        <v>22</v>
      </c>
    </row>
    <row r="33" spans="2:5" x14ac:dyDescent="0.2">
      <c r="B33" s="1">
        <v>91</v>
      </c>
      <c r="C33" s="1" t="s">
        <v>22</v>
      </c>
    </row>
    <row r="34" spans="2:5" x14ac:dyDescent="0.2">
      <c r="B34" s="1">
        <v>99</v>
      </c>
      <c r="C34" s="1" t="s">
        <v>22</v>
      </c>
    </row>
    <row r="35" spans="2:5" x14ac:dyDescent="0.2">
      <c r="B35" s="1">
        <v>106</v>
      </c>
      <c r="C35" s="1" t="s">
        <v>22</v>
      </c>
    </row>
    <row r="36" spans="2:5" x14ac:dyDescent="0.2">
      <c r="B36" s="1">
        <v>86</v>
      </c>
      <c r="C36" s="1" t="s">
        <v>24</v>
      </c>
    </row>
    <row r="37" spans="2:5" x14ac:dyDescent="0.2">
      <c r="B37" s="1">
        <v>113</v>
      </c>
      <c r="C37" s="1" t="s">
        <v>24</v>
      </c>
    </row>
    <row r="38" spans="2:5" x14ac:dyDescent="0.2">
      <c r="B38" s="1">
        <v>105</v>
      </c>
      <c r="C38" s="1" t="s">
        <v>24</v>
      </c>
    </row>
    <row r="39" spans="2:5" x14ac:dyDescent="0.2">
      <c r="B39" s="1">
        <v>86</v>
      </c>
      <c r="C39" s="1" t="s">
        <v>24</v>
      </c>
    </row>
    <row r="40" spans="2:5" x14ac:dyDescent="0.2">
      <c r="B40" s="1">
        <v>126</v>
      </c>
      <c r="C40" s="1" t="s">
        <v>24</v>
      </c>
    </row>
    <row r="41" spans="2:5" x14ac:dyDescent="0.2">
      <c r="B41" s="1">
        <v>170</v>
      </c>
      <c r="C41" s="1" t="s">
        <v>24</v>
      </c>
    </row>
    <row r="42" spans="2:5" x14ac:dyDescent="0.2">
      <c r="B42" s="1">
        <v>134</v>
      </c>
      <c r="C42" s="1" t="s">
        <v>24</v>
      </c>
    </row>
    <row r="43" spans="2:5" x14ac:dyDescent="0.2">
      <c r="B43" s="1">
        <v>120</v>
      </c>
      <c r="C43" s="1" t="s">
        <v>24</v>
      </c>
    </row>
    <row r="44" spans="2:5" x14ac:dyDescent="0.2">
      <c r="B44" s="1">
        <v>102</v>
      </c>
      <c r="C44" s="1" t="s">
        <v>24</v>
      </c>
      <c r="D44" s="3"/>
      <c r="E44" s="3"/>
    </row>
    <row r="45" spans="2:5" x14ac:dyDescent="0.2">
      <c r="B45" s="1">
        <v>105</v>
      </c>
      <c r="C45" s="1" t="s">
        <v>24</v>
      </c>
      <c r="D45" s="5"/>
      <c r="E45" s="5"/>
    </row>
    <row r="46" spans="2:5" x14ac:dyDescent="0.2">
      <c r="B46" s="1">
        <v>166</v>
      </c>
      <c r="C46" s="1" t="s">
        <v>24</v>
      </c>
      <c r="D46" s="5"/>
      <c r="E46" s="5"/>
    </row>
    <row r="47" spans="2:5" x14ac:dyDescent="0.2">
      <c r="B47" s="1">
        <v>98</v>
      </c>
      <c r="C47" s="1" t="s">
        <v>24</v>
      </c>
      <c r="D47" s="5"/>
      <c r="E47" s="5"/>
    </row>
    <row r="48" spans="2:5" x14ac:dyDescent="0.2">
      <c r="B48" s="1">
        <v>162</v>
      </c>
      <c r="C48" s="1" t="s">
        <v>24</v>
      </c>
    </row>
    <row r="49" spans="2:3" x14ac:dyDescent="0.2">
      <c r="B49" s="1">
        <v>123</v>
      </c>
      <c r="C49" s="1" t="s">
        <v>24</v>
      </c>
    </row>
    <row r="50" spans="2:3" x14ac:dyDescent="0.2">
      <c r="B50" s="1">
        <v>111</v>
      </c>
      <c r="C50" s="1" t="s">
        <v>23</v>
      </c>
    </row>
    <row r="51" spans="2:3" x14ac:dyDescent="0.2">
      <c r="B51" s="1">
        <v>84</v>
      </c>
      <c r="C51" s="1" t="s">
        <v>23</v>
      </c>
    </row>
    <row r="52" spans="2:3" x14ac:dyDescent="0.2">
      <c r="B52" s="1">
        <v>133</v>
      </c>
      <c r="C52" s="1" t="s">
        <v>23</v>
      </c>
    </row>
    <row r="53" spans="2:3" x14ac:dyDescent="0.2">
      <c r="B53" s="1">
        <v>128</v>
      </c>
      <c r="C53" s="1" t="s">
        <v>23</v>
      </c>
    </row>
    <row r="54" spans="2:3" x14ac:dyDescent="0.2">
      <c r="B54" s="1">
        <v>120</v>
      </c>
      <c r="C54" s="1" t="s">
        <v>23</v>
      </c>
    </row>
    <row r="55" spans="2:3" x14ac:dyDescent="0.2">
      <c r="B55" s="1">
        <v>109</v>
      </c>
      <c r="C55" s="1" t="s">
        <v>23</v>
      </c>
    </row>
    <row r="56" spans="2:3" x14ac:dyDescent="0.2">
      <c r="B56" s="1">
        <v>127</v>
      </c>
      <c r="C56" s="1" t="s">
        <v>23</v>
      </c>
    </row>
    <row r="57" spans="2:3" x14ac:dyDescent="0.2">
      <c r="B57" s="1">
        <v>123</v>
      </c>
      <c r="C57" s="1" t="s">
        <v>23</v>
      </c>
    </row>
    <row r="58" spans="2:3" x14ac:dyDescent="0.2">
      <c r="B58" s="1">
        <v>118</v>
      </c>
      <c r="C58" s="1" t="s">
        <v>23</v>
      </c>
    </row>
    <row r="59" spans="2:3" x14ac:dyDescent="0.2">
      <c r="B59" s="1">
        <v>127</v>
      </c>
      <c r="C59" s="1" t="s">
        <v>23</v>
      </c>
    </row>
    <row r="60" spans="2:3" x14ac:dyDescent="0.2">
      <c r="B60" s="1">
        <v>119</v>
      </c>
      <c r="C60" s="1" t="s">
        <v>23</v>
      </c>
    </row>
    <row r="61" spans="2:3" x14ac:dyDescent="0.2">
      <c r="B61" s="1">
        <v>138</v>
      </c>
      <c r="C61" s="1" t="s">
        <v>23</v>
      </c>
    </row>
    <row r="62" spans="2:3" x14ac:dyDescent="0.2">
      <c r="B62" s="1">
        <v>89</v>
      </c>
      <c r="C62" s="1" t="s">
        <v>23</v>
      </c>
    </row>
    <row r="63" spans="2:3" x14ac:dyDescent="0.2">
      <c r="B63" s="1">
        <v>105</v>
      </c>
      <c r="C63" s="1" t="s">
        <v>23</v>
      </c>
    </row>
    <row r="64" spans="2:3" x14ac:dyDescent="0.2">
      <c r="B64" s="1">
        <v>104</v>
      </c>
      <c r="C64" s="1" t="s">
        <v>25</v>
      </c>
    </row>
    <row r="65" spans="2:5" x14ac:dyDescent="0.2">
      <c r="B65" s="1">
        <v>128</v>
      </c>
      <c r="C65" s="1" t="s">
        <v>25</v>
      </c>
    </row>
    <row r="66" spans="2:5" x14ac:dyDescent="0.2">
      <c r="B66" s="1">
        <v>109</v>
      </c>
      <c r="C66" s="1" t="s">
        <v>25</v>
      </c>
    </row>
    <row r="67" spans="2:5" x14ac:dyDescent="0.2">
      <c r="B67" s="1">
        <v>116</v>
      </c>
      <c r="C67" s="1" t="s">
        <v>25</v>
      </c>
    </row>
    <row r="68" spans="2:5" x14ac:dyDescent="0.2">
      <c r="B68" s="1">
        <v>105</v>
      </c>
      <c r="C68" s="1" t="s">
        <v>25</v>
      </c>
    </row>
    <row r="69" spans="2:5" x14ac:dyDescent="0.2">
      <c r="B69" s="1">
        <v>143</v>
      </c>
      <c r="C69" s="1" t="s">
        <v>25</v>
      </c>
    </row>
    <row r="70" spans="2:5" x14ac:dyDescent="0.2">
      <c r="B70" s="1">
        <v>144</v>
      </c>
      <c r="C70" s="1" t="s">
        <v>25</v>
      </c>
    </row>
    <row r="71" spans="2:5" x14ac:dyDescent="0.2">
      <c r="B71" s="1">
        <v>126</v>
      </c>
      <c r="C71" s="1" t="s">
        <v>25</v>
      </c>
    </row>
    <row r="72" spans="2:5" x14ac:dyDescent="0.2">
      <c r="B72" s="1">
        <v>97</v>
      </c>
      <c r="C72" s="1" t="s">
        <v>25</v>
      </c>
    </row>
    <row r="73" spans="2:5" x14ac:dyDescent="0.2">
      <c r="B73" s="1">
        <v>101</v>
      </c>
      <c r="C73" s="1" t="s">
        <v>25</v>
      </c>
    </row>
    <row r="74" spans="2:5" x14ac:dyDescent="0.2">
      <c r="B74" s="1">
        <v>127</v>
      </c>
      <c r="C74" s="1" t="s">
        <v>25</v>
      </c>
    </row>
    <row r="75" spans="2:5" x14ac:dyDescent="0.2">
      <c r="B75" s="1">
        <v>110</v>
      </c>
      <c r="C75" s="1" t="s">
        <v>25</v>
      </c>
    </row>
    <row r="76" spans="2:5" x14ac:dyDescent="0.2">
      <c r="B76" s="1">
        <v>101</v>
      </c>
      <c r="C76" s="1" t="s">
        <v>25</v>
      </c>
    </row>
    <row r="77" spans="2:5" x14ac:dyDescent="0.2">
      <c r="B77" s="1">
        <v>118</v>
      </c>
      <c r="C77" s="1" t="s">
        <v>25</v>
      </c>
    </row>
    <row r="79" spans="2:5" x14ac:dyDescent="0.2">
      <c r="B79" s="1" t="s">
        <v>13</v>
      </c>
    </row>
    <row r="80" spans="2:5" x14ac:dyDescent="0.2">
      <c r="C80" s="1" t="s">
        <v>23</v>
      </c>
      <c r="D80" s="1" t="s">
        <v>22</v>
      </c>
      <c r="E80" s="1" t="s">
        <v>25</v>
      </c>
    </row>
    <row r="81" spans="2:5" x14ac:dyDescent="0.2">
      <c r="B81" s="1" t="s">
        <v>22</v>
      </c>
      <c r="C81" s="1">
        <v>3.3840000000000002E-2</v>
      </c>
    </row>
    <row r="82" spans="2:5" x14ac:dyDescent="0.2">
      <c r="B82" s="1" t="s">
        <v>25</v>
      </c>
      <c r="C82" s="1">
        <v>0.92630800000000002</v>
      </c>
      <c r="D82" s="1">
        <v>3.3840000000000002E-2</v>
      </c>
    </row>
    <row r="83" spans="2:5" x14ac:dyDescent="0.2">
      <c r="B83" s="1" t="s">
        <v>24</v>
      </c>
      <c r="C83" s="1">
        <v>0.92630800000000002</v>
      </c>
      <c r="D83" s="1">
        <v>3.3840000000000002E-2</v>
      </c>
      <c r="E83" s="1">
        <v>0.95838900000000005</v>
      </c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0"/>
  <sheetViews>
    <sheetView zoomScaleNormal="100" workbookViewId="0">
      <selection sqref="A1:XFD1048576"/>
    </sheetView>
  </sheetViews>
  <sheetFormatPr baseColWidth="10" defaultRowHeight="12.75" x14ac:dyDescent="0.2"/>
  <cols>
    <col min="1" max="1" width="11.42578125" style="1"/>
    <col min="2" max="2" width="16.7109375" style="1" bestFit="1" customWidth="1"/>
    <col min="3" max="3" width="16.28515625" style="1" bestFit="1" customWidth="1"/>
    <col min="4" max="4" width="16.42578125" style="1" bestFit="1" customWidth="1"/>
    <col min="5" max="5" width="14.42578125" style="1" bestFit="1" customWidth="1"/>
    <col min="6" max="16384" width="11.42578125" style="1"/>
  </cols>
  <sheetData>
    <row r="1" spans="1:5" x14ac:dyDescent="0.2">
      <c r="A1" s="1" t="s">
        <v>12</v>
      </c>
    </row>
    <row r="2" spans="1:5" x14ac:dyDescent="0.2">
      <c r="B2" s="1" t="s">
        <v>28</v>
      </c>
      <c r="C2" s="1" t="s">
        <v>27</v>
      </c>
      <c r="D2" s="1" t="s">
        <v>29</v>
      </c>
      <c r="E2" s="1" t="s">
        <v>26</v>
      </c>
    </row>
    <row r="3" spans="1:5" x14ac:dyDescent="0.2">
      <c r="B3" s="6">
        <v>839.04947324266936</v>
      </c>
      <c r="C3" s="6">
        <v>911.58499336190187</v>
      </c>
      <c r="D3" s="6">
        <v>333.85259684687696</v>
      </c>
      <c r="E3" s="6">
        <v>332.20321177428457</v>
      </c>
    </row>
    <row r="4" spans="1:5" x14ac:dyDescent="0.2">
      <c r="B4" s="6">
        <v>1236.2111635840868</v>
      </c>
      <c r="C4" s="6">
        <v>946.56082155161016</v>
      </c>
      <c r="D4" s="6">
        <v>188.93047054959348</v>
      </c>
      <c r="E4" s="6">
        <v>515.58494554520917</v>
      </c>
    </row>
    <row r="5" spans="1:5" x14ac:dyDescent="0.2">
      <c r="B5" s="6">
        <v>1082.3145262240332</v>
      </c>
      <c r="C5" s="6">
        <v>767.87868853825319</v>
      </c>
      <c r="D5" s="6">
        <v>242.97345716499487</v>
      </c>
      <c r="E5" s="6">
        <v>303.50714782617933</v>
      </c>
    </row>
    <row r="6" spans="1:5" x14ac:dyDescent="0.2">
      <c r="B6" s="6">
        <v>980.64796464051153</v>
      </c>
      <c r="C6" s="6">
        <v>692.78641708962584</v>
      </c>
      <c r="D6" s="6">
        <v>281.51337792642147</v>
      </c>
      <c r="E6" s="6">
        <v>357.71840660504455</v>
      </c>
    </row>
    <row r="7" spans="1:5" x14ac:dyDescent="0.2">
      <c r="B7" s="6">
        <v>989.37881520532744</v>
      </c>
      <c r="C7" s="6">
        <v>668.78276932556889</v>
      </c>
      <c r="D7" s="6">
        <v>132.01053547235233</v>
      </c>
      <c r="E7" s="6">
        <v>360.93939676401226</v>
      </c>
    </row>
    <row r="8" spans="1:5" x14ac:dyDescent="0.2">
      <c r="B8" s="6"/>
      <c r="C8" s="6"/>
      <c r="D8" s="6">
        <v>229.05001591179749</v>
      </c>
      <c r="E8" s="6">
        <v>125.17145916742322</v>
      </c>
    </row>
    <row r="9" spans="1:5" x14ac:dyDescent="0.2">
      <c r="B9" s="6"/>
      <c r="C9" s="6"/>
      <c r="D9" s="6"/>
      <c r="E9" s="6"/>
    </row>
    <row r="10" spans="1:5" x14ac:dyDescent="0.2">
      <c r="A10" s="1" t="s">
        <v>1</v>
      </c>
      <c r="B10" s="6">
        <f>AVERAGE(B3:B8)</f>
        <v>1025.5203885793258</v>
      </c>
      <c r="C10" s="6">
        <f>AVERAGE(C3:C8)</f>
        <v>797.51873797339204</v>
      </c>
      <c r="D10" s="6">
        <f>AVERAGE(D3:D8)</f>
        <v>234.72174231200611</v>
      </c>
      <c r="E10" s="6">
        <f>AVERAGE(E3:E8)</f>
        <v>332.52076128035878</v>
      </c>
    </row>
    <row r="11" spans="1:5" x14ac:dyDescent="0.2">
      <c r="A11" s="1" t="s">
        <v>2</v>
      </c>
      <c r="B11" s="6">
        <f>STDEV(B3:B8)/SQRT(COUNTA(B3:B8))</f>
        <v>65.462709524391173</v>
      </c>
      <c r="C11" s="6">
        <f>STDEV(C3:C8)/SQRT(COUNTA(C3:C8))</f>
        <v>56.411432568054913</v>
      </c>
      <c r="D11" s="6">
        <f>STDEV(D3:D8)/SQRT(COUNTA(D3:D8))</f>
        <v>28.73039931427861</v>
      </c>
      <c r="E11" s="6">
        <f>STDEV(E3:E8)/SQRT(COUNTA(E3:E8))</f>
        <v>51.247978634379869</v>
      </c>
    </row>
    <row r="13" spans="1:5" x14ac:dyDescent="0.2">
      <c r="B13" s="1" t="s">
        <v>5</v>
      </c>
      <c r="C13" s="1" t="s">
        <v>3</v>
      </c>
    </row>
    <row r="14" spans="1:5" x14ac:dyDescent="0.2">
      <c r="B14" s="6">
        <v>839.04947324266936</v>
      </c>
      <c r="C14" s="1" t="s">
        <v>28</v>
      </c>
    </row>
    <row r="15" spans="1:5" s="2" customFormat="1" x14ac:dyDescent="0.2">
      <c r="B15" s="6">
        <v>1236.2111635840868</v>
      </c>
      <c r="C15" s="1" t="s">
        <v>28</v>
      </c>
      <c r="D15" s="1"/>
      <c r="E15" s="1"/>
    </row>
    <row r="16" spans="1:5" s="2" customFormat="1" x14ac:dyDescent="0.2">
      <c r="B16" s="6">
        <v>1082.3145262240332</v>
      </c>
      <c r="C16" s="1" t="s">
        <v>28</v>
      </c>
      <c r="D16" s="1"/>
      <c r="E16" s="1"/>
    </row>
    <row r="17" spans="2:5" s="2" customFormat="1" x14ac:dyDescent="0.2">
      <c r="B17" s="6">
        <v>980.64796464051153</v>
      </c>
      <c r="C17" s="1" t="s">
        <v>28</v>
      </c>
      <c r="D17" s="1"/>
      <c r="E17" s="1"/>
    </row>
    <row r="18" spans="2:5" s="2" customFormat="1" x14ac:dyDescent="0.2">
      <c r="B18" s="6">
        <v>989.37881520532744</v>
      </c>
      <c r="C18" s="1" t="s">
        <v>28</v>
      </c>
      <c r="D18" s="1"/>
      <c r="E18" s="1"/>
    </row>
    <row r="19" spans="2:5" x14ac:dyDescent="0.2">
      <c r="B19" s="6">
        <v>911.58499336190187</v>
      </c>
      <c r="C19" s="1" t="s">
        <v>27</v>
      </c>
    </row>
    <row r="20" spans="2:5" x14ac:dyDescent="0.2">
      <c r="B20" s="6">
        <v>946.56082155161016</v>
      </c>
      <c r="C20" s="1" t="s">
        <v>27</v>
      </c>
    </row>
    <row r="21" spans="2:5" x14ac:dyDescent="0.2">
      <c r="B21" s="6">
        <v>767.87868853825319</v>
      </c>
      <c r="C21" s="1" t="s">
        <v>27</v>
      </c>
    </row>
    <row r="22" spans="2:5" x14ac:dyDescent="0.2">
      <c r="B22" s="6">
        <v>692.78641708962584</v>
      </c>
      <c r="C22" s="1" t="s">
        <v>27</v>
      </c>
    </row>
    <row r="23" spans="2:5" x14ac:dyDescent="0.2">
      <c r="B23" s="6">
        <v>668.78276932556889</v>
      </c>
      <c r="C23" s="1" t="s">
        <v>27</v>
      </c>
    </row>
    <row r="24" spans="2:5" x14ac:dyDescent="0.2">
      <c r="B24" s="6">
        <v>333.85259684687696</v>
      </c>
      <c r="C24" s="1" t="s">
        <v>29</v>
      </c>
    </row>
    <row r="25" spans="2:5" x14ac:dyDescent="0.2">
      <c r="B25" s="6">
        <v>188.93047054959348</v>
      </c>
      <c r="C25" s="1" t="s">
        <v>29</v>
      </c>
    </row>
    <row r="26" spans="2:5" x14ac:dyDescent="0.2">
      <c r="B26" s="6">
        <v>242.97345716499487</v>
      </c>
      <c r="C26" s="1" t="s">
        <v>29</v>
      </c>
    </row>
    <row r="27" spans="2:5" x14ac:dyDescent="0.2">
      <c r="B27" s="6">
        <v>281.51337792642147</v>
      </c>
      <c r="C27" s="1" t="s">
        <v>29</v>
      </c>
    </row>
    <row r="28" spans="2:5" x14ac:dyDescent="0.2">
      <c r="B28" s="6">
        <v>132.01053547235233</v>
      </c>
      <c r="C28" s="1" t="s">
        <v>29</v>
      </c>
    </row>
    <row r="29" spans="2:5" x14ac:dyDescent="0.2">
      <c r="B29" s="6">
        <v>229.05001591179749</v>
      </c>
      <c r="C29" s="1" t="s">
        <v>29</v>
      </c>
    </row>
    <row r="30" spans="2:5" x14ac:dyDescent="0.2">
      <c r="B30" s="6">
        <v>332.20321177428457</v>
      </c>
      <c r="C30" s="1" t="s">
        <v>26</v>
      </c>
    </row>
    <row r="31" spans="2:5" x14ac:dyDescent="0.2">
      <c r="B31" s="6">
        <v>515.58494554520917</v>
      </c>
      <c r="C31" s="1" t="s">
        <v>26</v>
      </c>
    </row>
    <row r="32" spans="2:5" x14ac:dyDescent="0.2">
      <c r="B32" s="6">
        <v>303.50714782617933</v>
      </c>
      <c r="C32" s="1" t="s">
        <v>26</v>
      </c>
    </row>
    <row r="33" spans="2:5" x14ac:dyDescent="0.2">
      <c r="B33" s="6">
        <v>357.71840660504455</v>
      </c>
      <c r="C33" s="1" t="s">
        <v>26</v>
      </c>
    </row>
    <row r="34" spans="2:5" x14ac:dyDescent="0.2">
      <c r="B34" s="6">
        <v>360.93939676401226</v>
      </c>
      <c r="C34" s="1" t="s">
        <v>26</v>
      </c>
    </row>
    <row r="35" spans="2:5" x14ac:dyDescent="0.2">
      <c r="B35" s="6">
        <v>125.56316702359003</v>
      </c>
      <c r="C35" s="1" t="s">
        <v>26</v>
      </c>
    </row>
    <row r="36" spans="2:5" x14ac:dyDescent="0.2">
      <c r="B36" s="1" t="s">
        <v>6</v>
      </c>
    </row>
    <row r="37" spans="2:5" x14ac:dyDescent="0.2">
      <c r="B37" s="3"/>
      <c r="C37" s="1" t="s">
        <v>29</v>
      </c>
      <c r="D37" s="1" t="s">
        <v>28</v>
      </c>
      <c r="E37" s="1" t="s">
        <v>26</v>
      </c>
    </row>
    <row r="38" spans="2:5" x14ac:dyDescent="0.2">
      <c r="B38" s="1" t="s">
        <v>28</v>
      </c>
      <c r="C38" s="4">
        <v>6.1082419999999995E-7</v>
      </c>
      <c r="D38" s="5"/>
      <c r="E38" s="5"/>
    </row>
    <row r="39" spans="2:5" x14ac:dyDescent="0.2">
      <c r="B39" s="1" t="s">
        <v>26</v>
      </c>
      <c r="C39" s="4">
        <v>5.9316439999999998E-2</v>
      </c>
      <c r="D39" s="5">
        <v>1.0000000000000001E-5</v>
      </c>
      <c r="E39" s="5"/>
    </row>
    <row r="40" spans="2:5" x14ac:dyDescent="0.2">
      <c r="B40" s="1" t="s">
        <v>27</v>
      </c>
      <c r="C40" s="4">
        <v>1.8974979999999999E-5</v>
      </c>
      <c r="D40" s="5">
        <v>3.9114000000000003E-2</v>
      </c>
      <c r="E40" s="5">
        <v>8.7299999999999997E-4</v>
      </c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zoomScaleNormal="100" workbookViewId="0">
      <selection activeCell="A10" sqref="A1:XFD1048576"/>
    </sheetView>
  </sheetViews>
  <sheetFormatPr baseColWidth="10" defaultRowHeight="15" x14ac:dyDescent="0.25"/>
  <cols>
    <col min="1" max="16384" width="11.42578125" style="7"/>
  </cols>
  <sheetData>
    <row r="1" spans="1:5" x14ac:dyDescent="0.25">
      <c r="A1" s="7" t="s">
        <v>18</v>
      </c>
    </row>
    <row r="2" spans="1:5" x14ac:dyDescent="0.25">
      <c r="A2" s="7" t="s">
        <v>0</v>
      </c>
      <c r="B2" s="1" t="s">
        <v>20</v>
      </c>
      <c r="C2" s="1" t="s">
        <v>21</v>
      </c>
    </row>
    <row r="3" spans="1:5" x14ac:dyDescent="0.25">
      <c r="B3" s="9">
        <v>32542.685581440252</v>
      </c>
      <c r="C3" s="9">
        <v>111531.48706896551</v>
      </c>
      <c r="D3" s="9">
        <f>B3/1000</f>
        <v>32.542685581440253</v>
      </c>
      <c r="E3" s="9">
        <f>C3/1000</f>
        <v>111.5314870689655</v>
      </c>
    </row>
    <row r="4" spans="1:5" x14ac:dyDescent="0.25">
      <c r="B4" s="9">
        <v>23534.144992367703</v>
      </c>
      <c r="C4" s="9">
        <v>292621.51322115399</v>
      </c>
      <c r="D4" s="9">
        <f t="shared" ref="D4:E6" si="0">B4/1000</f>
        <v>23.534144992367704</v>
      </c>
      <c r="E4" s="9">
        <f t="shared" si="0"/>
        <v>292.62151322115398</v>
      </c>
    </row>
    <row r="5" spans="1:5" x14ac:dyDescent="0.25">
      <c r="B5" s="9">
        <v>59369.268821373174</v>
      </c>
      <c r="C5" s="9">
        <v>207181.44618834078</v>
      </c>
      <c r="D5" s="9">
        <f t="shared" si="0"/>
        <v>59.369268821373176</v>
      </c>
      <c r="E5" s="9">
        <f t="shared" si="0"/>
        <v>207.18144618834077</v>
      </c>
    </row>
    <row r="6" spans="1:5" x14ac:dyDescent="0.25">
      <c r="B6" s="9">
        <v>76021.690263288619</v>
      </c>
      <c r="C6" s="9">
        <v>169402.36175115206</v>
      </c>
      <c r="D6" s="9">
        <f t="shared" si="0"/>
        <v>76.021690263288619</v>
      </c>
      <c r="E6" s="9">
        <f t="shared" si="0"/>
        <v>169.40236175115206</v>
      </c>
    </row>
    <row r="7" spans="1:5" x14ac:dyDescent="0.25">
      <c r="A7" s="7" t="s">
        <v>1</v>
      </c>
      <c r="B7" s="9">
        <f>AVERAGE(B3:B6)</f>
        <v>47866.947414617433</v>
      </c>
      <c r="C7" s="9">
        <f>AVERAGE(C3:C6)</f>
        <v>195184.20205740308</v>
      </c>
      <c r="D7" s="9">
        <f>AVERAGE(D3:D6)</f>
        <v>47.866947414617442</v>
      </c>
      <c r="E7" s="9">
        <f>AVERAGE(E3:E6)</f>
        <v>195.18420205740307</v>
      </c>
    </row>
    <row r="8" spans="1:5" x14ac:dyDescent="0.25">
      <c r="A8" s="7" t="s">
        <v>2</v>
      </c>
      <c r="B8" s="9">
        <f>STDEV(B3:B6)/SQRT(COUNTA(B3:B6))</f>
        <v>12082.739814404427</v>
      </c>
      <c r="C8" s="9">
        <f>STDEV(C3:C6)/SQRT(COUNTA(C3:C6))</f>
        <v>37969.772504007218</v>
      </c>
      <c r="D8" s="9">
        <f>STDEV(D3:D6)/SQRT(COUNTA(D3:D6))</f>
        <v>12.082739814404412</v>
      </c>
      <c r="E8" s="9">
        <f>STDEV(E3:E6)/SQRT(COUNTA(E3:E6))</f>
        <v>37.969772504007182</v>
      </c>
    </row>
    <row r="18" spans="2:7" x14ac:dyDescent="0.25">
      <c r="B18" s="7" t="s">
        <v>4</v>
      </c>
      <c r="C18" s="7" t="s">
        <v>3</v>
      </c>
    </row>
    <row r="19" spans="2:7" x14ac:dyDescent="0.25">
      <c r="B19" s="9">
        <v>32542.685581440252</v>
      </c>
      <c r="C19" s="1" t="s">
        <v>20</v>
      </c>
      <c r="F19" s="9"/>
      <c r="G19" s="1"/>
    </row>
    <row r="20" spans="2:7" x14ac:dyDescent="0.25">
      <c r="B20" s="9">
        <v>23534.144992367703</v>
      </c>
      <c r="C20" s="1" t="s">
        <v>20</v>
      </c>
      <c r="F20" s="9"/>
      <c r="G20" s="1"/>
    </row>
    <row r="21" spans="2:7" x14ac:dyDescent="0.25">
      <c r="B21" s="9">
        <v>59369.268821373174</v>
      </c>
      <c r="C21" s="1" t="s">
        <v>20</v>
      </c>
      <c r="F21" s="9"/>
      <c r="G21" s="1"/>
    </row>
    <row r="22" spans="2:7" x14ac:dyDescent="0.25">
      <c r="B22" s="9">
        <v>76021.690263288619</v>
      </c>
      <c r="C22" s="1" t="s">
        <v>20</v>
      </c>
      <c r="F22" s="9"/>
      <c r="G22" s="1"/>
    </row>
    <row r="23" spans="2:7" x14ac:dyDescent="0.25">
      <c r="B23" s="9">
        <v>111531.48706896551</v>
      </c>
      <c r="C23" s="1" t="s">
        <v>21</v>
      </c>
      <c r="F23" s="9"/>
      <c r="G23" s="1"/>
    </row>
    <row r="24" spans="2:7" x14ac:dyDescent="0.25">
      <c r="B24" s="9">
        <v>292621.51322115381</v>
      </c>
      <c r="C24" s="1" t="s">
        <v>21</v>
      </c>
      <c r="F24" s="9"/>
      <c r="G24" s="1"/>
    </row>
    <row r="25" spans="2:7" x14ac:dyDescent="0.25">
      <c r="B25" s="9">
        <v>207181.44618834078</v>
      </c>
      <c r="C25" s="1" t="s">
        <v>21</v>
      </c>
    </row>
    <row r="26" spans="2:7" x14ac:dyDescent="0.25">
      <c r="B26" s="9">
        <v>169402.36175115206</v>
      </c>
      <c r="C26" s="1" t="s">
        <v>21</v>
      </c>
    </row>
    <row r="28" spans="2:7" x14ac:dyDescent="0.25">
      <c r="B28" s="7" t="s">
        <v>10</v>
      </c>
    </row>
    <row r="29" spans="2:7" x14ac:dyDescent="0.25">
      <c r="B29" s="7" t="s">
        <v>19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"/>
  <sheetViews>
    <sheetView zoomScaleNormal="100" workbookViewId="0">
      <selection sqref="A1:XFD1048576"/>
    </sheetView>
  </sheetViews>
  <sheetFormatPr baseColWidth="10" defaultRowHeight="15" x14ac:dyDescent="0.25"/>
  <cols>
    <col min="1" max="16384" width="11.42578125" style="7"/>
  </cols>
  <sheetData>
    <row r="1" spans="1:3" x14ac:dyDescent="0.25">
      <c r="A1" s="7" t="s">
        <v>7</v>
      </c>
    </row>
    <row r="2" spans="1:3" x14ac:dyDescent="0.25">
      <c r="A2" s="7" t="s">
        <v>0</v>
      </c>
      <c r="B2" s="1" t="s">
        <v>20</v>
      </c>
      <c r="C2" s="1" t="s">
        <v>21</v>
      </c>
    </row>
    <row r="3" spans="1:3" x14ac:dyDescent="0.25">
      <c r="B3" s="8">
        <v>7.5048450012253785</v>
      </c>
      <c r="C3" s="8">
        <v>16.194084495849523</v>
      </c>
    </row>
    <row r="4" spans="1:3" x14ac:dyDescent="0.25">
      <c r="B4" s="8">
        <v>7.0973968299493837</v>
      </c>
      <c r="C4" s="8">
        <v>18.13730239676779</v>
      </c>
    </row>
    <row r="5" spans="1:3" x14ac:dyDescent="0.25">
      <c r="B5" s="8">
        <v>8.50547404013715</v>
      </c>
      <c r="C5" s="8">
        <v>18.886777702419348</v>
      </c>
    </row>
    <row r="6" spans="1:3" x14ac:dyDescent="0.25">
      <c r="B6" s="8">
        <v>9.0660772427887295</v>
      </c>
      <c r="C6" s="8">
        <v>15.650725448110737</v>
      </c>
    </row>
    <row r="7" spans="1:3" x14ac:dyDescent="0.25">
      <c r="B7" s="8">
        <v>14.476202676951267</v>
      </c>
      <c r="C7" s="8">
        <v>11.423510982766862</v>
      </c>
    </row>
    <row r="8" spans="1:3" x14ac:dyDescent="0.25">
      <c r="B8" s="8">
        <v>12.538502351954827</v>
      </c>
      <c r="C8" s="8">
        <v>10.159783867508342</v>
      </c>
    </row>
    <row r="9" spans="1:3" x14ac:dyDescent="0.25">
      <c r="B9" s="8">
        <f>AVERAGE(B3:B8)</f>
        <v>9.8647496905011227</v>
      </c>
      <c r="C9" s="8">
        <f>AVERAGE(C3:C8)</f>
        <v>15.075364148903766</v>
      </c>
    </row>
    <row r="10" spans="1:3" x14ac:dyDescent="0.25">
      <c r="B10" s="8">
        <f>STDEV(B3:B8)/SQRT(COUNTA(B3:B8))</f>
        <v>1.2128114982764586</v>
      </c>
      <c r="C10" s="8">
        <f>STDEV(C3:C8)/SQRT(COUNTA(C3:C8))</f>
        <v>1.4489522191204047</v>
      </c>
    </row>
    <row r="19" spans="2:3" x14ac:dyDescent="0.25">
      <c r="B19" s="7" t="s">
        <v>8</v>
      </c>
      <c r="C19" s="7" t="s">
        <v>9</v>
      </c>
    </row>
    <row r="20" spans="2:3" x14ac:dyDescent="0.25">
      <c r="B20" s="1" t="s">
        <v>20</v>
      </c>
      <c r="C20" s="8">
        <v>7.5048450012253785</v>
      </c>
    </row>
    <row r="21" spans="2:3" x14ac:dyDescent="0.25">
      <c r="B21" s="1" t="s">
        <v>20</v>
      </c>
      <c r="C21" s="8">
        <v>7.0973968299493837</v>
      </c>
    </row>
    <row r="22" spans="2:3" x14ac:dyDescent="0.25">
      <c r="B22" s="1" t="s">
        <v>20</v>
      </c>
      <c r="C22" s="8">
        <v>8.50547404013715</v>
      </c>
    </row>
    <row r="23" spans="2:3" x14ac:dyDescent="0.25">
      <c r="B23" s="1" t="s">
        <v>20</v>
      </c>
      <c r="C23" s="8">
        <v>9.0660772427887295</v>
      </c>
    </row>
    <row r="24" spans="2:3" x14ac:dyDescent="0.25">
      <c r="B24" s="1" t="s">
        <v>20</v>
      </c>
      <c r="C24" s="8">
        <v>14.476202676951267</v>
      </c>
    </row>
    <row r="25" spans="2:3" x14ac:dyDescent="0.25">
      <c r="B25" s="1" t="s">
        <v>20</v>
      </c>
      <c r="C25" s="8">
        <v>12.538502351954827</v>
      </c>
    </row>
    <row r="26" spans="2:3" x14ac:dyDescent="0.25">
      <c r="B26" s="1" t="s">
        <v>21</v>
      </c>
      <c r="C26" s="8">
        <v>16.194084495849523</v>
      </c>
    </row>
    <row r="27" spans="2:3" x14ac:dyDescent="0.25">
      <c r="B27" s="1" t="s">
        <v>21</v>
      </c>
      <c r="C27" s="8">
        <v>18.13730239676779</v>
      </c>
    </row>
    <row r="28" spans="2:3" x14ac:dyDescent="0.25">
      <c r="B28" s="1" t="s">
        <v>21</v>
      </c>
      <c r="C28" s="8">
        <v>18.886777702419348</v>
      </c>
    </row>
    <row r="29" spans="2:3" x14ac:dyDescent="0.25">
      <c r="B29" s="1" t="s">
        <v>21</v>
      </c>
      <c r="C29" s="8">
        <v>15.650725448110737</v>
      </c>
    </row>
    <row r="30" spans="2:3" x14ac:dyDescent="0.25">
      <c r="B30" s="1" t="s">
        <v>21</v>
      </c>
      <c r="C30" s="8">
        <v>11.423510982766862</v>
      </c>
    </row>
    <row r="31" spans="2:3" x14ac:dyDescent="0.25">
      <c r="B31" s="1" t="s">
        <v>21</v>
      </c>
      <c r="C31" s="8">
        <v>10.159783867508342</v>
      </c>
    </row>
    <row r="32" spans="2:3" x14ac:dyDescent="0.25">
      <c r="B32" s="1"/>
    </row>
    <row r="33" spans="2:2" x14ac:dyDescent="0.25">
      <c r="B33" s="7" t="s">
        <v>10</v>
      </c>
    </row>
    <row r="34" spans="2:2" x14ac:dyDescent="0.25">
      <c r="B34" s="7" t="s">
        <v>11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FigS2B</vt:lpstr>
      <vt:lpstr>FigS2C</vt:lpstr>
      <vt:lpstr>FigS2D</vt:lpstr>
      <vt:lpstr>FigS2E</vt:lpstr>
      <vt:lpstr>FigS2F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delaunay</dc:creator>
  <cp:lastModifiedBy>delaunay</cp:lastModifiedBy>
  <dcterms:created xsi:type="dcterms:W3CDTF">2019-09-24T13:46:51Z</dcterms:created>
  <dcterms:modified xsi:type="dcterms:W3CDTF">2021-08-10T14:17:57Z</dcterms:modified>
</cp:coreProperties>
</file>