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aunay\Documents\1_Recherche\12_Publications\121_Publications en préparation\1214_Papier Anthony hK10\SUBMISSION\Submission_Elife\Revision_eLife\Submission_R1_eLife\"/>
    </mc:Choice>
  </mc:AlternateContent>
  <bookViews>
    <workbookView xWindow="120" yWindow="255" windowWidth="19080" windowHeight="7020" tabRatio="833"/>
  </bookViews>
  <sheets>
    <sheet name="Fig4B" sheetId="2" r:id="rId1"/>
    <sheet name="Fig4C-E" sheetId="3" r:id="rId2"/>
    <sheet name="Fig4F" sheetId="11" r:id="rId3"/>
    <sheet name="Fig4G" sheetId="30" r:id="rId4"/>
    <sheet name="Fig4H" sheetId="12" r:id="rId5"/>
    <sheet name="Fig4I" sheetId="26" r:id="rId6"/>
    <sheet name="Fig4J" sheetId="32" r:id="rId7"/>
    <sheet name="Fig4_sup1A" sheetId="35" r:id="rId8"/>
    <sheet name="Fig4_sup1B" sheetId="27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E16" i="35" l="1"/>
  <c r="E17" i="35"/>
  <c r="B19" i="35"/>
  <c r="C19" i="35"/>
  <c r="D19" i="35"/>
  <c r="E19" i="35"/>
  <c r="B20" i="35"/>
  <c r="C20" i="35"/>
  <c r="D20" i="35"/>
  <c r="E20" i="35"/>
  <c r="B37" i="35"/>
  <c r="C37" i="35"/>
  <c r="D37" i="35"/>
  <c r="E37" i="35"/>
  <c r="B38" i="35"/>
  <c r="C38" i="35"/>
  <c r="D38" i="35"/>
  <c r="E38" i="35"/>
  <c r="B40" i="35"/>
  <c r="C40" i="35"/>
  <c r="D40" i="35"/>
  <c r="E40" i="35"/>
  <c r="B41" i="35"/>
  <c r="C41" i="35"/>
  <c r="D41" i="35"/>
  <c r="E41" i="35"/>
  <c r="K13" i="2" l="1"/>
  <c r="J13" i="2"/>
  <c r="I13" i="2"/>
  <c r="H13" i="2"/>
  <c r="F13" i="2"/>
  <c r="E13" i="2"/>
  <c r="D13" i="2"/>
  <c r="C13" i="2"/>
  <c r="K12" i="2"/>
  <c r="J12" i="2"/>
  <c r="I12" i="2"/>
  <c r="H12" i="2"/>
  <c r="F12" i="2"/>
  <c r="E12" i="2"/>
  <c r="D12" i="2"/>
  <c r="C12" i="2"/>
  <c r="BB9" i="32" l="1"/>
  <c r="BB2" i="32"/>
  <c r="AZ3" i="32"/>
  <c r="C52" i="30" l="1"/>
  <c r="C51" i="30"/>
  <c r="C50" i="30"/>
  <c r="C49" i="30"/>
  <c r="B52" i="30"/>
  <c r="B51" i="30"/>
  <c r="B50" i="30"/>
  <c r="B49" i="30"/>
  <c r="C51" i="3"/>
  <c r="F53" i="3"/>
  <c r="E53" i="3"/>
  <c r="I53" i="3"/>
  <c r="H53" i="3"/>
  <c r="C53" i="3"/>
  <c r="B53" i="3"/>
  <c r="F51" i="3" l="1"/>
  <c r="E51" i="3"/>
  <c r="F52" i="3"/>
  <c r="B52" i="3"/>
  <c r="I52" i="3"/>
  <c r="H52" i="3"/>
  <c r="E52" i="3"/>
  <c r="C52" i="3" l="1"/>
  <c r="I51" i="3"/>
  <c r="H51" i="3"/>
  <c r="B51" i="3"/>
  <c r="B50" i="3"/>
  <c r="F50" i="3"/>
  <c r="E50" i="3"/>
  <c r="I50" i="3"/>
  <c r="H50" i="3"/>
  <c r="C50" i="3"/>
  <c r="AV12" i="32" l="1"/>
  <c r="AW12" i="32"/>
  <c r="AX12" i="32"/>
  <c r="AY12" i="32"/>
  <c r="AZ12" i="32"/>
  <c r="BA12" i="32"/>
  <c r="BB12" i="32"/>
  <c r="BB17" i="32"/>
  <c r="BA17" i="32"/>
  <c r="AZ17" i="32"/>
  <c r="AY17" i="32"/>
  <c r="AX17" i="32"/>
  <c r="AW17" i="32"/>
  <c r="AV17" i="32"/>
  <c r="BB16" i="32"/>
  <c r="BA16" i="32"/>
  <c r="AZ16" i="32"/>
  <c r="AY16" i="32"/>
  <c r="AX16" i="32"/>
  <c r="AW16" i="32"/>
  <c r="AV16" i="32"/>
  <c r="BB15" i="32"/>
  <c r="BA15" i="32"/>
  <c r="AZ15" i="32"/>
  <c r="AY15" i="32"/>
  <c r="AX15" i="32"/>
  <c r="AW15" i="32"/>
  <c r="AV15" i="32"/>
  <c r="BB14" i="32"/>
  <c r="BA14" i="32"/>
  <c r="AZ14" i="32"/>
  <c r="AY14" i="32"/>
  <c r="AX14" i="32"/>
  <c r="AW14" i="32"/>
  <c r="AV14" i="32"/>
  <c r="BB13" i="32"/>
  <c r="BA13" i="32"/>
  <c r="AZ13" i="32"/>
  <c r="AY13" i="32"/>
  <c r="AX13" i="32"/>
  <c r="AW13" i="32"/>
  <c r="AV13" i="32"/>
  <c r="BB11" i="32"/>
  <c r="BA11" i="32"/>
  <c r="AZ11" i="32"/>
  <c r="AY11" i="32"/>
  <c r="AX11" i="32"/>
  <c r="AW11" i="32"/>
  <c r="AV11" i="32"/>
  <c r="BB10" i="32"/>
  <c r="BA10" i="32"/>
  <c r="AZ10" i="32"/>
  <c r="AY10" i="32"/>
  <c r="AX10" i="32"/>
  <c r="AW10" i="32"/>
  <c r="AV10" i="32"/>
  <c r="BA9" i="32"/>
  <c r="AZ9" i="32"/>
  <c r="AY9" i="32"/>
  <c r="AX9" i="32"/>
  <c r="AW9" i="32"/>
  <c r="AV9" i="32"/>
  <c r="BB8" i="32"/>
  <c r="BA8" i="32"/>
  <c r="AZ8" i="32"/>
  <c r="AY8" i="32"/>
  <c r="AX8" i="32"/>
  <c r="AW8" i="32"/>
  <c r="AV8" i="32"/>
  <c r="BB7" i="32"/>
  <c r="BA7" i="32"/>
  <c r="AZ7" i="32"/>
  <c r="AY7" i="32"/>
  <c r="AX7" i="32"/>
  <c r="AW7" i="32"/>
  <c r="AV7" i="32"/>
  <c r="BB6" i="32"/>
  <c r="BA6" i="32"/>
  <c r="AZ6" i="32"/>
  <c r="AY6" i="32"/>
  <c r="AX6" i="32"/>
  <c r="AW6" i="32"/>
  <c r="AV6" i="32"/>
  <c r="BB5" i="32"/>
  <c r="BA5" i="32"/>
  <c r="AZ5" i="32"/>
  <c r="AY5" i="32"/>
  <c r="AX5" i="32"/>
  <c r="AW5" i="32"/>
  <c r="AV5" i="32"/>
  <c r="BB4" i="32"/>
  <c r="BA4" i="32"/>
  <c r="AZ4" i="32"/>
  <c r="AY4" i="32"/>
  <c r="AX4" i="32"/>
  <c r="AW4" i="32"/>
  <c r="AV4" i="32"/>
  <c r="BB3" i="32"/>
  <c r="BA3" i="32"/>
  <c r="AY3" i="32"/>
  <c r="AX3" i="32"/>
  <c r="AW3" i="32"/>
  <c r="AV3" i="32"/>
  <c r="BA2" i="32"/>
  <c r="AZ2" i="32"/>
  <c r="AY2" i="32"/>
  <c r="AX2" i="32"/>
  <c r="AW2" i="32"/>
  <c r="AV2" i="32"/>
  <c r="AV1" i="32"/>
  <c r="E17" i="12" l="1"/>
  <c r="C17" i="12"/>
  <c r="D17" i="12"/>
  <c r="C18" i="12"/>
  <c r="D18" i="12"/>
  <c r="E18" i="12"/>
  <c r="B18" i="12"/>
  <c r="B17" i="12"/>
  <c r="E13" i="27"/>
  <c r="D13" i="27"/>
  <c r="C13" i="27"/>
  <c r="B13" i="27"/>
  <c r="E12" i="27"/>
  <c r="D12" i="27"/>
  <c r="C12" i="27"/>
  <c r="B12" i="27"/>
  <c r="E14" i="11"/>
  <c r="E13" i="11"/>
  <c r="D14" i="11"/>
  <c r="D13" i="11"/>
  <c r="B13" i="11"/>
  <c r="B14" i="11"/>
  <c r="C14" i="11"/>
  <c r="C13" i="11"/>
  <c r="H32" i="26" l="1"/>
  <c r="I32" i="26"/>
  <c r="H33" i="26"/>
  <c r="I33" i="26"/>
  <c r="H34" i="26"/>
  <c r="I34" i="26"/>
  <c r="H35" i="26"/>
  <c r="I35" i="26"/>
</calcChain>
</file>

<file path=xl/sharedStrings.xml><?xml version="1.0" encoding="utf-8"?>
<sst xmlns="http://schemas.openxmlformats.org/spreadsheetml/2006/main" count="790" uniqueCount="87">
  <si>
    <t>mean</t>
  </si>
  <si>
    <t>sem</t>
  </si>
  <si>
    <t>AUC (gxmin/dl)</t>
  </si>
  <si>
    <t>glycemia</t>
  </si>
  <si>
    <t>BW</t>
  </si>
  <si>
    <t>Liver (g)</t>
  </si>
  <si>
    <t>WAT(g)</t>
  </si>
  <si>
    <t>mg/dl</t>
  </si>
  <si>
    <t>g</t>
  </si>
  <si>
    <t>Serum TG</t>
  </si>
  <si>
    <t>Serum insulin</t>
  </si>
  <si>
    <t>Liver TG</t>
  </si>
  <si>
    <t>y</t>
  </si>
  <si>
    <t>AUC GTT</t>
  </si>
  <si>
    <t>p-value: 0.000367</t>
  </si>
  <si>
    <t>p-value: 0.000041</t>
  </si>
  <si>
    <t>p-value: 0.252184</t>
  </si>
  <si>
    <t>p-value: 0.045281</t>
  </si>
  <si>
    <t>time</t>
  </si>
  <si>
    <t>Label</t>
  </si>
  <si>
    <t>Klf10flox/flox</t>
  </si>
  <si>
    <t>Klf10flox/flox + SSW</t>
  </si>
  <si>
    <t>Klf10Δhep</t>
  </si>
  <si>
    <t>Klf10Δhep + SSW</t>
  </si>
  <si>
    <t>amino acid</t>
  </si>
  <si>
    <t>Hexose-6-phosphate</t>
  </si>
  <si>
    <t>DL-Lysine</t>
  </si>
  <si>
    <t>Glycerol-3-phosphate</t>
  </si>
  <si>
    <t xml:space="preserve">Inositol/myo-inositol </t>
  </si>
  <si>
    <t>Phosphoenolpyruvate</t>
  </si>
  <si>
    <t>Glutamine</t>
  </si>
  <si>
    <t>UDP-D-hexose</t>
  </si>
  <si>
    <t>Lysine</t>
  </si>
  <si>
    <t>Phenylalanine</t>
  </si>
  <si>
    <t>carbohydrate</t>
  </si>
  <si>
    <t>Citrate</t>
  </si>
  <si>
    <t>alpha-ketoglutarate</t>
  </si>
  <si>
    <t>Succinate</t>
  </si>
  <si>
    <t>Myo-inositol or isomer</t>
  </si>
  <si>
    <t>Fumarate</t>
  </si>
  <si>
    <t>Malate</t>
  </si>
  <si>
    <t>Acetyl-CoA</t>
  </si>
  <si>
    <t>NADH</t>
  </si>
  <si>
    <t>Lipid</t>
  </si>
  <si>
    <t>Malic acid</t>
  </si>
  <si>
    <t>TCA</t>
  </si>
  <si>
    <t>Fumaric acid</t>
  </si>
  <si>
    <t>Citric acid</t>
  </si>
  <si>
    <t>NAD+</t>
  </si>
  <si>
    <t>Succinic acid</t>
  </si>
  <si>
    <r>
      <t>Klf10</t>
    </r>
    <r>
      <rPr>
        <i/>
        <vertAlign val="superscript"/>
        <sz val="10"/>
        <color theme="1"/>
        <rFont val="Arial"/>
        <family val="2"/>
      </rPr>
      <t>flox/flox</t>
    </r>
  </si>
  <si>
    <r>
      <t>Klf10</t>
    </r>
    <r>
      <rPr>
        <i/>
        <vertAlign val="superscript"/>
        <sz val="10"/>
        <color theme="1"/>
        <rFont val="Arial"/>
        <family val="2"/>
      </rPr>
      <t>flox/flox</t>
    </r>
    <r>
      <rPr>
        <sz val="10"/>
        <color theme="1"/>
        <rFont val="Arial"/>
        <family val="2"/>
      </rPr>
      <t xml:space="preserve"> + SSW</t>
    </r>
  </si>
  <si>
    <r>
      <t>Klf10</t>
    </r>
    <r>
      <rPr>
        <vertAlign val="superscript"/>
        <sz val="10"/>
        <color theme="1"/>
        <rFont val="Arial"/>
        <family val="2"/>
      </rPr>
      <t>Δ</t>
    </r>
    <r>
      <rPr>
        <i/>
        <vertAlign val="superscript"/>
        <sz val="10"/>
        <color theme="1"/>
        <rFont val="Arial"/>
        <family val="2"/>
      </rPr>
      <t>hep</t>
    </r>
  </si>
  <si>
    <r>
      <t>Klf10</t>
    </r>
    <r>
      <rPr>
        <vertAlign val="superscript"/>
        <sz val="10"/>
        <color theme="1"/>
        <rFont val="Arial"/>
        <family val="2"/>
      </rPr>
      <t>Δ</t>
    </r>
    <r>
      <rPr>
        <i/>
        <vertAlign val="superscript"/>
        <sz val="10"/>
        <color theme="1"/>
        <rFont val="Arial"/>
        <family val="2"/>
      </rPr>
      <t>hep</t>
    </r>
    <r>
      <rPr>
        <sz val="10"/>
        <color theme="1"/>
        <rFont val="Arial"/>
        <family val="2"/>
      </rPr>
      <t xml:space="preserve"> + SSW</t>
    </r>
  </si>
  <si>
    <r>
      <t>NAD</t>
    </r>
    <r>
      <rPr>
        <vertAlign val="superscript"/>
        <sz val="10"/>
        <color theme="1"/>
        <rFont val="Arial"/>
        <family val="2"/>
      </rPr>
      <t>+</t>
    </r>
  </si>
  <si>
    <t>p-value: 0.004430</t>
  </si>
  <si>
    <t>p-value: 0.005596</t>
  </si>
  <si>
    <t>p-value: 0.000123</t>
  </si>
  <si>
    <t>p-value: 0.039555</t>
  </si>
  <si>
    <t>p-value: 0.127137</t>
  </si>
  <si>
    <t>Pellet</t>
  </si>
  <si>
    <t>Drink</t>
  </si>
  <si>
    <t>ZT9</t>
  </si>
  <si>
    <t>ZT15</t>
  </si>
  <si>
    <t>p-value: 0.002582</t>
  </si>
  <si>
    <t>p-value: 0.000225</t>
  </si>
  <si>
    <t>Klf10 expression in challenged mice</t>
  </si>
  <si>
    <t>&gt;  DataRGTT &lt;- read.table("RGTT.txt", header=TRUE)</t>
  </si>
  <si>
    <t>&gt; anova3GTT &lt;- (aov(gly~geno*diet*time,DataRGTT))</t>
  </si>
  <si>
    <t>&gt; summary(anova3GTT)</t>
  </si>
  <si>
    <t xml:space="preserve">                Df Sum Sq Mean Sq F value        Pr(&gt;F)    </t>
  </si>
  <si>
    <t xml:space="preserve">geno             1  20811   20811   6.583       0.01088 *  </t>
  </si>
  <si>
    <t>diet             1 125810  125810  39.796 0.00000000128 ***</t>
  </si>
  <si>
    <t>time             1  81547   81547  25.795 0.00000074487 ***</t>
  </si>
  <si>
    <t xml:space="preserve">geno:diet        1  28921   28921   9.148       0.00275 ** </t>
  </si>
  <si>
    <t xml:space="preserve">geno:time        1    348     348   0.110       0.74034    </t>
  </si>
  <si>
    <t xml:space="preserve">diet:time        1   2084    2084   0.659       0.41763    </t>
  </si>
  <si>
    <t xml:space="preserve">geno:diet:time   1     14      14   0.004       0.94674    </t>
  </si>
  <si>
    <t xml:space="preserve">Residuals      249 787183    3161                          </t>
  </si>
  <si>
    <t>---</t>
  </si>
  <si>
    <t>Signif. codes:  0 '***' 0.001 '**' 0.01 '*' 0.05 '.' 0.1 ' ' 1</t>
  </si>
  <si>
    <t>1 observation deleted due to missingness</t>
  </si>
  <si>
    <t xml:space="preserve">&gt; </t>
  </si>
  <si>
    <t>WT</t>
  </si>
  <si>
    <t>WT_api</t>
  </si>
  <si>
    <t>hepKO</t>
  </si>
  <si>
    <t>hepKO_api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</si>
</sst>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NumberFormat="1" applyFont="1" applyBorder="1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3" fillId="0" borderId="0" xfId="0" applyFont="1" applyFill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0" fontId="3" fillId="0" borderId="0" xfId="0" applyFont="1" applyBorder="1"/>
    <xf numFmtId="0" fontId="3" fillId="0" borderId="0" xfId="0" applyFont="1" applyFill="1" applyBorder="1"/>
    <xf numFmtId="2" fontId="0" fillId="0" borderId="0" xfId="0" applyNumberFormat="1" applyFill="1"/>
    <xf numFmtId="0" fontId="1" fillId="0" borderId="0" xfId="0" applyFont="1" applyFill="1" applyBorder="1" applyAlignment="1">
      <alignment horizontal="left"/>
    </xf>
    <xf numFmtId="165" fontId="3" fillId="0" borderId="0" xfId="0" applyNumberFormat="1" applyFont="1"/>
    <xf numFmtId="165" fontId="3" fillId="0" borderId="0" xfId="0" applyNumberFormat="1" applyFont="1" applyFill="1"/>
    <xf numFmtId="0" fontId="1" fillId="0" borderId="1" xfId="0" applyFon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2" fontId="6" fillId="0" borderId="0" xfId="0" applyNumberFormat="1" applyFont="1" applyFill="1"/>
    <xf numFmtId="165" fontId="6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1" fontId="3" fillId="0" borderId="0" xfId="0" applyNumberFormat="1" applyFont="1" applyBorder="1" applyAlignment="1">
      <alignment vertical="center" wrapText="1"/>
    </xf>
    <xf numFmtId="1" fontId="3" fillId="0" borderId="0" xfId="0" applyNumberFormat="1" applyFont="1"/>
    <xf numFmtId="0" fontId="7" fillId="0" borderId="0" xfId="0" applyFont="1" applyFill="1"/>
    <xf numFmtId="2" fontId="0" fillId="0" borderId="0" xfId="0" applyNumberFormat="1" applyAlignment="1">
      <alignment horizontal="left"/>
    </xf>
    <xf numFmtId="2" fontId="0" fillId="0" borderId="0" xfId="0" applyNumberFormat="1" applyFont="1" applyBorder="1" applyAlignment="1">
      <alignment horizontal="left" indent="1"/>
    </xf>
    <xf numFmtId="2" fontId="0" fillId="0" borderId="0" xfId="0" applyNumberFormat="1" applyFont="1" applyBorder="1" applyAlignment="1"/>
    <xf numFmtId="2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1" fontId="0" fillId="0" borderId="0" xfId="0" applyNumberFormat="1" applyFont="1" applyFill="1" applyBorder="1" applyAlignment="1">
      <alignment vertical="center" wrapText="1"/>
    </xf>
    <xf numFmtId="164" fontId="0" fillId="0" borderId="0" xfId="0" applyNumberFormat="1" applyFont="1" applyFill="1" applyBorder="1"/>
    <xf numFmtId="164" fontId="0" fillId="0" borderId="0" xfId="0" applyNumberFormat="1" applyFill="1" applyBorder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38E-4F46-A4E1-F5D0DFF0DFF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38E-4F46-A4E1-F5D0DFF0DFF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38E-4F46-A4E1-F5D0DFF0DFF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38E-4F46-A4E1-F5D0DFF0DFF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38E-4F46-A4E1-F5D0DFF0DFF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38E-4F46-A4E1-F5D0DFF0DFF3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38E-4F46-A4E1-F5D0DFF0DFF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38E-4F46-A4E1-F5D0DFF0DFF3}"/>
              </c:ext>
            </c:extLst>
          </c:dPt>
          <c:errBars>
            <c:errBarType val="plus"/>
            <c:errValType val="cust"/>
            <c:noEndCap val="0"/>
            <c:plus>
              <c:numRef>
                <c:f>Fig4B!$C$13:$K$13</c:f>
                <c:numCache>
                  <c:formatCode>General</c:formatCode>
                  <c:ptCount val="9"/>
                  <c:pt idx="0">
                    <c:v>1.9754017719807813</c:v>
                  </c:pt>
                  <c:pt idx="1">
                    <c:v>1.4375771182946708</c:v>
                  </c:pt>
                  <c:pt idx="2">
                    <c:v>4.1278220910784272E-2</c:v>
                  </c:pt>
                  <c:pt idx="3">
                    <c:v>7.0203733969410445E-2</c:v>
                  </c:pt>
                  <c:pt idx="5">
                    <c:v>0.15062682873769784</c:v>
                  </c:pt>
                  <c:pt idx="6">
                    <c:v>0.9096811239320125</c:v>
                  </c:pt>
                  <c:pt idx="7">
                    <c:v>3.2245326207047634E-2</c:v>
                  </c:pt>
                  <c:pt idx="8">
                    <c:v>4.755773898303358E-2</c:v>
                  </c:pt>
                </c:numCache>
              </c:numRef>
            </c:plus>
            <c:minus>
              <c:numRef>
                <c:f>Fig4B!$C$13:$K$13</c:f>
                <c:numCache>
                  <c:formatCode>General</c:formatCode>
                  <c:ptCount val="9"/>
                  <c:pt idx="0">
                    <c:v>1.9754017719807813</c:v>
                  </c:pt>
                  <c:pt idx="1">
                    <c:v>1.4375771182946708</c:v>
                  </c:pt>
                  <c:pt idx="2">
                    <c:v>4.1278220910784272E-2</c:v>
                  </c:pt>
                  <c:pt idx="3">
                    <c:v>7.0203733969410445E-2</c:v>
                  </c:pt>
                  <c:pt idx="5">
                    <c:v>0.15062682873769784</c:v>
                  </c:pt>
                  <c:pt idx="6">
                    <c:v>0.9096811239320125</c:v>
                  </c:pt>
                  <c:pt idx="7">
                    <c:v>3.2245326207047634E-2</c:v>
                  </c:pt>
                  <c:pt idx="8">
                    <c:v>4.755773898303358E-2</c:v>
                  </c:pt>
                </c:numCache>
              </c:numRef>
            </c:minus>
          </c:errBars>
          <c:cat>
            <c:strRef>
              <c:f>Fig4B!$C$3:$D$3</c:f>
              <c:strCache>
                <c:ptCount val="2"/>
                <c:pt idx="0">
                  <c:v>WT</c:v>
                </c:pt>
                <c:pt idx="1">
                  <c:v>WT_api</c:v>
                </c:pt>
              </c:strCache>
            </c:strRef>
          </c:cat>
          <c:val>
            <c:numRef>
              <c:f>Fig4B!$C$12:$K$12</c:f>
              <c:numCache>
                <c:formatCode>0.000</c:formatCode>
                <c:ptCount val="9"/>
                <c:pt idx="0">
                  <c:v>8.8818257822028066</c:v>
                </c:pt>
                <c:pt idx="1">
                  <c:v>7.9592267448672098</c:v>
                </c:pt>
                <c:pt idx="2">
                  <c:v>0.42103472064306208</c:v>
                </c:pt>
                <c:pt idx="3">
                  <c:v>0.76465855899854684</c:v>
                </c:pt>
                <c:pt idx="5">
                  <c:v>1.1670316442133091</c:v>
                </c:pt>
                <c:pt idx="6">
                  <c:v>6.3646313163084383</c:v>
                </c:pt>
                <c:pt idx="7">
                  <c:v>0.32231429924032651</c:v>
                </c:pt>
                <c:pt idx="8">
                  <c:v>0.66089937223455819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8E-4F46-A4E1-F5D0DFF0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E1E-42BC-B546-AE666B797E2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E1E-42BC-B546-AE666B797E2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E1E-42BC-B546-AE666B797E2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E1E-42BC-B546-AE666B797E28}"/>
              </c:ext>
            </c:extLst>
          </c:dPt>
          <c:errBars>
            <c:errBarType val="plus"/>
            <c:errValType val="cust"/>
            <c:noEndCap val="0"/>
            <c:plus>
              <c:numRef>
                <c:f>[1]calorie!$B$20:$E$20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1.046508930878145E-2</c:v>
                  </c:pt>
                  <c:pt idx="2">
                    <c:v>0</c:v>
                  </c:pt>
                  <c:pt idx="3">
                    <c:v>1.2881144690443533E-2</c:v>
                  </c:pt>
                </c:numCache>
              </c:numRef>
            </c:plus>
            <c:minus>
              <c:numRef>
                <c:f>[1]calorie!$B$20:$E$20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1.046508930878145E-2</c:v>
                  </c:pt>
                  <c:pt idx="2">
                    <c:v>0</c:v>
                  </c:pt>
                  <c:pt idx="3">
                    <c:v>1.2881144690443533E-2</c:v>
                  </c:pt>
                </c:numCache>
              </c:numRef>
            </c:minus>
          </c:errBars>
          <c:cat>
            <c:strRef>
              <c:f>[1]calorie!$B$3:$C$3</c:f>
              <c:strCache>
                <c:ptCount val="2"/>
                <c:pt idx="0">
                  <c:v>fh2O</c:v>
                </c:pt>
                <c:pt idx="1">
                  <c:v>fapi</c:v>
                </c:pt>
              </c:strCache>
            </c:strRef>
          </c:cat>
          <c:val>
            <c:numRef>
              <c:f>[1]calorie!$B$19:$E$19</c:f>
              <c:numCache>
                <c:formatCode>General</c:formatCode>
                <c:ptCount val="4"/>
                <c:pt idx="0">
                  <c:v>0</c:v>
                </c:pt>
                <c:pt idx="1">
                  <c:v>0.21982134145794513</c:v>
                </c:pt>
                <c:pt idx="2">
                  <c:v>0</c:v>
                </c:pt>
                <c:pt idx="3">
                  <c:v>0.22475668787043634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E-42BC-B546-AE666B797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  <c:max val="0.70000000000000007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Calorie/g Body mass/day</a:t>
                </a:r>
              </a:p>
            </c:rich>
          </c:tx>
          <c:layout>
            <c:manualLayout>
              <c:xMode val="edge"/>
              <c:yMode val="edge"/>
              <c:x val="0.11915936517322009"/>
              <c:y val="0.274297686004492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49-4F7C-BDC2-FB1D07F4C8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49-4F7C-BDC2-FB1D07F4C87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49-4F7C-BDC2-FB1D07F4C87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49-4F7C-BDC2-FB1D07F4C872}"/>
              </c:ext>
            </c:extLst>
          </c:dPt>
          <c:errBars>
            <c:errBarType val="plus"/>
            <c:errValType val="cust"/>
            <c:noEndCap val="0"/>
            <c:plus>
              <c:numRef>
                <c:f>[1]calorie!$B$41:$E$41</c:f>
                <c:numCache>
                  <c:formatCode>General</c:formatCode>
                  <c:ptCount val="4"/>
                  <c:pt idx="0">
                    <c:v>4.5528434790158299E-2</c:v>
                  </c:pt>
                  <c:pt idx="1">
                    <c:v>2.0341811011913621E-2</c:v>
                  </c:pt>
                  <c:pt idx="2">
                    <c:v>1.3104830918895765E-2</c:v>
                  </c:pt>
                  <c:pt idx="3">
                    <c:v>1.3609674488015464E-2</c:v>
                  </c:pt>
                </c:numCache>
              </c:numRef>
            </c:plus>
            <c:minus>
              <c:numRef>
                <c:f>[1]calorie!$B$41:$E$41</c:f>
                <c:numCache>
                  <c:formatCode>General</c:formatCode>
                  <c:ptCount val="4"/>
                  <c:pt idx="0">
                    <c:v>4.5528434790158299E-2</c:v>
                  </c:pt>
                  <c:pt idx="1">
                    <c:v>2.0341811011913621E-2</c:v>
                  </c:pt>
                  <c:pt idx="2">
                    <c:v>1.3104830918895765E-2</c:v>
                  </c:pt>
                  <c:pt idx="3">
                    <c:v>1.3609674488015464E-2</c:v>
                  </c:pt>
                </c:numCache>
              </c:numRef>
            </c:minus>
          </c:errBars>
          <c:val>
            <c:numRef>
              <c:f>[1]calorie!$B$40:$E$40</c:f>
              <c:numCache>
                <c:formatCode>General</c:formatCode>
                <c:ptCount val="4"/>
                <c:pt idx="0">
                  <c:v>0.5463539665866487</c:v>
                </c:pt>
                <c:pt idx="1">
                  <c:v>0.28297425876075682</c:v>
                </c:pt>
                <c:pt idx="2">
                  <c:v>0.57399628287023274</c:v>
                </c:pt>
                <c:pt idx="3">
                  <c:v>0.33290328953873088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calorie!#REF!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3D49-4F7C-BDC2-FB1D07F4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Calorie/g Body mass/day</a:t>
                </a:r>
              </a:p>
            </c:rich>
          </c:tx>
          <c:layout>
            <c:manualLayout>
              <c:xMode val="edge"/>
              <c:yMode val="edge"/>
              <c:x val="0.11915936517322009"/>
              <c:y val="0.3092151991077246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32852338372825"/>
          <c:y val="7.92018808887619E-2"/>
          <c:w val="0.61239909713454987"/>
          <c:h val="0.841596238222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[1]calorie!$B$45</c:f>
              <c:strCache>
                <c:ptCount val="1"/>
                <c:pt idx="0">
                  <c:v>Drink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Ref>
                <c:f>[1]calorie!$C$47:$F$47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1.046508930878145E-2</c:v>
                  </c:pt>
                  <c:pt idx="2">
                    <c:v>0</c:v>
                  </c:pt>
                  <c:pt idx="3">
                    <c:v>1.2881144690443533E-2</c:v>
                  </c:pt>
                </c:numCache>
              </c:numRef>
            </c:plus>
            <c:minus>
              <c:numRef>
                <c:f>[1]calorie!$C$47:$F$47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1.046508930878145E-2</c:v>
                  </c:pt>
                  <c:pt idx="2">
                    <c:v>0</c:v>
                  </c:pt>
                  <c:pt idx="3">
                    <c:v>1.2881144690443533E-2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[1]calorie!$C$45:$F$45</c:f>
              <c:numCache>
                <c:formatCode>General</c:formatCode>
                <c:ptCount val="4"/>
                <c:pt idx="0">
                  <c:v>0</c:v>
                </c:pt>
                <c:pt idx="1">
                  <c:v>0.21982134145794513</c:v>
                </c:pt>
                <c:pt idx="2">
                  <c:v>0</c:v>
                </c:pt>
                <c:pt idx="3">
                  <c:v>0.22475668787043634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A-4216-AFFD-965D037FB911}"/>
            </c:ext>
          </c:extLst>
        </c:ser>
        <c:ser>
          <c:idx val="1"/>
          <c:order val="1"/>
          <c:tx>
            <c:strRef>
              <c:f>[1]calorie!$B$46</c:f>
              <c:strCache>
                <c:ptCount val="1"/>
                <c:pt idx="0">
                  <c:v>Pellet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[1]calorie!$C$48:$F$48</c:f>
                <c:numCache>
                  <c:formatCode>General</c:formatCode>
                  <c:ptCount val="4"/>
                  <c:pt idx="0">
                    <c:v>4.5528434790158299E-2</c:v>
                  </c:pt>
                  <c:pt idx="1">
                    <c:v>2.0341811011913621E-2</c:v>
                  </c:pt>
                  <c:pt idx="2">
                    <c:v>1.3104830918895765E-2</c:v>
                  </c:pt>
                  <c:pt idx="3">
                    <c:v>1.3609674488015464E-2</c:v>
                  </c:pt>
                </c:numCache>
              </c:numRef>
            </c:plus>
            <c:minus>
              <c:numRef>
                <c:f>[1]calorie!$C$48:$F$48</c:f>
                <c:numCache>
                  <c:formatCode>General</c:formatCode>
                  <c:ptCount val="4"/>
                  <c:pt idx="0">
                    <c:v>4.5528434790158299E-2</c:v>
                  </c:pt>
                  <c:pt idx="1">
                    <c:v>2.0341811011913621E-2</c:v>
                  </c:pt>
                  <c:pt idx="2">
                    <c:v>1.3104830918895765E-2</c:v>
                  </c:pt>
                  <c:pt idx="3">
                    <c:v>1.3609674488015464E-2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[1]calorie!$C$46:$F$46</c:f>
              <c:numCache>
                <c:formatCode>General</c:formatCode>
                <c:ptCount val="4"/>
                <c:pt idx="0">
                  <c:v>0.5463539665866487</c:v>
                </c:pt>
                <c:pt idx="1">
                  <c:v>0.28297425876075682</c:v>
                </c:pt>
                <c:pt idx="2">
                  <c:v>0.57399628287023274</c:v>
                </c:pt>
                <c:pt idx="3">
                  <c:v>0.33290328953873088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A-4216-AFFD-965D037FB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669232"/>
        <c:axId val="314669560"/>
      </c:barChart>
      <c:catAx>
        <c:axId val="31466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669560"/>
        <c:crosses val="autoZero"/>
        <c:auto val="1"/>
        <c:lblAlgn val="ctr"/>
        <c:lblOffset val="100"/>
        <c:noMultiLvlLbl val="0"/>
      </c:catAx>
      <c:valAx>
        <c:axId val="314669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0" i="0" baseline="0">
                    <a:effectLst/>
                  </a:rPr>
                  <a:t>Calorie/g body mass/day</a:t>
                </a:r>
                <a:endParaRPr lang="fr-FR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3.4649845576278773E-2"/>
              <c:y val="0.17259148237746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1466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25251018158163"/>
          <c:y val="2.3029208315687246E-2"/>
          <c:w val="0.1687814302022656"/>
          <c:h val="0.18542506418461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45107421739552"/>
          <c:y val="0.12324929971988796"/>
          <c:w val="0.53144807833673147"/>
          <c:h val="0.7535014005602240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AD0-4734-B9FE-736B863C853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AD0-4734-B9FE-736B863C853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AD0-4734-B9FE-736B863C853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AD0-4734-B9FE-736B863C8537}"/>
              </c:ext>
            </c:extLst>
          </c:dPt>
          <c:errBars>
            <c:errBarType val="plus"/>
            <c:errValType val="cust"/>
            <c:noEndCap val="0"/>
            <c:plus>
              <c:numRef>
                <c:f>Fig4_sup1B!$B$13:$E$13</c:f>
                <c:numCache>
                  <c:formatCode>General</c:formatCode>
                  <c:ptCount val="4"/>
                  <c:pt idx="0">
                    <c:v>12.040741260959699</c:v>
                  </c:pt>
                  <c:pt idx="1">
                    <c:v>13.288259982539758</c:v>
                  </c:pt>
                  <c:pt idx="2">
                    <c:v>12.46851745273414</c:v>
                  </c:pt>
                  <c:pt idx="3">
                    <c:v>10.226766971463338</c:v>
                  </c:pt>
                </c:numCache>
              </c:numRef>
            </c:plus>
            <c:minus>
              <c:numRef>
                <c:f>Fig4_sup1B!$B$13:$E$13</c:f>
                <c:numCache>
                  <c:formatCode>General</c:formatCode>
                  <c:ptCount val="4"/>
                  <c:pt idx="0">
                    <c:v>12.040741260959699</c:v>
                  </c:pt>
                  <c:pt idx="1">
                    <c:v>13.288259982539758</c:v>
                  </c:pt>
                  <c:pt idx="2">
                    <c:v>12.46851745273414</c:v>
                  </c:pt>
                  <c:pt idx="3">
                    <c:v>10.226766971463338</c:v>
                  </c:pt>
                </c:numCache>
              </c:numRef>
            </c:minus>
          </c:errBars>
          <c:val>
            <c:numRef>
              <c:f>Fig4_sup1B!$B$12:$E$12</c:f>
              <c:numCache>
                <c:formatCode>0.000</c:formatCode>
                <c:ptCount val="4"/>
                <c:pt idx="0">
                  <c:v>136.13095238095244</c:v>
                </c:pt>
                <c:pt idx="1">
                  <c:v>112.73809523809527</c:v>
                </c:pt>
                <c:pt idx="2">
                  <c:v>125.35714285714289</c:v>
                </c:pt>
                <c:pt idx="3">
                  <c:v>136.66666666666671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D0-4734-B9FE-736B863C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12476160"/>
        <c:axId val="112477696"/>
      </c:barChart>
      <c:catAx>
        <c:axId val="112476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112477696"/>
        <c:crosses val="autoZero"/>
        <c:auto val="1"/>
        <c:lblAlgn val="ctr"/>
        <c:lblOffset val="100"/>
        <c:noMultiLvlLbl val="0"/>
      </c:catAx>
      <c:valAx>
        <c:axId val="112477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 Serum TG</a:t>
                </a:r>
                <a:r>
                  <a:rPr lang="en-US" b="0" baseline="0"/>
                  <a:t> (</a:t>
                </a:r>
                <a:r>
                  <a:rPr lang="en-US" b="0"/>
                  <a:t>mg / dl)</a:t>
                </a:r>
              </a:p>
            </c:rich>
          </c:tx>
          <c:layout>
            <c:manualLayout>
              <c:xMode val="edge"/>
              <c:yMode val="edge"/>
              <c:x val="6.6055007697748927E-2"/>
              <c:y val="0.15829109596594543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124761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10945515346824"/>
          <c:y val="4.3010752688172046E-2"/>
          <c:w val="0.66789054484653176"/>
          <c:h val="0.810752688172043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E62-4C5E-A4AF-C8879093054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E62-4C5E-A4AF-C8879093054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E62-4C5E-A4AF-C8879093054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E62-4C5E-A4AF-C8879093054E}"/>
              </c:ext>
            </c:extLst>
          </c:dPt>
          <c:errBars>
            <c:errBarType val="plus"/>
            <c:errValType val="cust"/>
            <c:noEndCap val="0"/>
            <c:plus>
              <c:numRef>
                <c:f>'Fig4C-E'!$C$50:$C$53</c:f>
                <c:numCache>
                  <c:formatCode>General</c:formatCode>
                  <c:ptCount val="4"/>
                  <c:pt idx="0">
                    <c:v>0.88185900723526955</c:v>
                  </c:pt>
                  <c:pt idx="1">
                    <c:v>1.4869943542582609</c:v>
                  </c:pt>
                  <c:pt idx="2">
                    <c:v>1.051102687421241</c:v>
                  </c:pt>
                  <c:pt idx="3">
                    <c:v>1.379394263926579</c:v>
                  </c:pt>
                </c:numCache>
              </c:numRef>
            </c:plus>
            <c:minus>
              <c:numRef>
                <c:f>'Fig4C-E'!$C$50:$C$53</c:f>
                <c:numCache>
                  <c:formatCode>General</c:formatCode>
                  <c:ptCount val="4"/>
                  <c:pt idx="0">
                    <c:v>0.88185900723526955</c:v>
                  </c:pt>
                  <c:pt idx="1">
                    <c:v>1.4869943542582609</c:v>
                  </c:pt>
                  <c:pt idx="2">
                    <c:v>1.051102687421241</c:v>
                  </c:pt>
                  <c:pt idx="3">
                    <c:v>1.379394263926579</c:v>
                  </c:pt>
                </c:numCache>
              </c:numRef>
            </c:minus>
          </c:errBars>
          <c:val>
            <c:numRef>
              <c:f>'Fig4C-E'!$B$50:$B$53</c:f>
              <c:numCache>
                <c:formatCode>0.00</c:formatCode>
                <c:ptCount val="4"/>
                <c:pt idx="0">
                  <c:v>32.105555555555561</c:v>
                </c:pt>
                <c:pt idx="1">
                  <c:v>36.290833333333332</c:v>
                </c:pt>
                <c:pt idx="2">
                  <c:v>31.786363636363635</c:v>
                </c:pt>
                <c:pt idx="3">
                  <c:v>37.961666666666666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62-4C5E-A4AF-C8879093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441280"/>
        <c:axId val="95442816"/>
      </c:barChart>
      <c:catAx>
        <c:axId val="95441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5442816"/>
        <c:crosses val="autoZero"/>
        <c:auto val="1"/>
        <c:lblAlgn val="ctr"/>
        <c:lblOffset val="100"/>
        <c:noMultiLvlLbl val="0"/>
      </c:catAx>
      <c:valAx>
        <c:axId val="95442816"/>
        <c:scaling>
          <c:orientation val="minMax"/>
          <c:max val="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Body mass (g)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954412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08192488217061"/>
          <c:y val="9.3866619363803361E-2"/>
          <c:w val="0.64691807511782939"/>
          <c:h val="0.8122667612723932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641-4329-B465-89E296AAF97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41-4329-B465-89E296AAF97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41-4329-B465-89E296AAF97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641-4329-B465-89E296AAF978}"/>
              </c:ext>
            </c:extLst>
          </c:dPt>
          <c:errBars>
            <c:errBarType val="plus"/>
            <c:errValType val="cust"/>
            <c:noEndCap val="0"/>
            <c:plus>
              <c:numRef>
                <c:f>'Fig4C-E'!$I$50:$I$53</c:f>
                <c:numCache>
                  <c:formatCode>General</c:formatCode>
                  <c:ptCount val="4"/>
                  <c:pt idx="0">
                    <c:v>3.9673583116211122E-2</c:v>
                  </c:pt>
                  <c:pt idx="1">
                    <c:v>7.6530132046868524E-2</c:v>
                  </c:pt>
                  <c:pt idx="2">
                    <c:v>3.8252769575094679E-2</c:v>
                  </c:pt>
                  <c:pt idx="3">
                    <c:v>9.4601006225028483E-2</c:v>
                  </c:pt>
                </c:numCache>
              </c:numRef>
            </c:plus>
            <c:minus>
              <c:numRef>
                <c:f>'Fig4C-E'!$I$50:$I$53</c:f>
                <c:numCache>
                  <c:formatCode>General</c:formatCode>
                  <c:ptCount val="4"/>
                  <c:pt idx="0">
                    <c:v>3.9673583116211122E-2</c:v>
                  </c:pt>
                  <c:pt idx="1">
                    <c:v>7.6530132046868524E-2</c:v>
                  </c:pt>
                  <c:pt idx="2">
                    <c:v>3.8252769575094679E-2</c:v>
                  </c:pt>
                  <c:pt idx="3">
                    <c:v>9.4601006225028483E-2</c:v>
                  </c:pt>
                </c:numCache>
              </c:numRef>
            </c:minus>
          </c:errBars>
          <c:val>
            <c:numRef>
              <c:f>'Fig4C-E'!$H$50:$H$53</c:f>
              <c:numCache>
                <c:formatCode>0.00</c:formatCode>
                <c:ptCount val="4"/>
                <c:pt idx="0">
                  <c:v>1.3928750000000001</c:v>
                </c:pt>
                <c:pt idx="1">
                  <c:v>1.5398333333333332</c:v>
                </c:pt>
                <c:pt idx="2">
                  <c:v>1.3952727272727274</c:v>
                </c:pt>
                <c:pt idx="3">
                  <c:v>1.7037500000000001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41-4329-B465-89E296AA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539200"/>
        <c:axId val="95540736"/>
      </c:barChart>
      <c:catAx>
        <c:axId val="95539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5540736"/>
        <c:crossesAt val="0"/>
        <c:auto val="1"/>
        <c:lblAlgn val="ctr"/>
        <c:lblOffset val="100"/>
        <c:noMultiLvlLbl val="0"/>
      </c:catAx>
      <c:valAx>
        <c:axId val="95540736"/>
        <c:scaling>
          <c:orientation val="minMax"/>
          <c:max val="2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 Liver mass (g)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95539200"/>
        <c:crosses val="autoZero"/>
        <c:crossBetween val="between"/>
        <c:maj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05750417561443"/>
          <c:y val="9.3866745504878113E-2"/>
          <c:w val="0.64686168774357755"/>
          <c:h val="0.8122665089902437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EE6-4D41-9CF9-66ADAF8AE05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EE6-4D41-9CF9-66ADAF8AE05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EE6-4D41-9CF9-66ADAF8AE05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EE6-4D41-9CF9-66ADAF8AE055}"/>
              </c:ext>
            </c:extLst>
          </c:dPt>
          <c:errBars>
            <c:errBarType val="plus"/>
            <c:errValType val="cust"/>
            <c:noEndCap val="0"/>
            <c:plus>
              <c:numRef>
                <c:f>'Fig4C-E'!$F$50:$F$53</c:f>
                <c:numCache>
                  <c:formatCode>General</c:formatCode>
                  <c:ptCount val="4"/>
                  <c:pt idx="0">
                    <c:v>7.1024643610510294E-2</c:v>
                  </c:pt>
                  <c:pt idx="1">
                    <c:v>0.15388274488568793</c:v>
                  </c:pt>
                  <c:pt idx="2">
                    <c:v>0.11444500646219662</c:v>
                  </c:pt>
                  <c:pt idx="3">
                    <c:v>0.1385219301275529</c:v>
                  </c:pt>
                </c:numCache>
              </c:numRef>
            </c:plus>
            <c:minus>
              <c:numRef>
                <c:f>'Fig4C-E'!$F$50:$F$53</c:f>
                <c:numCache>
                  <c:formatCode>General</c:formatCode>
                  <c:ptCount val="4"/>
                  <c:pt idx="0">
                    <c:v>7.1024643610510294E-2</c:v>
                  </c:pt>
                  <c:pt idx="1">
                    <c:v>0.15388274488568793</c:v>
                  </c:pt>
                  <c:pt idx="2">
                    <c:v>0.11444500646219662</c:v>
                  </c:pt>
                  <c:pt idx="3">
                    <c:v>0.1385219301275529</c:v>
                  </c:pt>
                </c:numCache>
              </c:numRef>
            </c:minus>
          </c:errBars>
          <c:val>
            <c:numRef>
              <c:f>'Fig4C-E'!$E$50:$E$53</c:f>
              <c:numCache>
                <c:formatCode>0.00</c:formatCode>
                <c:ptCount val="4"/>
                <c:pt idx="0">
                  <c:v>0.54233333333333322</c:v>
                </c:pt>
                <c:pt idx="1">
                  <c:v>1.0639090909090909</c:v>
                </c:pt>
                <c:pt idx="2">
                  <c:v>0.62663636363636366</c:v>
                </c:pt>
                <c:pt idx="3">
                  <c:v>1.2899166666666666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E6-4D41-9CF9-66ADAF8AE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575040"/>
        <c:axId val="95580928"/>
      </c:barChart>
      <c:catAx>
        <c:axId val="95575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5580928"/>
        <c:crosses val="autoZero"/>
        <c:auto val="1"/>
        <c:lblAlgn val="ctr"/>
        <c:lblOffset val="100"/>
        <c:noMultiLvlLbl val="0"/>
      </c:catAx>
      <c:valAx>
        <c:axId val="95580928"/>
        <c:scaling>
          <c:orientation val="minMax"/>
          <c:max val="1.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 eWAT mass (g)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95575040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45107421739552"/>
          <c:y val="0.12324929971988796"/>
          <c:w val="0.53144807833673147"/>
          <c:h val="0.7535014005602240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260-486A-8CFF-32BE087F68B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260-486A-8CFF-32BE087F68B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260-486A-8CFF-32BE087F68B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260-486A-8CFF-32BE087F68BB}"/>
              </c:ext>
            </c:extLst>
          </c:dPt>
          <c:errBars>
            <c:errBarType val="plus"/>
            <c:errValType val="cust"/>
            <c:noEndCap val="0"/>
            <c:plus>
              <c:numRef>
                <c:f>Fig4F!$B$14:$E$14</c:f>
                <c:numCache>
                  <c:formatCode>General</c:formatCode>
                  <c:ptCount val="4"/>
                  <c:pt idx="0">
                    <c:v>0.96280405394167812</c:v>
                  </c:pt>
                  <c:pt idx="1">
                    <c:v>3.0547443268995274</c:v>
                  </c:pt>
                  <c:pt idx="2">
                    <c:v>1.187925185446032</c:v>
                  </c:pt>
                  <c:pt idx="3">
                    <c:v>10.35606683508483</c:v>
                  </c:pt>
                </c:numCache>
              </c:numRef>
            </c:plus>
            <c:minus>
              <c:numRef>
                <c:f>Fig4F!$B$14:$E$14</c:f>
                <c:numCache>
                  <c:formatCode>General</c:formatCode>
                  <c:ptCount val="4"/>
                  <c:pt idx="0">
                    <c:v>0.96280405394167812</c:v>
                  </c:pt>
                  <c:pt idx="1">
                    <c:v>3.0547443268995274</c:v>
                  </c:pt>
                  <c:pt idx="2">
                    <c:v>1.187925185446032</c:v>
                  </c:pt>
                  <c:pt idx="3">
                    <c:v>10.35606683508483</c:v>
                  </c:pt>
                </c:numCache>
              </c:numRef>
            </c:minus>
          </c:errBars>
          <c:val>
            <c:numRef>
              <c:f>Fig4F!$B$13:$E$13</c:f>
              <c:numCache>
                <c:formatCode>0.000</c:formatCode>
                <c:ptCount val="4"/>
                <c:pt idx="0">
                  <c:v>7.1013820688918123</c:v>
                </c:pt>
                <c:pt idx="1">
                  <c:v>38.450631340591052</c:v>
                </c:pt>
                <c:pt idx="2">
                  <c:v>8.5444314145951044</c:v>
                </c:pt>
                <c:pt idx="3">
                  <c:v>60.45240358910641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60-486A-8CFF-32BE087F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12476160"/>
        <c:axId val="112477696"/>
      </c:barChart>
      <c:catAx>
        <c:axId val="112476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112477696"/>
        <c:crosses val="autoZero"/>
        <c:auto val="1"/>
        <c:lblAlgn val="ctr"/>
        <c:lblOffset val="100"/>
        <c:noMultiLvlLbl val="0"/>
      </c:catAx>
      <c:valAx>
        <c:axId val="1124776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Liver</a:t>
                </a:r>
                <a:r>
                  <a:rPr lang="en-US" b="0" baseline="0"/>
                  <a:t> </a:t>
                </a:r>
                <a:r>
                  <a:rPr lang="en-US" b="0"/>
                  <a:t>TG</a:t>
                </a:r>
                <a:r>
                  <a:rPr lang="en-US" b="0" baseline="0"/>
                  <a:t> (</a:t>
                </a:r>
                <a:r>
                  <a:rPr lang="en-US" b="0"/>
                  <a:t>mg / g)</a:t>
                </a:r>
              </a:p>
            </c:rich>
          </c:tx>
          <c:layout>
            <c:manualLayout>
              <c:xMode val="edge"/>
              <c:yMode val="edge"/>
              <c:x val="6.6055007697748927E-2"/>
              <c:y val="0.15829109596594543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124761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10926687667175"/>
          <c:y val="0.14455655133313361"/>
          <c:w val="0.66789054484653176"/>
          <c:h val="0.810752688172043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41-4462-8D8B-41E6E54A62C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C41-4462-8D8B-41E6E54A62C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C41-4462-8D8B-41E6E54A62C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C41-4462-8D8B-41E6E54A62C1}"/>
              </c:ext>
            </c:extLst>
          </c:dPt>
          <c:errBars>
            <c:errBarType val="plus"/>
            <c:errValType val="cust"/>
            <c:noEndCap val="0"/>
            <c:plus>
              <c:numRef>
                <c:f>Fig4G!$C$49:$C$52</c:f>
                <c:numCache>
                  <c:formatCode>General</c:formatCode>
                  <c:ptCount val="4"/>
                  <c:pt idx="0">
                    <c:v>3.5017632242932053</c:v>
                  </c:pt>
                  <c:pt idx="1">
                    <c:v>5.3292479618032189</c:v>
                  </c:pt>
                  <c:pt idx="2">
                    <c:v>4.0878776647122086</c:v>
                  </c:pt>
                  <c:pt idx="3">
                    <c:v>10.919904678238643</c:v>
                  </c:pt>
                </c:numCache>
              </c:numRef>
            </c:plus>
            <c:minus>
              <c:numRef>
                <c:f>Fig4G!$C$49:$C$52</c:f>
                <c:numCache>
                  <c:formatCode>General</c:formatCode>
                  <c:ptCount val="4"/>
                  <c:pt idx="0">
                    <c:v>3.5017632242932053</c:v>
                  </c:pt>
                  <c:pt idx="1">
                    <c:v>5.3292479618032189</c:v>
                  </c:pt>
                  <c:pt idx="2">
                    <c:v>4.0878776647122086</c:v>
                  </c:pt>
                  <c:pt idx="3">
                    <c:v>10.919904678238643</c:v>
                  </c:pt>
                </c:numCache>
              </c:numRef>
            </c:minus>
          </c:errBars>
          <c:val>
            <c:numRef>
              <c:f>Fig4G!$B$49:$B$52</c:f>
              <c:numCache>
                <c:formatCode>0.00</c:formatCode>
                <c:ptCount val="4"/>
                <c:pt idx="0">
                  <c:v>103.11111111111111</c:v>
                </c:pt>
                <c:pt idx="1">
                  <c:v>110.08333333333333</c:v>
                </c:pt>
                <c:pt idx="2">
                  <c:v>91.272727272727266</c:v>
                </c:pt>
                <c:pt idx="3">
                  <c:v>120.25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41-4462-8D8B-41E6E54A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611136"/>
        <c:axId val="95621120"/>
      </c:barChart>
      <c:catAx>
        <c:axId val="95611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5621120"/>
        <c:crosses val="autoZero"/>
        <c:auto val="1"/>
        <c:lblAlgn val="ctr"/>
        <c:lblOffset val="100"/>
        <c:noMultiLvlLbl val="0"/>
      </c:catAx>
      <c:valAx>
        <c:axId val="95621120"/>
        <c:scaling>
          <c:orientation val="minMax"/>
          <c:max val="1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Glycemia</a:t>
                </a:r>
                <a:r>
                  <a:rPr lang="en-US" b="0" baseline="0"/>
                  <a:t> </a:t>
                </a:r>
                <a:r>
                  <a:rPr lang="en-US" b="0"/>
                  <a:t>(mg/dl)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95611136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7778264190011792"/>
          <c:y val="0.12153467286789296"/>
          <c:w val="0.63293763520573643"/>
          <c:h val="0.8174905936454849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F8D-4437-B8A1-6E47D4F0A1E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F8D-4437-B8A1-6E47D4F0A1E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F8D-4437-B8A1-6E47D4F0A1E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F8D-4437-B8A1-6E47D4F0A1ED}"/>
              </c:ext>
            </c:extLst>
          </c:dPt>
          <c:errBars>
            <c:errBarType val="plus"/>
            <c:errValType val="cust"/>
            <c:noEndCap val="0"/>
            <c:plus>
              <c:numRef>
                <c:f>Fig4H!$B$18:$E$18</c:f>
                <c:numCache>
                  <c:formatCode>General</c:formatCode>
                  <c:ptCount val="4"/>
                  <c:pt idx="0">
                    <c:v>0.87561118804440508</c:v>
                  </c:pt>
                  <c:pt idx="1">
                    <c:v>0.86202787358479172</c:v>
                  </c:pt>
                  <c:pt idx="2">
                    <c:v>1.1688087858709666</c:v>
                  </c:pt>
                  <c:pt idx="3">
                    <c:v>2.1178691339859204</c:v>
                  </c:pt>
                </c:numCache>
              </c:numRef>
            </c:plus>
            <c:minus>
              <c:numRef>
                <c:f>Fig4H!$B$18:$E$18</c:f>
                <c:numCache>
                  <c:formatCode>General</c:formatCode>
                  <c:ptCount val="4"/>
                  <c:pt idx="0">
                    <c:v>0.87561118804440508</c:v>
                  </c:pt>
                  <c:pt idx="1">
                    <c:v>0.86202787358479172</c:v>
                  </c:pt>
                  <c:pt idx="2">
                    <c:v>1.1688087858709666</c:v>
                  </c:pt>
                  <c:pt idx="3">
                    <c:v>2.1178691339859204</c:v>
                  </c:pt>
                </c:numCache>
              </c:numRef>
            </c:minus>
          </c:errBars>
          <c:val>
            <c:numRef>
              <c:f>Fig4H!$B$17:$E$17</c:f>
              <c:numCache>
                <c:formatCode>0.00</c:formatCode>
                <c:ptCount val="4"/>
                <c:pt idx="0">
                  <c:v>3.7237487399488942</c:v>
                </c:pt>
                <c:pt idx="1">
                  <c:v>2.6097403578414897</c:v>
                </c:pt>
                <c:pt idx="2">
                  <c:v>3.9214505196055711</c:v>
                </c:pt>
                <c:pt idx="3">
                  <c:v>7.7870998116760832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8D-4437-B8A1-6E47D4F0A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3027712"/>
        <c:axId val="110249088"/>
      </c:barChart>
      <c:catAx>
        <c:axId val="93027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110249088"/>
        <c:crosses val="autoZero"/>
        <c:auto val="1"/>
        <c:lblAlgn val="ctr"/>
        <c:lblOffset val="100"/>
        <c:noMultiLvlLbl val="0"/>
      </c:catAx>
      <c:valAx>
        <c:axId val="110249088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Insulin (ng/ml)</a:t>
                </a:r>
              </a:p>
            </c:rich>
          </c:tx>
          <c:layout>
            <c:manualLayout>
              <c:xMode val="edge"/>
              <c:yMode val="edge"/>
              <c:x val="6.5546275497128034E-2"/>
              <c:y val="0.2557718630192082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3027712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24137893287869"/>
          <c:y val="7.0175438596491224E-2"/>
          <c:w val="0.74542002245860628"/>
          <c:h val="0.68448680757010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Fig4I!$A$2</c:f>
              <c:strCache>
                <c:ptCount val="1"/>
                <c:pt idx="0">
                  <c:v>WT</c:v>
                </c:pt>
              </c:strCache>
            </c:strRef>
          </c:tx>
          <c:errBars>
            <c:errDir val="y"/>
            <c:errBarType val="plus"/>
            <c:errValType val="cust"/>
            <c:noEndCap val="0"/>
            <c:plus>
              <c:numRef>
                <c:f>Fig4I!$C$7:$H$7</c:f>
                <c:numCache>
                  <c:formatCode>General</c:formatCode>
                  <c:ptCount val="6"/>
                  <c:pt idx="0">
                    <c:v>3.6277394927365698</c:v>
                  </c:pt>
                  <c:pt idx="1">
                    <c:v>13.368125901690805</c:v>
                  </c:pt>
                  <c:pt idx="2">
                    <c:v>6.9269143821143659</c:v>
                  </c:pt>
                  <c:pt idx="3">
                    <c:v>7.7781745930520225</c:v>
                  </c:pt>
                  <c:pt idx="4">
                    <c:v>6.8152425389121314</c:v>
                  </c:pt>
                  <c:pt idx="5">
                    <c:v>5.0243235525286307</c:v>
                  </c:pt>
                </c:numCache>
              </c:numRef>
            </c:plus>
            <c:minus>
              <c:numRef>
                <c:f>Fig4I!$C$7:$H$7</c:f>
                <c:numCache>
                  <c:formatCode>General</c:formatCode>
                  <c:ptCount val="6"/>
                  <c:pt idx="0">
                    <c:v>3.6277394927365698</c:v>
                  </c:pt>
                  <c:pt idx="1">
                    <c:v>13.368125901690805</c:v>
                  </c:pt>
                  <c:pt idx="2">
                    <c:v>6.9269143821143659</c:v>
                  </c:pt>
                  <c:pt idx="3">
                    <c:v>7.7781745930520225</c:v>
                  </c:pt>
                  <c:pt idx="4">
                    <c:v>6.8152425389121314</c:v>
                  </c:pt>
                  <c:pt idx="5">
                    <c:v>5.0243235525286307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Fig4I!$C$1:$H$1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Fig4I!$C$2:$H$2</c:f>
              <c:numCache>
                <c:formatCode>0.0</c:formatCode>
                <c:ptCount val="6"/>
                <c:pt idx="0">
                  <c:v>100.77777777777777</c:v>
                </c:pt>
                <c:pt idx="1">
                  <c:v>197.88888888888889</c:v>
                </c:pt>
                <c:pt idx="2">
                  <c:v>161.875</c:v>
                </c:pt>
                <c:pt idx="3">
                  <c:v>159.66666666666666</c:v>
                </c:pt>
                <c:pt idx="4">
                  <c:v>140.44444444444446</c:v>
                </c:pt>
                <c:pt idx="5">
                  <c:v>95.777777777777771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FA-462E-8886-1E1CD9284BDF}"/>
            </c:ext>
          </c:extLst>
        </c:ser>
        <c:ser>
          <c:idx val="1"/>
          <c:order val="1"/>
          <c:tx>
            <c:strRef>
              <c:f>Fig4I!$A$3</c:f>
              <c:strCache>
                <c:ptCount val="1"/>
                <c:pt idx="0">
                  <c:v>WT_api</c:v>
                </c:pt>
              </c:strCache>
            </c:strRef>
          </c:tx>
          <c:errBars>
            <c:errDir val="y"/>
            <c:errBarType val="plus"/>
            <c:errValType val="cust"/>
            <c:noEndCap val="0"/>
            <c:plus>
              <c:numRef>
                <c:f>Fig4I!$C$8:$H$8</c:f>
                <c:numCache>
                  <c:formatCode>General</c:formatCode>
                  <c:ptCount val="6"/>
                  <c:pt idx="0">
                    <c:v>5.4346438278284133</c:v>
                  </c:pt>
                  <c:pt idx="1">
                    <c:v>20.490620544606021</c:v>
                  </c:pt>
                  <c:pt idx="2">
                    <c:v>13.801624849446116</c:v>
                  </c:pt>
                  <c:pt idx="3">
                    <c:v>9.7339287385345514</c:v>
                  </c:pt>
                  <c:pt idx="4">
                    <c:v>9.7226695423789362</c:v>
                  </c:pt>
                  <c:pt idx="5">
                    <c:v>7.2795462035275831</c:v>
                  </c:pt>
                </c:numCache>
              </c:numRef>
            </c:plus>
            <c:minus>
              <c:numRef>
                <c:f>Fig4I!$C$8:$H$8</c:f>
                <c:numCache>
                  <c:formatCode>General</c:formatCode>
                  <c:ptCount val="6"/>
                  <c:pt idx="0">
                    <c:v>5.4346438278284133</c:v>
                  </c:pt>
                  <c:pt idx="1">
                    <c:v>20.490620544606021</c:v>
                  </c:pt>
                  <c:pt idx="2">
                    <c:v>13.801624849446116</c:v>
                  </c:pt>
                  <c:pt idx="3">
                    <c:v>9.7339287385345514</c:v>
                  </c:pt>
                  <c:pt idx="4">
                    <c:v>9.7226695423789362</c:v>
                  </c:pt>
                  <c:pt idx="5">
                    <c:v>7.2795462035275831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Fig4I!$C$1:$H$1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Fig4I!$C$3:$H$3</c:f>
              <c:numCache>
                <c:formatCode>0.0</c:formatCode>
                <c:ptCount val="6"/>
                <c:pt idx="0">
                  <c:v>111.33333333333333</c:v>
                </c:pt>
                <c:pt idx="1">
                  <c:v>242.75</c:v>
                </c:pt>
                <c:pt idx="2">
                  <c:v>206</c:v>
                </c:pt>
                <c:pt idx="3">
                  <c:v>164.91666666666666</c:v>
                </c:pt>
                <c:pt idx="4">
                  <c:v>158</c:v>
                </c:pt>
                <c:pt idx="5">
                  <c:v>106.41666666666667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FA-462E-8886-1E1CD9284BDF}"/>
            </c:ext>
          </c:extLst>
        </c:ser>
        <c:ser>
          <c:idx val="2"/>
          <c:order val="2"/>
          <c:tx>
            <c:strRef>
              <c:f>Fig4I!$A$4</c:f>
              <c:strCache>
                <c:ptCount val="1"/>
                <c:pt idx="0">
                  <c:v>hepKO</c:v>
                </c:pt>
              </c:strCache>
            </c:strRef>
          </c:tx>
          <c:errBars>
            <c:errDir val="y"/>
            <c:errBarType val="plus"/>
            <c:errValType val="cust"/>
            <c:noEndCap val="0"/>
            <c:plus>
              <c:numRef>
                <c:f>Fig4I!$C$9:$H$9</c:f>
                <c:numCache>
                  <c:formatCode>General</c:formatCode>
                  <c:ptCount val="6"/>
                  <c:pt idx="0">
                    <c:v>6.2805696839980696</c:v>
                  </c:pt>
                  <c:pt idx="1">
                    <c:v>14.915353759726168</c:v>
                  </c:pt>
                  <c:pt idx="2">
                    <c:v>15.15772630267041</c:v>
                  </c:pt>
                  <c:pt idx="3">
                    <c:v>15.06403000528079</c:v>
                  </c:pt>
                  <c:pt idx="4">
                    <c:v>16.689617531068027</c:v>
                  </c:pt>
                  <c:pt idx="5">
                    <c:v>6.8293484315855535</c:v>
                  </c:pt>
                </c:numCache>
              </c:numRef>
            </c:plus>
            <c:minus>
              <c:numRef>
                <c:f>Fig4I!$C$9:$H$9</c:f>
                <c:numCache>
                  <c:formatCode>General</c:formatCode>
                  <c:ptCount val="6"/>
                  <c:pt idx="0">
                    <c:v>6.2805696839980696</c:v>
                  </c:pt>
                  <c:pt idx="1">
                    <c:v>14.915353759726168</c:v>
                  </c:pt>
                  <c:pt idx="2">
                    <c:v>15.15772630267041</c:v>
                  </c:pt>
                  <c:pt idx="3">
                    <c:v>15.06403000528079</c:v>
                  </c:pt>
                  <c:pt idx="4">
                    <c:v>16.689617531068027</c:v>
                  </c:pt>
                  <c:pt idx="5">
                    <c:v>6.8293484315855535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Fig4I!$C$1:$H$1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Fig4I!$C$4:$H$4</c:f>
              <c:numCache>
                <c:formatCode>0.0</c:formatCode>
                <c:ptCount val="6"/>
                <c:pt idx="0">
                  <c:v>94.3</c:v>
                </c:pt>
                <c:pt idx="1">
                  <c:v>180.7</c:v>
                </c:pt>
                <c:pt idx="2">
                  <c:v>177.3</c:v>
                </c:pt>
                <c:pt idx="3">
                  <c:v>150</c:v>
                </c:pt>
                <c:pt idx="4">
                  <c:v>138.9</c:v>
                </c:pt>
                <c:pt idx="5">
                  <c:v>93.8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FA-462E-8886-1E1CD9284BDF}"/>
            </c:ext>
          </c:extLst>
        </c:ser>
        <c:ser>
          <c:idx val="3"/>
          <c:order val="3"/>
          <c:tx>
            <c:strRef>
              <c:f>Fig4I!$A$5</c:f>
              <c:strCache>
                <c:ptCount val="1"/>
                <c:pt idx="0">
                  <c:v>hepKO_api</c:v>
                </c:pt>
              </c:strCache>
            </c:strRef>
          </c:tx>
          <c:errBars>
            <c:errDir val="y"/>
            <c:errBarType val="plus"/>
            <c:errValType val="cust"/>
            <c:noEndCap val="0"/>
            <c:plus>
              <c:numRef>
                <c:f>Fig4I!$C$10:$H$10</c:f>
                <c:numCache>
                  <c:formatCode>General</c:formatCode>
                  <c:ptCount val="6"/>
                  <c:pt idx="0">
                    <c:v>9.3294093482856031</c:v>
                  </c:pt>
                  <c:pt idx="1">
                    <c:v>16.843062744829467</c:v>
                  </c:pt>
                  <c:pt idx="2">
                    <c:v>11.70866358856992</c:v>
                  </c:pt>
                  <c:pt idx="3">
                    <c:v>12.190926415522593</c:v>
                  </c:pt>
                  <c:pt idx="4">
                    <c:v>13.657863942606371</c:v>
                  </c:pt>
                  <c:pt idx="5">
                    <c:v>10.278200919490438</c:v>
                  </c:pt>
                </c:numCache>
              </c:numRef>
            </c:plus>
            <c:minus>
              <c:numRef>
                <c:f>Fig4I!$C$10:$H$10</c:f>
                <c:numCache>
                  <c:formatCode>General</c:formatCode>
                  <c:ptCount val="6"/>
                  <c:pt idx="0">
                    <c:v>9.3294093482856031</c:v>
                  </c:pt>
                  <c:pt idx="1">
                    <c:v>16.843062744829467</c:v>
                  </c:pt>
                  <c:pt idx="2">
                    <c:v>11.70866358856992</c:v>
                  </c:pt>
                  <c:pt idx="3">
                    <c:v>12.190926415522593</c:v>
                  </c:pt>
                  <c:pt idx="4">
                    <c:v>13.657863942606371</c:v>
                  </c:pt>
                  <c:pt idx="5">
                    <c:v>10.278200919490438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Fig4I!$C$1:$H$1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Fig4I!$C$5:$H$5</c:f>
              <c:numCache>
                <c:formatCode>0.0</c:formatCode>
                <c:ptCount val="6"/>
                <c:pt idx="0">
                  <c:v>132.5</c:v>
                </c:pt>
                <c:pt idx="1">
                  <c:v>265.08333333333331</c:v>
                </c:pt>
                <c:pt idx="2">
                  <c:v>248.75</c:v>
                </c:pt>
                <c:pt idx="3">
                  <c:v>227.83333333333334</c:v>
                </c:pt>
                <c:pt idx="4">
                  <c:v>209.41666666666666</c:v>
                </c:pt>
                <c:pt idx="5">
                  <c:v>134.33333333333334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FA-462E-8886-1E1CD928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60512"/>
        <c:axId val="95362432"/>
      </c:scatterChart>
      <c:valAx>
        <c:axId val="95360512"/>
        <c:scaling>
          <c:orientation val="minMax"/>
          <c:max val="135"/>
          <c:min val="-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362432"/>
        <c:crossesAt val="0"/>
        <c:crossBetween val="midCat"/>
        <c:majorUnit val="15"/>
      </c:valAx>
      <c:valAx>
        <c:axId val="95362432"/>
        <c:scaling>
          <c:orientation val="minMax"/>
          <c:max val="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Glycemia (mg/dl)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5.3505668015825019E-3"/>
              <c:y val="0.240204411303264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5360512"/>
        <c:crossesAt val="-15"/>
        <c:crossBetween val="midCat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17852081609802"/>
          <c:y val="5.7230117387908314E-2"/>
          <c:w val="0.68692179930165043"/>
          <c:h val="0.8027392123601051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A22-4C6C-B3C0-AA4074E912A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A22-4C6C-B3C0-AA4074E912A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A22-4C6C-B3C0-AA4074E912A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A22-4C6C-B3C0-AA4074E912AA}"/>
              </c:ext>
            </c:extLst>
          </c:dPt>
          <c:errBars>
            <c:errBarType val="plus"/>
            <c:errValType val="cust"/>
            <c:noEndCap val="0"/>
            <c:plus>
              <c:numRef>
                <c:f>Fig4I!$D$32:$D$35</c:f>
                <c:numCache>
                  <c:formatCode>General</c:formatCode>
                  <c:ptCount val="4"/>
                  <c:pt idx="0">
                    <c:v>0.56138918096094437</c:v>
                  </c:pt>
                  <c:pt idx="1">
                    <c:v>0.99713096955943836</c:v>
                  </c:pt>
                  <c:pt idx="2">
                    <c:v>1.3964115618255242</c:v>
                  </c:pt>
                  <c:pt idx="3">
                    <c:v>1.3566880183967736</c:v>
                  </c:pt>
                </c:numCache>
              </c:numRef>
            </c:plus>
            <c:minus>
              <c:numRef>
                <c:f>Fig4I!$D$32:$D$35</c:f>
                <c:numCache>
                  <c:formatCode>General</c:formatCode>
                  <c:ptCount val="4"/>
                  <c:pt idx="0">
                    <c:v>0.56138918096094437</c:v>
                  </c:pt>
                  <c:pt idx="1">
                    <c:v>0.99713096955943836</c:v>
                  </c:pt>
                  <c:pt idx="2">
                    <c:v>1.3964115618255242</c:v>
                  </c:pt>
                  <c:pt idx="3">
                    <c:v>1.3566880183967736</c:v>
                  </c:pt>
                </c:numCache>
              </c:numRef>
            </c:minus>
          </c:errBars>
          <c:cat>
            <c:strRef>
              <c:f>Fig4I!$B$32:$B$35</c:f>
              <c:strCache>
                <c:ptCount val="4"/>
                <c:pt idx="0">
                  <c:v>WT</c:v>
                </c:pt>
                <c:pt idx="1">
                  <c:v>WT_api</c:v>
                </c:pt>
                <c:pt idx="2">
                  <c:v>hepKO</c:v>
                </c:pt>
                <c:pt idx="3">
                  <c:v>hepKO_api</c:v>
                </c:pt>
              </c:strCache>
            </c:strRef>
          </c:cat>
          <c:val>
            <c:numRef>
              <c:f>Fig4I!$C$32:$C$35</c:f>
              <c:numCache>
                <c:formatCode>0.000</c:formatCode>
                <c:ptCount val="4"/>
                <c:pt idx="0">
                  <c:v>16.4175</c:v>
                </c:pt>
                <c:pt idx="1">
                  <c:v>19.157499999999999</c:v>
                </c:pt>
                <c:pt idx="2">
                  <c:v>16.227</c:v>
                </c:pt>
                <c:pt idx="3">
                  <c:v>24.001874999999998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22-4C6C-B3C0-AA4074E9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396992"/>
        <c:axId val="95398528"/>
      </c:barChart>
      <c:catAx>
        <c:axId val="9539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noFill/>
          </a:ln>
        </c:spPr>
        <c:crossAx val="95398528"/>
        <c:crosses val="autoZero"/>
        <c:auto val="1"/>
        <c:lblAlgn val="ctr"/>
        <c:lblOffset val="100"/>
        <c:noMultiLvlLbl val="0"/>
      </c:catAx>
      <c:valAx>
        <c:axId val="95398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AUC (gxmin/dl)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9539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301625</xdr:colOff>
      <xdr:row>2</xdr:row>
      <xdr:rowOff>0</xdr:rowOff>
    </xdr:from>
    <xdr:to>
      <xdr:col>13</xdr:col>
      <xdr:colOff>724297</xdr:colOff>
      <xdr:row>7</xdr:row>
      <xdr:rowOff>169069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54</xdr:row>
      <xdr:rowOff>63500</xdr:rowOff>
    </xdr:from>
    <xdr:to>
      <xdr:col>1</xdr:col>
      <xdr:colOff>838728</xdr:colOff>
      <xdr:row>62</xdr:row>
      <xdr:rowOff>15875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54</xdr:row>
      <xdr:rowOff>11906</xdr:rowOff>
    </xdr:from>
    <xdr:to>
      <xdr:col>8</xdr:col>
      <xdr:colOff>665426</xdr:colOff>
      <xdr:row>61</xdr:row>
      <xdr:rowOff>142876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22489</xdr:colOff>
      <xdr:row>54</xdr:row>
      <xdr:rowOff>51598</xdr:rowOff>
    </xdr:from>
    <xdr:to>
      <xdr:col>6</xdr:col>
      <xdr:colOff>70114</xdr:colOff>
      <xdr:row>62</xdr:row>
      <xdr:rowOff>15878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0</xdr:rowOff>
    </xdr:from>
    <xdr:to>
      <xdr:col>7</xdr:col>
      <xdr:colOff>2117</xdr:colOff>
      <xdr:row>6</xdr:row>
      <xdr:rowOff>83283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743413</xdr:colOff>
      <xdr:row>33</xdr:row>
      <xdr:rowOff>139391</xdr:rowOff>
    </xdr:from>
    <xdr:to>
      <xdr:col>4</xdr:col>
      <xdr:colOff>662683</xdr:colOff>
      <xdr:row>41</xdr:row>
      <xdr:rowOff>110118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256912</xdr:colOff>
      <xdr:row>1</xdr:row>
      <xdr:rowOff>147901</xdr:rowOff>
    </xdr:from>
    <xdr:to>
      <xdr:col>7</xdr:col>
      <xdr:colOff>59532</xdr:colOff>
      <xdr:row>8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169333</xdr:colOff>
      <xdr:row>11</xdr:row>
      <xdr:rowOff>9525</xdr:rowOff>
    </xdr:from>
    <xdr:to>
      <xdr:col>4</xdr:col>
      <xdr:colOff>87474</xdr:colOff>
      <xdr:row>20</xdr:row>
      <xdr:rowOff>153081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32317</xdr:colOff>
      <xdr:row>37</xdr:row>
      <xdr:rowOff>138187</xdr:rowOff>
    </xdr:from>
    <xdr:to>
      <xdr:col>5</xdr:col>
      <xdr:colOff>516830</xdr:colOff>
      <xdr:row>47</xdr:row>
      <xdr:rowOff>1579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760943</xdr:colOff>
      <xdr:row>3</xdr:row>
      <xdr:rowOff>40216</xdr:rowOff>
    </xdr:from>
    <xdr:to>
      <xdr:col>6</xdr:col>
      <xdr:colOff>485775</xdr:colOff>
      <xdr:row>8</xdr:row>
      <xdr:rowOff>178859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208493</xdr:colOff>
      <xdr:row>27</xdr:row>
      <xdr:rowOff>68791</xdr:rowOff>
    </xdr:from>
    <xdr:to>
      <xdr:col>6</xdr:col>
      <xdr:colOff>599017</xdr:colOff>
      <xdr:row>33</xdr:row>
      <xdr:rowOff>16934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666749</xdr:colOff>
      <xdr:row>48</xdr:row>
      <xdr:rowOff>171449</xdr:rowOff>
    </xdr:from>
    <xdr:to>
      <xdr:col>4</xdr:col>
      <xdr:colOff>677538</xdr:colOff>
      <xdr:row>58</xdr:row>
      <xdr:rowOff>40625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470835</xdr:colOff>
      <xdr:row>2</xdr:row>
      <xdr:rowOff>6838</xdr:rowOff>
    </xdr:from>
    <xdr:to>
      <xdr:col>7</xdr:col>
      <xdr:colOff>252015</xdr:colOff>
      <xdr:row>9</xdr:row>
      <xdr:rowOff>19844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aunay/Documents/1_Recherche/12_Publications/121_Publications%20en%20pr&#233;paration/1214_Papier%20Anthony%20hK10/SUBMISSION/Submission_Elife/Full_submission_eLife/KLF10_Ruberto_SourceDataFig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3A"/>
      <sheetName val="Fig3C"/>
      <sheetName val="Fig3D-F"/>
      <sheetName val="Fig3G"/>
      <sheetName val="Fig3H"/>
      <sheetName val="Fig3I"/>
      <sheetName val="Fig3J"/>
      <sheetName val="Fig3K"/>
      <sheetName val="calorie"/>
      <sheetName val="FigS3A"/>
      <sheetName val="FigS3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fh2O</v>
          </cell>
          <cell r="C3" t="str">
            <v>fapi</v>
          </cell>
        </row>
        <row r="19">
          <cell r="B19">
            <v>0</v>
          </cell>
          <cell r="C19">
            <v>0.21982134145794513</v>
          </cell>
          <cell r="D19">
            <v>0</v>
          </cell>
          <cell r="E19">
            <v>0.22475668787043634</v>
          </cell>
        </row>
        <row r="20">
          <cell r="B20">
            <v>0</v>
          </cell>
          <cell r="C20">
            <v>1.046508930878145E-2</v>
          </cell>
          <cell r="D20">
            <v>0</v>
          </cell>
          <cell r="E20">
            <v>1.2881144690443533E-2</v>
          </cell>
        </row>
        <row r="40">
          <cell r="B40">
            <v>0.5463539665866487</v>
          </cell>
          <cell r="C40">
            <v>0.28297425876075682</v>
          </cell>
          <cell r="D40">
            <v>0.57399628287023274</v>
          </cell>
          <cell r="E40">
            <v>0.33290328953873088</v>
          </cell>
        </row>
        <row r="41">
          <cell r="B41">
            <v>4.5528434790158299E-2</v>
          </cell>
          <cell r="C41">
            <v>2.0341811011913621E-2</v>
          </cell>
          <cell r="D41">
            <v>1.3104830918895765E-2</v>
          </cell>
          <cell r="E41">
            <v>1.3609674488015464E-2</v>
          </cell>
        </row>
        <row r="45">
          <cell r="B45" t="str">
            <v>Drink</v>
          </cell>
          <cell r="C45">
            <v>0</v>
          </cell>
          <cell r="D45">
            <v>0.21982134145794513</v>
          </cell>
          <cell r="E45">
            <v>0</v>
          </cell>
          <cell r="F45">
            <v>0.22475668787043634</v>
          </cell>
        </row>
        <row r="46">
          <cell r="B46" t="str">
            <v>Pellet</v>
          </cell>
          <cell r="C46">
            <v>0.5463539665866487</v>
          </cell>
          <cell r="D46">
            <v>0.28297425876075682</v>
          </cell>
          <cell r="E46">
            <v>0.57399628287023274</v>
          </cell>
          <cell r="F46">
            <v>0.33290328953873088</v>
          </cell>
        </row>
        <row r="47">
          <cell r="C47">
            <v>0</v>
          </cell>
          <cell r="D47">
            <v>1.046508930878145E-2</v>
          </cell>
          <cell r="E47">
            <v>0</v>
          </cell>
          <cell r="F47">
            <v>1.2881144690443533E-2</v>
          </cell>
        </row>
        <row r="48">
          <cell r="C48">
            <v>4.5528434790158299E-2</v>
          </cell>
          <cell r="D48">
            <v>2.0341811011913621E-2</v>
          </cell>
          <cell r="E48">
            <v>1.3104830918895765E-2</v>
          </cell>
          <cell r="F48">
            <v>1.3609674488015464E-2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39"/>
  <sheetViews>
    <sheetView tabSelected="1" zoomScaleNormal="100" workbookViewId="0">
      <selection activeCell="P12" sqref="P12"/>
    </sheetView>
  </sheetViews>
  <sheetFormatPr baseColWidth="10" defaultRowHeight="12.75" x14ac:dyDescent="0.2"/>
  <cols>
    <col min="1" max="1" width="11.42578125" style="7"/>
    <col min="2" max="16384" width="11.42578125" style="8"/>
  </cols>
  <sheetData>
    <row r="1" spans="1:18" x14ac:dyDescent="0.2">
      <c r="A1" s="7" t="s">
        <v>66</v>
      </c>
    </row>
    <row r="2" spans="1:18" ht="15" x14ac:dyDescent="0.25">
      <c r="A2" s="4"/>
      <c r="B2" s="4"/>
      <c r="C2" s="4" t="s">
        <v>62</v>
      </c>
      <c r="D2" s="4"/>
      <c r="E2" s="4"/>
      <c r="F2" s="4"/>
      <c r="G2" s="4"/>
      <c r="H2" s="4" t="s">
        <v>63</v>
      </c>
      <c r="I2" s="4"/>
      <c r="J2" s="4"/>
      <c r="K2" s="4"/>
      <c r="L2" s="4"/>
      <c r="M2" s="4"/>
      <c r="N2" s="4"/>
      <c r="O2" s="4"/>
      <c r="P2" s="4"/>
      <c r="Q2" s="4"/>
    </row>
    <row r="3" spans="1:18" ht="15" x14ac:dyDescent="0.25">
      <c r="A3" s="4"/>
      <c r="B3" s="4"/>
      <c r="C3" s="37" t="s">
        <v>83</v>
      </c>
      <c r="D3" s="1" t="s">
        <v>84</v>
      </c>
      <c r="E3" s="1" t="s">
        <v>85</v>
      </c>
      <c r="F3" s="1" t="s">
        <v>86</v>
      </c>
      <c r="G3" s="4"/>
      <c r="H3" s="37" t="s">
        <v>83</v>
      </c>
      <c r="I3" s="1" t="s">
        <v>84</v>
      </c>
      <c r="J3" s="1" t="s">
        <v>85</v>
      </c>
      <c r="K3" s="1" t="s">
        <v>86</v>
      </c>
      <c r="L3" s="4"/>
      <c r="M3" s="4"/>
      <c r="N3" s="4"/>
      <c r="O3" s="4"/>
      <c r="P3" s="4"/>
      <c r="Q3" s="4"/>
    </row>
    <row r="4" spans="1:18" ht="15" x14ac:dyDescent="0.25">
      <c r="A4" s="4"/>
      <c r="B4" s="4"/>
      <c r="C4" s="5">
        <v>5.78</v>
      </c>
      <c r="D4" s="5">
        <v>5.0291193457328847</v>
      </c>
      <c r="E4" s="5">
        <v>0.32195476112147892</v>
      </c>
      <c r="F4" s="5">
        <v>0.60456460987043037</v>
      </c>
      <c r="G4" s="5"/>
      <c r="H4" s="5">
        <v>1</v>
      </c>
      <c r="I4" s="5">
        <v>11.842726937293518</v>
      </c>
      <c r="J4" s="5">
        <v>0.25056615696691131</v>
      </c>
      <c r="K4" s="5">
        <v>0.85606775461096507</v>
      </c>
      <c r="L4" s="4"/>
      <c r="M4" s="4"/>
      <c r="N4" s="4"/>
      <c r="O4" s="4"/>
      <c r="P4" s="4"/>
      <c r="Q4" s="4"/>
    </row>
    <row r="5" spans="1:18" ht="15" x14ac:dyDescent="0.25">
      <c r="A5" s="4"/>
      <c r="B5" s="4"/>
      <c r="C5" s="5">
        <v>8.4367957751016487</v>
      </c>
      <c r="D5" s="5">
        <v>8.769778714521733</v>
      </c>
      <c r="E5" s="5">
        <v>0.32988751551873824</v>
      </c>
      <c r="F5" s="5">
        <v>0.8668799026046764</v>
      </c>
      <c r="G5" s="5"/>
      <c r="H5" s="5">
        <v>0.90953625332464272</v>
      </c>
      <c r="I5" s="5">
        <v>3.9800285454856104</v>
      </c>
      <c r="J5" s="5">
        <v>0.34685589149150003</v>
      </c>
      <c r="K5" s="5">
        <v>0.58272156254454544</v>
      </c>
      <c r="L5" s="4"/>
      <c r="M5" s="4"/>
      <c r="N5" s="4"/>
      <c r="O5" s="4"/>
      <c r="P5" s="4"/>
      <c r="Q5" s="4"/>
    </row>
    <row r="6" spans="1:18" ht="15" x14ac:dyDescent="0.25">
      <c r="A6" s="4"/>
      <c r="B6" s="4"/>
      <c r="C6" s="5">
        <v>5.5560030758182863</v>
      </c>
      <c r="D6" s="5">
        <v>14.95061291427843</v>
      </c>
      <c r="E6" s="5">
        <v>0.56722245273217275</v>
      </c>
      <c r="F6" s="5">
        <v>0.82253116452053388</v>
      </c>
      <c r="G6" s="5"/>
      <c r="H6" s="5">
        <v>1.6585903235285941</v>
      </c>
      <c r="I6" s="5">
        <v>2.7153124921396903</v>
      </c>
      <c r="J6" s="5">
        <v>0.36798728261582492</v>
      </c>
      <c r="K6" s="5">
        <v>0.64262758919592544</v>
      </c>
      <c r="L6" s="4"/>
      <c r="M6" s="4"/>
      <c r="N6" s="4"/>
      <c r="O6" s="4"/>
      <c r="P6" s="4"/>
      <c r="Q6" s="4"/>
    </row>
    <row r="7" spans="1:18" ht="15" x14ac:dyDescent="0.25">
      <c r="A7" s="4"/>
      <c r="B7" s="4"/>
      <c r="C7" s="5">
        <v>17.275773598735412</v>
      </c>
      <c r="D7" s="5">
        <v>4.95816267801316</v>
      </c>
      <c r="E7" s="5">
        <v>0.45768584685581865</v>
      </c>
      <c r="F7" s="5"/>
      <c r="G7" s="5"/>
      <c r="H7" s="5">
        <v>1.1000000000000001</v>
      </c>
      <c r="I7" s="5">
        <v>7.1388299527802817</v>
      </c>
      <c r="J7" s="5">
        <v>0.23056896849446862</v>
      </c>
      <c r="K7" s="5">
        <v>0.56218058258679671</v>
      </c>
      <c r="L7" s="4"/>
      <c r="M7" s="4"/>
      <c r="N7" s="4"/>
      <c r="O7" s="4"/>
      <c r="P7" s="4"/>
      <c r="Q7" s="4"/>
    </row>
    <row r="8" spans="1:18" ht="15" x14ac:dyDescent="0.25">
      <c r="A8" s="4"/>
      <c r="B8" s="4"/>
      <c r="C8" s="5">
        <v>7.3605564613586933</v>
      </c>
      <c r="D8" s="5">
        <v>8.3379410159734419</v>
      </c>
      <c r="E8" s="5">
        <v>0.4284230269871015</v>
      </c>
      <c r="F8" s="5"/>
      <c r="G8" s="5"/>
      <c r="H8" s="5"/>
      <c r="I8" s="5">
        <v>5.2518260843167583</v>
      </c>
      <c r="J8" s="5">
        <v>0.41559319663292765</v>
      </c>
      <c r="K8" s="5">
        <v>0.66089937223455819</v>
      </c>
      <c r="L8" s="4"/>
      <c r="M8" s="4"/>
      <c r="N8" s="4"/>
      <c r="O8" s="4"/>
      <c r="P8" s="4"/>
      <c r="Q8" s="4"/>
    </row>
    <row r="9" spans="1:18" ht="15" x14ac:dyDescent="0.25">
      <c r="A9" s="4"/>
      <c r="B9" s="4"/>
      <c r="C9" s="5"/>
      <c r="D9" s="5">
        <v>5.7097458006836135</v>
      </c>
      <c r="E9" s="5"/>
      <c r="F9" s="5"/>
      <c r="G9" s="5"/>
      <c r="H9" s="5"/>
      <c r="I9" s="5">
        <v>5.9579753842482504</v>
      </c>
      <c r="J9" s="5"/>
      <c r="K9" s="5"/>
      <c r="L9" s="4"/>
      <c r="M9" s="4"/>
      <c r="N9" s="4"/>
      <c r="O9" s="4"/>
      <c r="P9" s="4"/>
      <c r="Q9" s="4"/>
    </row>
    <row r="10" spans="1:18" ht="15" x14ac:dyDescent="0.25">
      <c r="A10" s="4"/>
      <c r="B10" s="4"/>
      <c r="C10" s="5"/>
      <c r="D10" s="5"/>
      <c r="E10" s="5"/>
      <c r="F10" s="5"/>
      <c r="G10" s="5"/>
      <c r="H10" s="5"/>
      <c r="I10" s="5">
        <v>6.6471738798229518</v>
      </c>
      <c r="J10" s="5"/>
      <c r="K10" s="5"/>
      <c r="L10" s="4"/>
      <c r="M10" s="4"/>
      <c r="N10" s="4"/>
      <c r="O10" s="4"/>
      <c r="P10" s="4"/>
      <c r="Q10" s="4"/>
    </row>
    <row r="11" spans="1:18" ht="15" x14ac:dyDescent="0.25">
      <c r="A11" s="4"/>
      <c r="B11" s="4"/>
      <c r="C11" s="5"/>
      <c r="D11" s="5"/>
      <c r="E11" s="5"/>
      <c r="F11" s="5"/>
      <c r="G11" s="5"/>
      <c r="H11" s="5"/>
      <c r="I11" s="5">
        <v>7.3831772543804473</v>
      </c>
      <c r="J11" s="5"/>
      <c r="K11" s="5"/>
      <c r="L11" s="4"/>
      <c r="M11" s="4"/>
      <c r="N11" s="4"/>
      <c r="O11" s="4"/>
      <c r="P11" s="4"/>
      <c r="Q11" s="4"/>
    </row>
    <row r="12" spans="1:18" ht="15" x14ac:dyDescent="0.25">
      <c r="A12" s="4" t="s">
        <v>0</v>
      </c>
      <c r="B12" s="4"/>
      <c r="C12" s="5">
        <f>AVERAGE(C4:C11)</f>
        <v>8.8818257822028066</v>
      </c>
      <c r="D12" s="5">
        <f>AVERAGE(D4:D11)</f>
        <v>7.9592267448672098</v>
      </c>
      <c r="E12" s="5">
        <f>AVERAGE(E4:E11)</f>
        <v>0.42103472064306208</v>
      </c>
      <c r="F12" s="5">
        <f>AVERAGE(F4:F11)</f>
        <v>0.76465855899854684</v>
      </c>
      <c r="G12" s="5"/>
      <c r="H12" s="5">
        <f>AVERAGE(H4:H11)</f>
        <v>1.1670316442133091</v>
      </c>
      <c r="I12" s="5">
        <f>AVERAGE(I4:I11)</f>
        <v>6.3646313163084383</v>
      </c>
      <c r="J12" s="5">
        <f>AVERAGE(J4:J11)</f>
        <v>0.32231429924032651</v>
      </c>
      <c r="K12" s="5">
        <f>AVERAGE(K4:K11)</f>
        <v>0.66089937223455819</v>
      </c>
      <c r="L12" s="4"/>
      <c r="M12" s="4"/>
      <c r="N12" s="4"/>
      <c r="O12" s="4"/>
      <c r="P12" s="4"/>
      <c r="Q12" s="4"/>
    </row>
    <row r="13" spans="1:18" ht="15" x14ac:dyDescent="0.25">
      <c r="A13" s="4" t="s">
        <v>1</v>
      </c>
      <c r="B13" s="4"/>
      <c r="C13" s="5">
        <f>STDEV(C3:C11)/SQRT(COUNTA(C3:C11))</f>
        <v>1.9754017719807813</v>
      </c>
      <c r="D13" s="5">
        <f t="shared" ref="D13:F13" si="0">STDEV(D3:D11)/SQRT(COUNTA(D3:D11))</f>
        <v>1.4375771182946708</v>
      </c>
      <c r="E13" s="5">
        <f t="shared" si="0"/>
        <v>4.1278220910784272E-2</v>
      </c>
      <c r="F13" s="5">
        <f t="shared" si="0"/>
        <v>7.0203733969410445E-2</v>
      </c>
      <c r="G13" s="5"/>
      <c r="H13" s="5">
        <f>STDEV(H3:H11)/SQRT(COUNTA(H3:H11))</f>
        <v>0.15062682873769784</v>
      </c>
      <c r="I13" s="5">
        <f>STDEV(I3:I11)/SQRT(COUNTA(I3:I11))</f>
        <v>0.9096811239320125</v>
      </c>
      <c r="J13" s="5">
        <f>STDEV(J3:J11)/SQRT(COUNTA(J3:J11))</f>
        <v>3.2245326207047634E-2</v>
      </c>
      <c r="K13" s="5">
        <f>STDEV(K3:K11)/SQRT(COUNTA(K3:K11))</f>
        <v>4.755773898303358E-2</v>
      </c>
      <c r="L13" s="4"/>
      <c r="M13" s="4"/>
      <c r="N13" s="4"/>
      <c r="O13" s="4"/>
      <c r="P13" s="4"/>
      <c r="Q13" s="4"/>
    </row>
    <row r="14" spans="1:18" ht="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ht="1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15" x14ac:dyDescent="0.25">
      <c r="A16" s="4"/>
      <c r="B16" s="4"/>
      <c r="C16" s="1" t="s">
        <v>62</v>
      </c>
      <c r="D16" s="1"/>
      <c r="E16" s="1"/>
      <c r="F16" s="1"/>
      <c r="G16" s="1"/>
      <c r="H16" s="1"/>
      <c r="I16" s="1"/>
      <c r="J16" s="1" t="s">
        <v>63</v>
      </c>
      <c r="K16" s="1"/>
      <c r="L16" s="1"/>
      <c r="M16" s="1"/>
      <c r="N16" s="1"/>
      <c r="O16" s="1"/>
      <c r="P16" s="1"/>
      <c r="Q16" s="1"/>
      <c r="R16" s="13"/>
    </row>
    <row r="17" spans="1:18" ht="15" x14ac:dyDescent="0.25">
      <c r="A17" s="4"/>
      <c r="B17" s="4"/>
      <c r="C17" s="1" t="s">
        <v>12</v>
      </c>
      <c r="D17" s="1" t="s">
        <v>8</v>
      </c>
      <c r="E17" s="1"/>
      <c r="F17" s="1"/>
      <c r="G17" s="1"/>
      <c r="H17" s="1"/>
      <c r="I17" s="1"/>
      <c r="J17" s="1"/>
      <c r="K17" s="1" t="s">
        <v>12</v>
      </c>
      <c r="L17" s="1" t="s">
        <v>8</v>
      </c>
      <c r="M17" s="1"/>
      <c r="N17" s="1"/>
      <c r="O17" s="1"/>
      <c r="P17" s="1"/>
      <c r="Q17" s="1"/>
      <c r="R17" s="13"/>
    </row>
    <row r="18" spans="1:18" ht="15" x14ac:dyDescent="0.25">
      <c r="A18" s="4"/>
      <c r="B18" s="4"/>
      <c r="C18" s="41">
        <v>5.78</v>
      </c>
      <c r="D18" s="37" t="s">
        <v>83</v>
      </c>
      <c r="E18" s="37" t="s">
        <v>64</v>
      </c>
      <c r="F18" s="37"/>
      <c r="G18" s="37"/>
      <c r="H18" s="37"/>
      <c r="I18" s="37"/>
      <c r="J18" s="37"/>
      <c r="K18" s="41">
        <v>1</v>
      </c>
      <c r="L18" s="37" t="s">
        <v>83</v>
      </c>
      <c r="M18" s="37" t="s">
        <v>65</v>
      </c>
      <c r="N18" s="37"/>
      <c r="O18" s="37"/>
      <c r="P18" s="37"/>
      <c r="Q18" s="1"/>
      <c r="R18" s="13"/>
    </row>
    <row r="19" spans="1:18" ht="15" x14ac:dyDescent="0.25">
      <c r="A19" s="4"/>
      <c r="B19" s="4"/>
      <c r="C19" s="41">
        <v>8.4367957751016487</v>
      </c>
      <c r="D19" s="37" t="s">
        <v>83</v>
      </c>
      <c r="E19" s="38"/>
      <c r="F19" s="38" t="s">
        <v>84</v>
      </c>
      <c r="G19" s="38" t="s">
        <v>83</v>
      </c>
      <c r="H19" s="38" t="s">
        <v>86</v>
      </c>
      <c r="I19" s="37"/>
      <c r="J19" s="37"/>
      <c r="K19" s="41">
        <v>0.90953625332464272</v>
      </c>
      <c r="L19" s="37" t="s">
        <v>83</v>
      </c>
      <c r="M19" s="38"/>
      <c r="N19" s="38" t="s">
        <v>84</v>
      </c>
      <c r="O19" s="38" t="s">
        <v>83</v>
      </c>
      <c r="P19" s="38" t="s">
        <v>86</v>
      </c>
      <c r="Q19" s="1"/>
      <c r="R19" s="13"/>
    </row>
    <row r="20" spans="1:18" ht="15" x14ac:dyDescent="0.25">
      <c r="A20" s="4"/>
      <c r="B20" s="4"/>
      <c r="C20" s="41">
        <v>5.5560030758182863</v>
      </c>
      <c r="D20" s="37" t="s">
        <v>83</v>
      </c>
      <c r="E20" s="38" t="s">
        <v>83</v>
      </c>
      <c r="F20" s="39">
        <v>0.52818500000000002</v>
      </c>
      <c r="G20" s="39"/>
      <c r="H20" s="39"/>
      <c r="I20" s="37"/>
      <c r="J20" s="37"/>
      <c r="K20" s="41">
        <v>1.6585903235285941</v>
      </c>
      <c r="L20" s="37" t="s">
        <v>83</v>
      </c>
      <c r="M20" s="38" t="s">
        <v>83</v>
      </c>
      <c r="N20" s="40">
        <v>1.1754179999999999E-4</v>
      </c>
      <c r="O20" s="39"/>
      <c r="P20" s="39"/>
      <c r="Q20" s="1"/>
      <c r="R20" s="13"/>
    </row>
    <row r="21" spans="1:18" ht="15" x14ac:dyDescent="0.25">
      <c r="A21" s="4"/>
      <c r="B21" s="4"/>
      <c r="C21" s="41">
        <v>17.275773598735412</v>
      </c>
      <c r="D21" s="37" t="s">
        <v>83</v>
      </c>
      <c r="E21" s="38" t="s">
        <v>86</v>
      </c>
      <c r="F21" s="39">
        <v>7.7869999999999997E-3</v>
      </c>
      <c r="G21" s="39">
        <v>4.2830000000000003E-3</v>
      </c>
      <c r="H21" s="39"/>
      <c r="I21" s="37"/>
      <c r="J21" s="37"/>
      <c r="K21" s="41">
        <v>1.1000000000000001</v>
      </c>
      <c r="L21" s="37" t="s">
        <v>83</v>
      </c>
      <c r="M21" s="38" t="s">
        <v>86</v>
      </c>
      <c r="N21" s="40">
        <v>5.4457160000000001E-8</v>
      </c>
      <c r="O21" s="39">
        <v>2.6909999999999998E-3</v>
      </c>
      <c r="P21" s="39"/>
      <c r="Q21" s="1"/>
      <c r="R21" s="13"/>
    </row>
    <row r="22" spans="1:18" ht="15" x14ac:dyDescent="0.25">
      <c r="A22" s="4"/>
      <c r="B22" s="4"/>
      <c r="C22" s="41">
        <v>7.3605564613586933</v>
      </c>
      <c r="D22" s="37" t="s">
        <v>83</v>
      </c>
      <c r="E22" s="38" t="s">
        <v>85</v>
      </c>
      <c r="F22" s="39">
        <v>5.3999999999999998E-5</v>
      </c>
      <c r="G22" s="39">
        <v>5.3999999999999998E-5</v>
      </c>
      <c r="H22" s="39">
        <v>8.4598999999999994E-2</v>
      </c>
      <c r="I22" s="37"/>
      <c r="J22" s="37"/>
      <c r="K22" s="41">
        <v>11.842726937293518</v>
      </c>
      <c r="L22" s="37" t="s">
        <v>84</v>
      </c>
      <c r="M22" s="38" t="s">
        <v>85</v>
      </c>
      <c r="N22" s="40">
        <v>2.187038E-10</v>
      </c>
      <c r="O22" s="39">
        <v>1.9999999999999999E-6</v>
      </c>
      <c r="P22" s="39">
        <v>8.1099999999999998E-4</v>
      </c>
      <c r="Q22" s="1"/>
      <c r="R22" s="13"/>
    </row>
    <row r="23" spans="1:18" ht="15" x14ac:dyDescent="0.25">
      <c r="A23" s="4"/>
      <c r="B23" s="4"/>
      <c r="C23" s="42">
        <v>5.0291193457328847</v>
      </c>
      <c r="D23" s="1" t="s">
        <v>84</v>
      </c>
      <c r="E23" s="1"/>
      <c r="F23" s="1"/>
      <c r="G23" s="1"/>
      <c r="H23" s="1"/>
      <c r="I23" s="1"/>
      <c r="J23" s="1"/>
      <c r="K23" s="42">
        <v>3.9800285454856104</v>
      </c>
      <c r="L23" s="1" t="s">
        <v>84</v>
      </c>
      <c r="M23" s="1"/>
      <c r="N23" s="1"/>
      <c r="O23" s="1"/>
      <c r="P23" s="1"/>
      <c r="Q23" s="1"/>
      <c r="R23" s="13"/>
    </row>
    <row r="24" spans="1:18" ht="15" x14ac:dyDescent="0.25">
      <c r="A24" s="4"/>
      <c r="B24" s="4"/>
      <c r="C24" s="42">
        <v>8.769778714521733</v>
      </c>
      <c r="D24" s="1" t="s">
        <v>84</v>
      </c>
      <c r="E24" s="1"/>
      <c r="F24" s="1"/>
      <c r="G24" s="1"/>
      <c r="H24" s="1"/>
      <c r="I24" s="1"/>
      <c r="J24" s="1"/>
      <c r="K24" s="42">
        <v>2.7153124921396903</v>
      </c>
      <c r="L24" s="1" t="s">
        <v>84</v>
      </c>
      <c r="M24" s="1"/>
      <c r="N24" s="1"/>
      <c r="O24" s="1"/>
      <c r="P24" s="1"/>
      <c r="Q24" s="1"/>
      <c r="R24" s="13"/>
    </row>
    <row r="25" spans="1:18" ht="15" x14ac:dyDescent="0.25">
      <c r="A25" s="4"/>
      <c r="B25" s="4"/>
      <c r="C25" s="42">
        <v>14.95061291427843</v>
      </c>
      <c r="D25" s="1" t="s">
        <v>84</v>
      </c>
      <c r="E25" s="1"/>
      <c r="F25" s="1"/>
      <c r="G25" s="1"/>
      <c r="H25" s="1"/>
      <c r="I25" s="1"/>
      <c r="J25" s="1"/>
      <c r="K25" s="42">
        <v>7.1388299527802817</v>
      </c>
      <c r="L25" s="1" t="s">
        <v>84</v>
      </c>
      <c r="M25" s="1"/>
      <c r="N25" s="1"/>
      <c r="O25" s="1"/>
      <c r="P25" s="1"/>
      <c r="Q25" s="1"/>
      <c r="R25" s="13"/>
    </row>
    <row r="26" spans="1:18" ht="15" x14ac:dyDescent="0.25">
      <c r="A26" s="4"/>
      <c r="B26" s="4"/>
      <c r="C26" s="42">
        <v>4.95816267801316</v>
      </c>
      <c r="D26" s="1" t="s">
        <v>84</v>
      </c>
      <c r="E26" s="1"/>
      <c r="F26" s="1"/>
      <c r="G26" s="1"/>
      <c r="H26" s="1"/>
      <c r="I26" s="1"/>
      <c r="J26" s="1"/>
      <c r="K26" s="42">
        <v>5.2518260843167583</v>
      </c>
      <c r="L26" s="1" t="s">
        <v>84</v>
      </c>
      <c r="M26" s="1"/>
      <c r="N26" s="1"/>
      <c r="O26" s="1"/>
      <c r="P26" s="1"/>
      <c r="Q26" s="1"/>
      <c r="R26" s="13"/>
    </row>
    <row r="27" spans="1:18" ht="15" x14ac:dyDescent="0.25">
      <c r="A27" s="4"/>
      <c r="B27" s="4"/>
      <c r="C27" s="42">
        <v>8.3379410159734419</v>
      </c>
      <c r="D27" s="1" t="s">
        <v>84</v>
      </c>
      <c r="E27" s="1"/>
      <c r="F27" s="1"/>
      <c r="G27" s="1"/>
      <c r="H27" s="1"/>
      <c r="I27" s="1"/>
      <c r="J27" s="1"/>
      <c r="K27" s="42">
        <v>5.9579753842482504</v>
      </c>
      <c r="L27" s="1" t="s">
        <v>84</v>
      </c>
      <c r="M27" s="1"/>
      <c r="N27" s="1"/>
      <c r="O27" s="1"/>
      <c r="P27" s="1"/>
      <c r="Q27" s="1"/>
      <c r="R27" s="13"/>
    </row>
    <row r="28" spans="1:18" ht="15" x14ac:dyDescent="0.25">
      <c r="A28" s="4"/>
      <c r="B28" s="4"/>
      <c r="C28" s="42">
        <v>5.7097458006836135</v>
      </c>
      <c r="D28" s="1" t="s">
        <v>84</v>
      </c>
      <c r="E28" s="1"/>
      <c r="F28" s="1"/>
      <c r="G28" s="1"/>
      <c r="H28" s="1"/>
      <c r="I28" s="1"/>
      <c r="J28" s="1"/>
      <c r="K28" s="42">
        <v>6.6471738798229518</v>
      </c>
      <c r="L28" s="1" t="s">
        <v>84</v>
      </c>
      <c r="M28" s="1"/>
      <c r="N28" s="1"/>
      <c r="O28" s="1"/>
      <c r="P28" s="1"/>
      <c r="Q28" s="1"/>
      <c r="R28" s="13"/>
    </row>
    <row r="29" spans="1:18" ht="15" x14ac:dyDescent="0.25">
      <c r="A29" s="4"/>
      <c r="B29" s="4"/>
      <c r="C29" s="42">
        <v>0.32195476112147892</v>
      </c>
      <c r="D29" s="1" t="s">
        <v>85</v>
      </c>
      <c r="E29" s="1"/>
      <c r="F29" s="1"/>
      <c r="G29" s="1"/>
      <c r="H29" s="1"/>
      <c r="I29" s="1"/>
      <c r="J29" s="1"/>
      <c r="K29" s="42">
        <v>7.3831772543804473</v>
      </c>
      <c r="L29" s="1" t="s">
        <v>84</v>
      </c>
      <c r="M29" s="1"/>
      <c r="N29" s="1"/>
      <c r="O29" s="1"/>
      <c r="P29" s="1"/>
      <c r="Q29" s="1"/>
      <c r="R29" s="13"/>
    </row>
    <row r="30" spans="1:18" ht="15" x14ac:dyDescent="0.25">
      <c r="A30" s="4"/>
      <c r="B30" s="4"/>
      <c r="C30" s="42">
        <v>0.32988751551873824</v>
      </c>
      <c r="D30" s="1" t="s">
        <v>85</v>
      </c>
      <c r="E30" s="1"/>
      <c r="F30" s="1"/>
      <c r="G30" s="1"/>
      <c r="H30" s="1"/>
      <c r="I30" s="1"/>
      <c r="J30" s="1"/>
      <c r="K30" s="42">
        <v>0.25056615696691131</v>
      </c>
      <c r="L30" s="1" t="s">
        <v>85</v>
      </c>
      <c r="M30" s="1"/>
      <c r="N30" s="1"/>
      <c r="O30" s="1"/>
      <c r="P30" s="1"/>
      <c r="Q30" s="1"/>
      <c r="R30" s="13"/>
    </row>
    <row r="31" spans="1:18" ht="15" x14ac:dyDescent="0.25">
      <c r="A31" s="4"/>
      <c r="B31" s="4"/>
      <c r="C31" s="42">
        <v>0.56722245273217275</v>
      </c>
      <c r="D31" s="1" t="s">
        <v>85</v>
      </c>
      <c r="E31" s="1"/>
      <c r="F31" s="1"/>
      <c r="G31" s="1"/>
      <c r="H31" s="1"/>
      <c r="I31" s="1"/>
      <c r="J31" s="1"/>
      <c r="K31" s="42">
        <v>0.34685589149150003</v>
      </c>
      <c r="L31" s="1" t="s">
        <v>85</v>
      </c>
      <c r="M31" s="1"/>
      <c r="N31" s="1"/>
      <c r="O31" s="1"/>
      <c r="P31" s="1"/>
      <c r="Q31" s="1"/>
      <c r="R31" s="13"/>
    </row>
    <row r="32" spans="1:18" ht="15" x14ac:dyDescent="0.25">
      <c r="A32" s="4"/>
      <c r="B32" s="4"/>
      <c r="C32" s="42">
        <v>0.45768584685581865</v>
      </c>
      <c r="D32" s="1" t="s">
        <v>85</v>
      </c>
      <c r="E32" s="1"/>
      <c r="F32" s="1"/>
      <c r="G32" s="1"/>
      <c r="H32" s="1"/>
      <c r="I32" s="1"/>
      <c r="J32" s="1"/>
      <c r="K32" s="42">
        <v>0.36798728261582492</v>
      </c>
      <c r="L32" s="1" t="s">
        <v>85</v>
      </c>
      <c r="M32" s="1"/>
      <c r="N32" s="1"/>
      <c r="O32" s="1"/>
      <c r="P32" s="1"/>
      <c r="Q32" s="1"/>
      <c r="R32" s="13"/>
    </row>
    <row r="33" spans="1:18" ht="15" x14ac:dyDescent="0.25">
      <c r="A33" s="4"/>
      <c r="B33" s="4"/>
      <c r="C33" s="42">
        <v>0.4284230269871015</v>
      </c>
      <c r="D33" s="1" t="s">
        <v>85</v>
      </c>
      <c r="E33" s="1"/>
      <c r="F33" s="1"/>
      <c r="G33" s="1"/>
      <c r="H33" s="1"/>
      <c r="I33" s="1"/>
      <c r="J33" s="1"/>
      <c r="K33" s="42">
        <v>0.23056896849446862</v>
      </c>
      <c r="L33" s="1" t="s">
        <v>85</v>
      </c>
      <c r="M33" s="1"/>
      <c r="N33" s="1"/>
      <c r="O33" s="1"/>
      <c r="P33" s="1"/>
      <c r="Q33" s="1"/>
      <c r="R33" s="13"/>
    </row>
    <row r="34" spans="1:18" ht="15" x14ac:dyDescent="0.25">
      <c r="A34" s="4"/>
      <c r="B34" s="4"/>
      <c r="C34" s="42">
        <v>0.60456460987043037</v>
      </c>
      <c r="D34" s="1" t="s">
        <v>86</v>
      </c>
      <c r="E34" s="1"/>
      <c r="F34" s="1"/>
      <c r="G34" s="1"/>
      <c r="H34" s="1"/>
      <c r="I34" s="1"/>
      <c r="J34" s="1"/>
      <c r="K34" s="42">
        <v>0.41559319663292765</v>
      </c>
      <c r="L34" s="1" t="s">
        <v>85</v>
      </c>
      <c r="M34" s="1"/>
      <c r="N34" s="1"/>
      <c r="O34" s="1"/>
      <c r="P34" s="1"/>
      <c r="Q34" s="1"/>
      <c r="R34" s="13"/>
    </row>
    <row r="35" spans="1:18" ht="15" x14ac:dyDescent="0.25">
      <c r="A35" s="4"/>
      <c r="B35" s="4"/>
      <c r="C35" s="42">
        <v>0.8668799026046764</v>
      </c>
      <c r="D35" s="1" t="s">
        <v>86</v>
      </c>
      <c r="E35" s="1"/>
      <c r="F35" s="1"/>
      <c r="G35" s="1"/>
      <c r="H35" s="1"/>
      <c r="I35" s="1"/>
      <c r="J35" s="1"/>
      <c r="K35" s="42">
        <v>0.85606775461096507</v>
      </c>
      <c r="L35" s="1" t="s">
        <v>86</v>
      </c>
      <c r="M35" s="1"/>
      <c r="N35" s="1"/>
      <c r="O35" s="1"/>
      <c r="P35" s="1"/>
      <c r="Q35" s="1"/>
      <c r="R35" s="13"/>
    </row>
    <row r="36" spans="1:18" ht="15" x14ac:dyDescent="0.25">
      <c r="A36" s="4"/>
      <c r="B36" s="4"/>
      <c r="C36" s="42">
        <v>0.82253116452053388</v>
      </c>
      <c r="D36" s="1" t="s">
        <v>86</v>
      </c>
      <c r="E36" s="1"/>
      <c r="F36" s="1"/>
      <c r="G36" s="1"/>
      <c r="H36" s="1"/>
      <c r="I36" s="1"/>
      <c r="J36" s="1"/>
      <c r="K36" s="42">
        <v>0.58272156254454544</v>
      </c>
      <c r="L36" s="1" t="s">
        <v>86</v>
      </c>
      <c r="M36" s="1"/>
      <c r="N36" s="1"/>
      <c r="O36" s="1"/>
      <c r="P36" s="1"/>
      <c r="Q36" s="1"/>
      <c r="R36" s="13"/>
    </row>
    <row r="37" spans="1:18" ht="15" x14ac:dyDescent="0.25">
      <c r="A37" s="4"/>
      <c r="B37" s="4"/>
      <c r="C37" s="1"/>
      <c r="D37" s="1"/>
      <c r="E37" s="1"/>
      <c r="F37" s="1"/>
      <c r="G37" s="1"/>
      <c r="H37" s="1"/>
      <c r="I37" s="1"/>
      <c r="J37" s="1"/>
      <c r="K37" s="42">
        <v>0.64262758919592544</v>
      </c>
      <c r="L37" s="1" t="s">
        <v>86</v>
      </c>
      <c r="M37" s="1"/>
      <c r="N37" s="1"/>
      <c r="O37" s="1"/>
      <c r="P37" s="1"/>
      <c r="Q37" s="1"/>
      <c r="R37" s="13"/>
    </row>
    <row r="38" spans="1:18" ht="15" x14ac:dyDescent="0.25">
      <c r="A38" s="4"/>
      <c r="B38" s="4"/>
      <c r="C38" s="1"/>
      <c r="D38" s="1"/>
      <c r="E38" s="1"/>
      <c r="F38" s="1"/>
      <c r="G38" s="1"/>
      <c r="H38" s="1"/>
      <c r="I38" s="1"/>
      <c r="J38" s="1"/>
      <c r="K38" s="42">
        <v>0.56218058258679671</v>
      </c>
      <c r="L38" s="1" t="s">
        <v>86</v>
      </c>
      <c r="M38" s="1"/>
      <c r="N38" s="1"/>
      <c r="O38" s="1"/>
      <c r="P38" s="1"/>
      <c r="Q38" s="1"/>
      <c r="R38" s="13"/>
    </row>
    <row r="39" spans="1:18" ht="15" x14ac:dyDescent="0.25">
      <c r="A39" s="4"/>
      <c r="B39" s="4"/>
      <c r="C39" s="1"/>
      <c r="D39" s="1"/>
      <c r="E39" s="1"/>
      <c r="F39" s="1"/>
      <c r="G39" s="1"/>
      <c r="H39" s="1"/>
      <c r="I39" s="1"/>
      <c r="J39" s="1"/>
      <c r="K39" s="42">
        <v>0.66089937223455819</v>
      </c>
      <c r="L39" s="1" t="s">
        <v>86</v>
      </c>
      <c r="M39" s="1"/>
      <c r="N39" s="1"/>
      <c r="O39" s="1"/>
      <c r="P39" s="1"/>
      <c r="Q39" s="1"/>
      <c r="R39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T119"/>
  <sheetViews>
    <sheetView topLeftCell="A73" zoomScaleNormal="100" workbookViewId="0">
      <selection activeCell="D22" sqref="D22"/>
    </sheetView>
  </sheetViews>
  <sheetFormatPr baseColWidth="10" defaultRowHeight="12.75" x14ac:dyDescent="0.2"/>
  <cols>
    <col min="1" max="1" width="11.42578125" style="21"/>
    <col min="2" max="2" width="13.28515625" style="21" bestFit="1" customWidth="1"/>
    <col min="3" max="3" width="11.42578125" style="21"/>
    <col min="4" max="4" width="13" style="21" bestFit="1" customWidth="1"/>
    <col min="5" max="10" width="11.42578125" style="21"/>
    <col min="11" max="20" width="11.42578125" style="22"/>
    <col min="21" max="16384" width="11.42578125" style="21"/>
  </cols>
  <sheetData>
    <row r="1" spans="1:14" x14ac:dyDescent="0.2">
      <c r="B1" s="21" t="s">
        <v>4</v>
      </c>
      <c r="C1" s="21" t="s">
        <v>8</v>
      </c>
      <c r="E1" s="21" t="s">
        <v>6</v>
      </c>
      <c r="H1" s="21" t="s">
        <v>5</v>
      </c>
      <c r="L1" s="21"/>
      <c r="M1" s="21"/>
      <c r="N1" s="21"/>
    </row>
    <row r="2" spans="1:14" x14ac:dyDescent="0.2">
      <c r="A2" s="21" t="s">
        <v>83</v>
      </c>
      <c r="B2" s="25">
        <v>31.17</v>
      </c>
      <c r="C2" s="25"/>
      <c r="E2" s="25">
        <v>0.38</v>
      </c>
      <c r="H2" s="25">
        <v>1.389</v>
      </c>
      <c r="I2" s="25"/>
      <c r="L2" s="21"/>
      <c r="M2" s="21"/>
      <c r="N2" s="21"/>
    </row>
    <row r="3" spans="1:14" x14ac:dyDescent="0.2">
      <c r="A3" s="21" t="s">
        <v>83</v>
      </c>
      <c r="B3" s="25">
        <v>32.270000000000003</v>
      </c>
      <c r="C3" s="25"/>
      <c r="E3" s="25">
        <v>0.74</v>
      </c>
      <c r="H3" s="25">
        <v>1.29</v>
      </c>
      <c r="I3" s="25"/>
      <c r="L3" s="21"/>
      <c r="M3" s="21"/>
      <c r="N3" s="21"/>
    </row>
    <row r="4" spans="1:14" x14ac:dyDescent="0.2">
      <c r="A4" s="21" t="s">
        <v>83</v>
      </c>
      <c r="B4" s="25">
        <v>34.26</v>
      </c>
      <c r="C4" s="25"/>
      <c r="E4" s="25">
        <v>0.96099999999999997</v>
      </c>
      <c r="H4" s="25">
        <v>1.38</v>
      </c>
      <c r="I4" s="25"/>
      <c r="L4" s="21"/>
      <c r="M4" s="21"/>
      <c r="N4" s="21"/>
    </row>
    <row r="5" spans="1:14" x14ac:dyDescent="0.2">
      <c r="A5" s="21" t="s">
        <v>83</v>
      </c>
      <c r="B5" s="25">
        <v>32.72</v>
      </c>
      <c r="C5" s="25"/>
      <c r="E5" s="25">
        <v>0.48399999999999999</v>
      </c>
      <c r="H5" s="25">
        <v>1.49</v>
      </c>
      <c r="I5" s="25"/>
      <c r="L5" s="21"/>
      <c r="M5" s="21"/>
      <c r="N5" s="21"/>
    </row>
    <row r="6" spans="1:14" x14ac:dyDescent="0.2">
      <c r="A6" s="21" t="s">
        <v>83</v>
      </c>
      <c r="B6" s="25">
        <v>36.42</v>
      </c>
      <c r="C6" s="25"/>
      <c r="E6" s="25">
        <v>0.50900000000000001</v>
      </c>
      <c r="H6" s="25">
        <v>1.58</v>
      </c>
      <c r="I6" s="25"/>
      <c r="L6" s="21"/>
      <c r="M6" s="21"/>
      <c r="N6" s="21"/>
    </row>
    <row r="7" spans="1:14" x14ac:dyDescent="0.2">
      <c r="A7" s="21" t="s">
        <v>83</v>
      </c>
      <c r="B7" s="25">
        <v>34.020000000000003</v>
      </c>
      <c r="C7" s="25"/>
      <c r="E7" s="25">
        <v>0.65900000000000003</v>
      </c>
      <c r="H7" s="25">
        <v>1.36</v>
      </c>
      <c r="I7" s="25"/>
      <c r="L7" s="21"/>
      <c r="M7" s="21"/>
      <c r="N7" s="21"/>
    </row>
    <row r="8" spans="1:14" x14ac:dyDescent="0.2">
      <c r="A8" s="21" t="s">
        <v>83</v>
      </c>
      <c r="B8" s="25">
        <v>31.17</v>
      </c>
      <c r="C8" s="25"/>
      <c r="E8" s="25">
        <v>0.50700000000000001</v>
      </c>
      <c r="H8" s="25">
        <v>1.351</v>
      </c>
      <c r="I8" s="25"/>
      <c r="L8" s="21"/>
      <c r="M8" s="21"/>
      <c r="N8" s="21"/>
    </row>
    <row r="9" spans="1:14" x14ac:dyDescent="0.2">
      <c r="A9" s="21" t="s">
        <v>83</v>
      </c>
      <c r="B9" s="25">
        <v>28.05</v>
      </c>
      <c r="C9" s="25"/>
      <c r="E9" s="25">
        <v>0.36899999999999999</v>
      </c>
      <c r="H9" s="25">
        <v>1.3029999999999999</v>
      </c>
      <c r="I9" s="25"/>
      <c r="L9" s="21"/>
      <c r="M9" s="21"/>
      <c r="N9" s="21"/>
    </row>
    <row r="10" spans="1:14" x14ac:dyDescent="0.2">
      <c r="A10" s="21" t="s">
        <v>83</v>
      </c>
      <c r="B10" s="25">
        <v>28.87</v>
      </c>
      <c r="C10" s="25"/>
      <c r="E10" s="25">
        <v>0.27200000000000002</v>
      </c>
      <c r="H10" s="25"/>
      <c r="I10" s="25"/>
      <c r="L10" s="21"/>
      <c r="M10" s="21"/>
      <c r="N10" s="21"/>
    </row>
    <row r="11" spans="1:14" x14ac:dyDescent="0.2">
      <c r="A11" s="21" t="s">
        <v>84</v>
      </c>
      <c r="B11" s="25">
        <v>32.159999999999997</v>
      </c>
      <c r="C11" s="25"/>
      <c r="E11" s="25">
        <v>0.52</v>
      </c>
      <c r="H11" s="25">
        <v>1.3959999999999999</v>
      </c>
      <c r="I11" s="25"/>
      <c r="L11" s="21"/>
      <c r="M11" s="21"/>
      <c r="N11" s="21"/>
    </row>
    <row r="12" spans="1:14" x14ac:dyDescent="0.2">
      <c r="A12" s="21" t="s">
        <v>84</v>
      </c>
      <c r="B12" s="25">
        <v>33.090000000000003</v>
      </c>
      <c r="C12" s="25"/>
      <c r="E12" s="25">
        <v>0.56100000000000005</v>
      </c>
      <c r="H12" s="25">
        <v>1.397</v>
      </c>
      <c r="I12" s="25"/>
      <c r="L12" s="21"/>
      <c r="M12" s="21"/>
      <c r="N12" s="21"/>
    </row>
    <row r="13" spans="1:14" x14ac:dyDescent="0.2">
      <c r="A13" s="21" t="s">
        <v>84</v>
      </c>
      <c r="B13" s="25">
        <v>40.08</v>
      </c>
      <c r="C13" s="25"/>
      <c r="E13" s="25">
        <v>1.385</v>
      </c>
      <c r="H13" s="25">
        <v>1.633</v>
      </c>
      <c r="I13" s="25"/>
      <c r="L13" s="21"/>
      <c r="M13" s="21"/>
      <c r="N13" s="21"/>
    </row>
    <row r="14" spans="1:14" x14ac:dyDescent="0.2">
      <c r="A14" s="21" t="s">
        <v>84</v>
      </c>
      <c r="B14" s="25">
        <v>38.340000000000003</v>
      </c>
      <c r="C14" s="25"/>
      <c r="E14" s="25">
        <v>1.64</v>
      </c>
      <c r="H14" s="25">
        <v>1.69</v>
      </c>
      <c r="I14" s="25"/>
      <c r="L14" s="21"/>
      <c r="M14" s="21"/>
      <c r="N14" s="21"/>
    </row>
    <row r="15" spans="1:14" x14ac:dyDescent="0.2">
      <c r="A15" s="21" t="s">
        <v>84</v>
      </c>
      <c r="B15" s="25">
        <v>29.4</v>
      </c>
      <c r="C15" s="25"/>
      <c r="E15" s="25">
        <v>0.70499999999999996</v>
      </c>
      <c r="H15" s="25">
        <v>1.1519999999999999</v>
      </c>
      <c r="I15" s="25"/>
      <c r="L15" s="21"/>
      <c r="M15" s="21"/>
      <c r="N15" s="21"/>
    </row>
    <row r="16" spans="1:14" x14ac:dyDescent="0.2">
      <c r="A16" s="21" t="s">
        <v>84</v>
      </c>
      <c r="B16" s="25">
        <v>28.09</v>
      </c>
      <c r="C16" s="25"/>
      <c r="E16" s="25">
        <v>0.57999999999999996</v>
      </c>
      <c r="H16" s="25">
        <v>1.093</v>
      </c>
      <c r="I16" s="25"/>
      <c r="L16" s="21"/>
      <c r="M16" s="21"/>
      <c r="N16" s="21"/>
    </row>
    <row r="17" spans="1:14" x14ac:dyDescent="0.2">
      <c r="A17" s="21" t="s">
        <v>84</v>
      </c>
      <c r="B17" s="25">
        <v>34.43</v>
      </c>
      <c r="C17" s="25"/>
      <c r="E17" s="25">
        <v>0.79200000000000004</v>
      </c>
      <c r="H17" s="25">
        <v>1.383</v>
      </c>
      <c r="I17" s="25"/>
      <c r="L17" s="21"/>
      <c r="M17" s="21"/>
      <c r="N17" s="21"/>
    </row>
    <row r="18" spans="1:14" x14ac:dyDescent="0.2">
      <c r="A18" s="21" t="s">
        <v>84</v>
      </c>
      <c r="B18" s="25">
        <v>41.03</v>
      </c>
      <c r="C18" s="25"/>
      <c r="E18" s="25">
        <v>1.56</v>
      </c>
      <c r="H18" s="25">
        <v>1.94</v>
      </c>
      <c r="I18" s="25"/>
      <c r="L18" s="21"/>
      <c r="M18" s="21"/>
      <c r="N18" s="21"/>
    </row>
    <row r="19" spans="1:14" x14ac:dyDescent="0.2">
      <c r="A19" s="21" t="s">
        <v>84</v>
      </c>
      <c r="B19" s="25">
        <v>37.69</v>
      </c>
      <c r="C19" s="25"/>
      <c r="E19" s="25">
        <v>1.0640000000000001</v>
      </c>
      <c r="H19" s="25">
        <v>1.57</v>
      </c>
      <c r="I19" s="25"/>
      <c r="L19" s="21"/>
      <c r="M19" s="21"/>
      <c r="N19" s="21"/>
    </row>
    <row r="20" spans="1:14" x14ac:dyDescent="0.2">
      <c r="A20" s="21" t="s">
        <v>84</v>
      </c>
      <c r="B20" s="25">
        <v>46.33</v>
      </c>
      <c r="C20" s="25"/>
      <c r="E20" s="25">
        <v>2.0150000000000001</v>
      </c>
      <c r="H20" s="25">
        <v>1.87</v>
      </c>
      <c r="I20" s="25"/>
      <c r="L20" s="21"/>
      <c r="M20" s="21"/>
      <c r="N20" s="21"/>
    </row>
    <row r="21" spans="1:14" x14ac:dyDescent="0.2">
      <c r="A21" s="21" t="s">
        <v>84</v>
      </c>
      <c r="B21" s="25">
        <v>37.299999999999997</v>
      </c>
      <c r="C21" s="25"/>
      <c r="E21" s="25">
        <v>0.88100000000000001</v>
      </c>
      <c r="H21" s="25">
        <v>1.7729999999999999</v>
      </c>
      <c r="I21" s="25"/>
      <c r="L21" s="21"/>
      <c r="M21" s="21"/>
      <c r="N21" s="21"/>
    </row>
    <row r="22" spans="1:14" x14ac:dyDescent="0.2">
      <c r="A22" s="21" t="s">
        <v>84</v>
      </c>
      <c r="B22" s="25">
        <v>37.549999999999997</v>
      </c>
      <c r="C22" s="25"/>
      <c r="H22" s="25">
        <v>1.581</v>
      </c>
      <c r="I22" s="25"/>
      <c r="L22" s="21"/>
      <c r="M22" s="21"/>
      <c r="N22" s="21"/>
    </row>
    <row r="23" spans="1:14" x14ac:dyDescent="0.2">
      <c r="A23" s="21" t="s">
        <v>85</v>
      </c>
      <c r="B23" s="25">
        <v>29.89</v>
      </c>
      <c r="C23" s="23"/>
      <c r="E23" s="25">
        <v>0.32600000000000001</v>
      </c>
      <c r="F23" s="22"/>
      <c r="H23" s="21">
        <v>1.45</v>
      </c>
      <c r="I23" s="25"/>
      <c r="L23" s="21"/>
      <c r="M23" s="21"/>
    </row>
    <row r="24" spans="1:14" x14ac:dyDescent="0.2">
      <c r="A24" s="21" t="s">
        <v>85</v>
      </c>
      <c r="B24" s="25">
        <v>29.98</v>
      </c>
      <c r="C24" s="23"/>
      <c r="E24" s="25">
        <v>0.32600000000000001</v>
      </c>
      <c r="F24" s="22"/>
      <c r="H24" s="25">
        <v>1.2450000000000001</v>
      </c>
      <c r="I24" s="25"/>
      <c r="L24" s="21"/>
      <c r="M24" s="21"/>
    </row>
    <row r="25" spans="1:14" x14ac:dyDescent="0.2">
      <c r="A25" s="21" t="s">
        <v>85</v>
      </c>
      <c r="B25" s="25">
        <v>34.32</v>
      </c>
      <c r="C25" s="23"/>
      <c r="E25" s="25">
        <v>0.45500000000000002</v>
      </c>
      <c r="F25" s="22"/>
      <c r="H25" s="25">
        <v>1.53</v>
      </c>
      <c r="I25" s="25"/>
      <c r="L25" s="21"/>
      <c r="M25" s="21"/>
    </row>
    <row r="26" spans="1:14" x14ac:dyDescent="0.2">
      <c r="A26" s="21" t="s">
        <v>85</v>
      </c>
      <c r="B26" s="25">
        <v>34.25</v>
      </c>
      <c r="C26" s="23"/>
      <c r="E26" s="25">
        <v>0.76</v>
      </c>
      <c r="F26" s="22"/>
      <c r="H26" s="25">
        <v>1.47</v>
      </c>
      <c r="I26" s="25"/>
      <c r="L26" s="21"/>
      <c r="M26" s="21"/>
    </row>
    <row r="27" spans="1:14" x14ac:dyDescent="0.2">
      <c r="A27" s="21" t="s">
        <v>85</v>
      </c>
      <c r="B27" s="25">
        <v>28.36</v>
      </c>
      <c r="C27" s="23"/>
      <c r="E27" s="25">
        <v>0.59299999999999997</v>
      </c>
      <c r="F27" s="22"/>
      <c r="H27" s="25">
        <v>1.3420000000000001</v>
      </c>
      <c r="I27" s="25"/>
      <c r="L27" s="21"/>
      <c r="M27" s="21"/>
    </row>
    <row r="28" spans="1:14" x14ac:dyDescent="0.2">
      <c r="A28" s="21" t="s">
        <v>85</v>
      </c>
      <c r="B28" s="25">
        <v>31.32</v>
      </c>
      <c r="C28" s="23"/>
      <c r="E28" s="25">
        <v>0.628</v>
      </c>
      <c r="F28" s="22"/>
      <c r="H28" s="25">
        <v>1.42</v>
      </c>
      <c r="I28" s="25"/>
      <c r="L28" s="21"/>
      <c r="M28" s="21"/>
    </row>
    <row r="29" spans="1:14" x14ac:dyDescent="0.2">
      <c r="A29" s="21" t="s">
        <v>85</v>
      </c>
      <c r="B29" s="25">
        <v>34.61</v>
      </c>
      <c r="C29" s="23"/>
      <c r="E29" s="25">
        <v>1.216</v>
      </c>
      <c r="F29" s="22"/>
      <c r="H29" s="25">
        <v>1.391</v>
      </c>
      <c r="I29" s="25"/>
      <c r="L29" s="21"/>
      <c r="M29" s="21"/>
    </row>
    <row r="30" spans="1:14" x14ac:dyDescent="0.2">
      <c r="A30" s="21" t="s">
        <v>85</v>
      </c>
      <c r="B30" s="25">
        <v>29.7</v>
      </c>
      <c r="C30" s="23"/>
      <c r="E30" s="25">
        <v>0.38600000000000001</v>
      </c>
      <c r="F30" s="22"/>
      <c r="H30" s="25">
        <v>1.2689999999999999</v>
      </c>
      <c r="I30" s="25"/>
      <c r="L30" s="21"/>
      <c r="M30" s="21"/>
    </row>
    <row r="31" spans="1:14" x14ac:dyDescent="0.2">
      <c r="A31" s="21" t="s">
        <v>85</v>
      </c>
      <c r="B31" s="25">
        <v>29.5</v>
      </c>
      <c r="C31" s="23"/>
      <c r="E31" s="25">
        <v>0.33600000000000002</v>
      </c>
      <c r="F31" s="22"/>
      <c r="H31" s="25">
        <v>1.377</v>
      </c>
      <c r="I31" s="25"/>
      <c r="M31" s="21"/>
      <c r="N31" s="21"/>
    </row>
    <row r="32" spans="1:14" x14ac:dyDescent="0.2">
      <c r="A32" s="21" t="s">
        <v>85</v>
      </c>
      <c r="B32" s="25">
        <v>28.2</v>
      </c>
      <c r="C32" s="23"/>
      <c r="E32" s="25">
        <v>0.41699999999999998</v>
      </c>
      <c r="F32" s="22"/>
      <c r="H32" s="25">
        <v>1.2150000000000001</v>
      </c>
      <c r="I32" s="25"/>
      <c r="M32" s="25"/>
      <c r="N32" s="21"/>
    </row>
    <row r="33" spans="1:14" x14ac:dyDescent="0.2">
      <c r="A33" s="21" t="s">
        <v>85</v>
      </c>
      <c r="B33" s="25">
        <v>39.520000000000003</v>
      </c>
      <c r="E33" s="25">
        <v>1.45</v>
      </c>
      <c r="F33" s="25"/>
      <c r="H33" s="25">
        <v>1.639</v>
      </c>
      <c r="I33" s="25"/>
      <c r="L33" s="25"/>
      <c r="M33" s="25"/>
      <c r="N33" s="21"/>
    </row>
    <row r="34" spans="1:14" x14ac:dyDescent="0.2">
      <c r="A34" s="21" t="s">
        <v>86</v>
      </c>
      <c r="B34" s="25">
        <v>41.29</v>
      </c>
      <c r="E34" s="25">
        <v>1.52</v>
      </c>
      <c r="H34" s="25">
        <v>1.73</v>
      </c>
      <c r="L34" s="21"/>
      <c r="M34" s="21"/>
      <c r="N34" s="21"/>
    </row>
    <row r="35" spans="1:14" ht="15" x14ac:dyDescent="0.25">
      <c r="A35" s="21" t="s">
        <v>86</v>
      </c>
      <c r="B35" s="25">
        <v>35.51</v>
      </c>
      <c r="E35" s="25">
        <v>1.1659999999999999</v>
      </c>
      <c r="H35" s="25">
        <v>1.627</v>
      </c>
      <c r="L35" s="14"/>
      <c r="M35" s="14"/>
      <c r="N35" s="21"/>
    </row>
    <row r="36" spans="1:14" ht="15" x14ac:dyDescent="0.25">
      <c r="A36" s="21" t="s">
        <v>86</v>
      </c>
      <c r="B36" s="25">
        <v>34.68</v>
      </c>
      <c r="E36" s="25">
        <v>1.02</v>
      </c>
      <c r="H36" s="25">
        <v>1.6639999999999999</v>
      </c>
      <c r="L36" s="14"/>
      <c r="M36" s="14"/>
      <c r="N36" s="21"/>
    </row>
    <row r="37" spans="1:14" ht="15" x14ac:dyDescent="0.25">
      <c r="A37" s="21" t="s">
        <v>86</v>
      </c>
      <c r="B37" s="25">
        <v>35.72</v>
      </c>
      <c r="E37" s="25">
        <v>1.1950000000000001</v>
      </c>
      <c r="H37" s="25">
        <v>1.617</v>
      </c>
      <c r="L37" s="14"/>
      <c r="M37" s="14"/>
      <c r="N37" s="21"/>
    </row>
    <row r="38" spans="1:14" ht="15" x14ac:dyDescent="0.25">
      <c r="A38" s="21" t="s">
        <v>86</v>
      </c>
      <c r="B38" s="25">
        <v>31.88</v>
      </c>
      <c r="E38" s="25">
        <v>0.69399999999999995</v>
      </c>
      <c r="H38" s="25">
        <v>1.42</v>
      </c>
      <c r="L38" s="14"/>
      <c r="M38" s="14"/>
      <c r="N38" s="21"/>
    </row>
    <row r="39" spans="1:14" ht="15" x14ac:dyDescent="0.25">
      <c r="A39" s="21" t="s">
        <v>86</v>
      </c>
      <c r="B39" s="25">
        <v>33.270000000000003</v>
      </c>
      <c r="E39" s="25">
        <v>0.80100000000000005</v>
      </c>
      <c r="H39" s="25">
        <v>1.4370000000000001</v>
      </c>
      <c r="L39" s="14"/>
      <c r="M39" s="14"/>
      <c r="N39" s="21"/>
    </row>
    <row r="40" spans="1:14" ht="15" x14ac:dyDescent="0.25">
      <c r="A40" s="21" t="s">
        <v>86</v>
      </c>
      <c r="B40" s="25">
        <v>39.520000000000003</v>
      </c>
      <c r="E40" s="25">
        <v>1.349</v>
      </c>
      <c r="H40" s="25">
        <v>1.88</v>
      </c>
      <c r="L40" s="14"/>
      <c r="M40" s="14"/>
      <c r="N40" s="21"/>
    </row>
    <row r="41" spans="1:14" ht="15" x14ac:dyDescent="0.25">
      <c r="A41" s="21" t="s">
        <v>86</v>
      </c>
      <c r="B41" s="25">
        <v>32</v>
      </c>
      <c r="E41" s="25">
        <v>0.53800000000000003</v>
      </c>
      <c r="H41" s="25">
        <v>1.41</v>
      </c>
      <c r="L41" s="14"/>
      <c r="M41" s="14"/>
      <c r="N41" s="21"/>
    </row>
    <row r="42" spans="1:14" ht="15" x14ac:dyDescent="0.25">
      <c r="A42" s="21" t="s">
        <v>86</v>
      </c>
      <c r="B42" s="25">
        <v>38.85</v>
      </c>
      <c r="E42" s="25">
        <v>1.51</v>
      </c>
      <c r="H42" s="25">
        <v>1.8</v>
      </c>
      <c r="L42" s="14"/>
      <c r="M42" s="14"/>
      <c r="N42" s="21"/>
    </row>
    <row r="43" spans="1:14" ht="15" x14ac:dyDescent="0.25">
      <c r="A43" s="21" t="s">
        <v>86</v>
      </c>
      <c r="B43" s="25">
        <v>44.77</v>
      </c>
      <c r="E43" s="25">
        <v>1.72</v>
      </c>
      <c r="H43" s="25">
        <v>1.85</v>
      </c>
      <c r="L43" s="14"/>
      <c r="M43" s="14"/>
      <c r="N43" s="21"/>
    </row>
    <row r="44" spans="1:14" ht="15" x14ac:dyDescent="0.25">
      <c r="A44" s="21" t="s">
        <v>86</v>
      </c>
      <c r="B44" s="25">
        <v>44.59</v>
      </c>
      <c r="E44" s="25">
        <v>1.87</v>
      </c>
      <c r="H44" s="25">
        <v>2.59</v>
      </c>
      <c r="L44" s="14"/>
      <c r="M44" s="14"/>
      <c r="N44" s="21"/>
    </row>
    <row r="45" spans="1:14" ht="15" x14ac:dyDescent="0.25">
      <c r="A45" s="21" t="s">
        <v>86</v>
      </c>
      <c r="B45" s="25">
        <v>43.46</v>
      </c>
      <c r="E45" s="25">
        <v>2.0960000000000001</v>
      </c>
      <c r="H45" s="25">
        <v>1.42</v>
      </c>
      <c r="L45" s="14"/>
      <c r="M45" s="14"/>
      <c r="N45" s="21"/>
    </row>
    <row r="46" spans="1:14" ht="15" x14ac:dyDescent="0.25">
      <c r="L46" s="14"/>
      <c r="M46" s="14"/>
      <c r="N46" s="21"/>
    </row>
    <row r="47" spans="1:14" ht="15" x14ac:dyDescent="0.25">
      <c r="L47" s="14"/>
      <c r="M47" s="14"/>
      <c r="N47" s="21"/>
    </row>
    <row r="48" spans="1:14" x14ac:dyDescent="0.2">
      <c r="L48" s="21"/>
      <c r="M48" s="21"/>
      <c r="N48" s="21"/>
    </row>
    <row r="49" spans="1:14" x14ac:dyDescent="0.2">
      <c r="B49" s="21" t="s">
        <v>0</v>
      </c>
      <c r="C49" s="21" t="s">
        <v>1</v>
      </c>
      <c r="E49" s="21" t="s">
        <v>0</v>
      </c>
      <c r="F49" s="21" t="s">
        <v>1</v>
      </c>
      <c r="H49" s="21" t="s">
        <v>0</v>
      </c>
      <c r="I49" s="21" t="s">
        <v>1</v>
      </c>
      <c r="L49" s="21"/>
      <c r="M49" s="21"/>
      <c r="N49" s="21"/>
    </row>
    <row r="50" spans="1:14" x14ac:dyDescent="0.2">
      <c r="A50" s="21" t="s">
        <v>83</v>
      </c>
      <c r="B50" s="25">
        <f>AVERAGE(B2:B10)</f>
        <v>32.105555555555561</v>
      </c>
      <c r="C50" s="25">
        <f>STDEV(B2:B10)/SQRT((COUNTA(B2:B10)))</f>
        <v>0.88185900723526955</v>
      </c>
      <c r="E50" s="25">
        <f>AVERAGE(E2:E10)</f>
        <v>0.54233333333333322</v>
      </c>
      <c r="F50" s="25">
        <f>STDEV(E2:E10)/SQRT((COUNTA(E2:E10)))</f>
        <v>7.1024643610510294E-2</v>
      </c>
      <c r="H50" s="25">
        <f>AVERAGE(H2:H9)</f>
        <v>1.3928750000000001</v>
      </c>
      <c r="I50" s="25">
        <f>STDEV(H3:H10)/SQRT(COUNTA(H3:H10))</f>
        <v>3.9673583116211122E-2</v>
      </c>
      <c r="L50" s="21"/>
      <c r="M50" s="21"/>
      <c r="N50" s="21"/>
    </row>
    <row r="51" spans="1:14" x14ac:dyDescent="0.2">
      <c r="A51" s="21" t="s">
        <v>84</v>
      </c>
      <c r="B51" s="25">
        <f>AVERAGE(B11:B22)</f>
        <v>36.290833333333332</v>
      </c>
      <c r="C51" s="25">
        <f>STDEV(B11:B22)/SQRT(COUNTA(B11:B22))</f>
        <v>1.4869943542582609</v>
      </c>
      <c r="E51" s="25">
        <f>AVERAGE(E11:E22)</f>
        <v>1.0639090909090909</v>
      </c>
      <c r="F51" s="25">
        <f>STDEV(E11:E22)/SQRT(COUNTA(E11:E22))</f>
        <v>0.15388274488568793</v>
      </c>
      <c r="H51" s="25">
        <f>AVERAGE(H11:H22)</f>
        <v>1.5398333333333332</v>
      </c>
      <c r="I51" s="25">
        <f>STDEV(H11:H22)/SQRT(COUNTA(H11:H22))</f>
        <v>7.6530132046868524E-2</v>
      </c>
      <c r="L51" s="21"/>
      <c r="M51" s="21"/>
      <c r="N51" s="21"/>
    </row>
    <row r="52" spans="1:14" x14ac:dyDescent="0.2">
      <c r="A52" s="21" t="s">
        <v>85</v>
      </c>
      <c r="B52" s="25">
        <f>AVERAGE(B23:B33)</f>
        <v>31.786363636363635</v>
      </c>
      <c r="C52" s="25">
        <f>STDEV(B23:B33)/SQRT(COUNTA(B23:B33))</f>
        <v>1.051102687421241</v>
      </c>
      <c r="E52" s="25">
        <f>AVERAGE(E23:E33)</f>
        <v>0.62663636363636366</v>
      </c>
      <c r="F52" s="25">
        <f>STDEV(E23:E33)/SQRT(COUNTA(E23:E33))</f>
        <v>0.11444500646219662</v>
      </c>
      <c r="H52" s="25">
        <f>AVERAGE(H23:H33)</f>
        <v>1.3952727272727274</v>
      </c>
      <c r="I52" s="25">
        <f>STDEV(H23:H33)/SQRT(COUNTA(H23:H33))</f>
        <v>3.8252769575094679E-2</v>
      </c>
      <c r="L52" s="21"/>
      <c r="M52" s="21"/>
      <c r="N52" s="21"/>
    </row>
    <row r="53" spans="1:14" x14ac:dyDescent="0.2">
      <c r="A53" s="21" t="s">
        <v>86</v>
      </c>
      <c r="B53" s="25">
        <f>AVERAGE(B34:B45)</f>
        <v>37.961666666666666</v>
      </c>
      <c r="C53" s="25">
        <f>STDEV(B34:B45)/SQRT(COUNTA(B34:B45))</f>
        <v>1.379394263926579</v>
      </c>
      <c r="E53" s="25">
        <f>AVERAGE(E34:E45)</f>
        <v>1.2899166666666666</v>
      </c>
      <c r="F53" s="25">
        <f>STDEV(E34:E45)/SQRT(COUNTA(E34:E45))</f>
        <v>0.1385219301275529</v>
      </c>
      <c r="H53" s="25">
        <f>AVERAGE(H34:H45)</f>
        <v>1.7037500000000001</v>
      </c>
      <c r="I53" s="25">
        <f>STDEV(H34:H45)/SQRT(COUNTA(H34:H45))</f>
        <v>9.4601006225028483E-2</v>
      </c>
      <c r="L53" s="21"/>
      <c r="M53" s="21"/>
      <c r="N53" s="21"/>
    </row>
    <row r="54" spans="1:14" x14ac:dyDescent="0.2">
      <c r="L54" s="21"/>
      <c r="M54" s="21"/>
      <c r="N54" s="21"/>
    </row>
    <row r="55" spans="1:14" x14ac:dyDescent="0.2">
      <c r="L55" s="21"/>
      <c r="M55" s="21"/>
      <c r="N55" s="21"/>
    </row>
    <row r="56" spans="1:14" x14ac:dyDescent="0.2">
      <c r="L56" s="21"/>
      <c r="M56" s="21"/>
      <c r="N56" s="21"/>
    </row>
    <row r="57" spans="1:14" x14ac:dyDescent="0.2">
      <c r="I57" s="25"/>
      <c r="J57" s="25"/>
      <c r="L57" s="21"/>
      <c r="M57" s="21"/>
      <c r="N57" s="21"/>
    </row>
    <row r="58" spans="1:14" x14ac:dyDescent="0.2">
      <c r="I58" s="25"/>
      <c r="J58" s="25"/>
      <c r="L58" s="21"/>
      <c r="M58" s="21"/>
      <c r="N58" s="21"/>
    </row>
    <row r="59" spans="1:14" x14ac:dyDescent="0.2">
      <c r="I59" s="25"/>
      <c r="J59" s="25"/>
      <c r="L59" s="21"/>
      <c r="M59" s="21"/>
      <c r="N59" s="21"/>
    </row>
    <row r="60" spans="1:14" x14ac:dyDescent="0.2">
      <c r="I60" s="25"/>
      <c r="J60" s="25"/>
      <c r="L60" s="21"/>
      <c r="M60" s="21"/>
      <c r="N60" s="21"/>
    </row>
    <row r="61" spans="1:14" x14ac:dyDescent="0.2">
      <c r="L61" s="21"/>
      <c r="M61" s="21"/>
      <c r="N61" s="21"/>
    </row>
    <row r="62" spans="1:14" x14ac:dyDescent="0.2">
      <c r="L62" s="21"/>
      <c r="M62" s="21"/>
      <c r="N62" s="21"/>
    </row>
    <row r="63" spans="1:14" x14ac:dyDescent="0.2">
      <c r="L63" s="21"/>
      <c r="M63" s="21"/>
      <c r="N63" s="21"/>
    </row>
    <row r="64" spans="1:14" x14ac:dyDescent="0.2">
      <c r="L64" s="21"/>
      <c r="M64" s="21"/>
      <c r="N64" s="21"/>
    </row>
    <row r="65" spans="1:14" x14ac:dyDescent="0.2">
      <c r="A65" s="22" t="s">
        <v>12</v>
      </c>
      <c r="B65" s="22" t="s">
        <v>8</v>
      </c>
      <c r="E65" s="22" t="s">
        <v>12</v>
      </c>
      <c r="F65" s="22" t="s">
        <v>8</v>
      </c>
      <c r="H65" s="22" t="s">
        <v>12</v>
      </c>
      <c r="I65" s="22" t="s">
        <v>8</v>
      </c>
      <c r="J65" s="22"/>
      <c r="N65" s="21"/>
    </row>
    <row r="66" spans="1:14" x14ac:dyDescent="0.2">
      <c r="A66" s="25">
        <v>31.17</v>
      </c>
      <c r="B66" s="21" t="s">
        <v>83</v>
      </c>
      <c r="E66" s="21">
        <v>0.38</v>
      </c>
      <c r="F66" s="21" t="s">
        <v>83</v>
      </c>
      <c r="H66" s="25">
        <v>1.389</v>
      </c>
      <c r="I66" s="21" t="s">
        <v>83</v>
      </c>
      <c r="J66" s="22"/>
      <c r="N66" s="21"/>
    </row>
    <row r="67" spans="1:14" x14ac:dyDescent="0.2">
      <c r="A67" s="25">
        <v>32.270000000000003</v>
      </c>
      <c r="B67" s="21" t="s">
        <v>83</v>
      </c>
      <c r="E67" s="21">
        <v>0.74</v>
      </c>
      <c r="F67" s="21" t="s">
        <v>83</v>
      </c>
      <c r="H67" s="25">
        <v>1.29</v>
      </c>
      <c r="I67" s="21" t="s">
        <v>83</v>
      </c>
      <c r="J67" s="22"/>
      <c r="N67" s="21"/>
    </row>
    <row r="68" spans="1:14" x14ac:dyDescent="0.2">
      <c r="A68" s="25">
        <v>34.26</v>
      </c>
      <c r="B68" s="21" t="s">
        <v>83</v>
      </c>
      <c r="E68" s="21">
        <v>0.96099999999999997</v>
      </c>
      <c r="F68" s="21" t="s">
        <v>83</v>
      </c>
      <c r="H68" s="25">
        <v>1.38</v>
      </c>
      <c r="I68" s="21" t="s">
        <v>83</v>
      </c>
      <c r="J68" s="22"/>
      <c r="N68" s="21"/>
    </row>
    <row r="69" spans="1:14" x14ac:dyDescent="0.2">
      <c r="A69" s="25">
        <v>32.72</v>
      </c>
      <c r="B69" s="21" t="s">
        <v>83</v>
      </c>
      <c r="E69" s="21">
        <v>0.48399999999999999</v>
      </c>
      <c r="F69" s="21" t="s">
        <v>83</v>
      </c>
      <c r="H69" s="25">
        <v>1.49</v>
      </c>
      <c r="I69" s="21" t="s">
        <v>83</v>
      </c>
      <c r="J69" s="22"/>
      <c r="N69" s="21"/>
    </row>
    <row r="70" spans="1:14" x14ac:dyDescent="0.2">
      <c r="A70" s="25">
        <v>36.42</v>
      </c>
      <c r="B70" s="21" t="s">
        <v>83</v>
      </c>
      <c r="E70" s="21">
        <v>0.50900000000000001</v>
      </c>
      <c r="F70" s="21" t="s">
        <v>83</v>
      </c>
      <c r="H70" s="25">
        <v>1.58</v>
      </c>
      <c r="I70" s="21" t="s">
        <v>83</v>
      </c>
      <c r="J70" s="22"/>
      <c r="N70" s="21"/>
    </row>
    <row r="71" spans="1:14" x14ac:dyDescent="0.2">
      <c r="A71" s="25">
        <v>34.020000000000003</v>
      </c>
      <c r="B71" s="21" t="s">
        <v>83</v>
      </c>
      <c r="E71" s="21">
        <v>0.65900000000000003</v>
      </c>
      <c r="F71" s="21" t="s">
        <v>83</v>
      </c>
      <c r="H71" s="25">
        <v>1.36</v>
      </c>
      <c r="I71" s="21" t="s">
        <v>83</v>
      </c>
      <c r="J71" s="22"/>
      <c r="N71" s="21"/>
    </row>
    <row r="72" spans="1:14" x14ac:dyDescent="0.2">
      <c r="A72" s="25">
        <v>31.17</v>
      </c>
      <c r="B72" s="21" t="s">
        <v>83</v>
      </c>
      <c r="E72" s="21">
        <v>0.50700000000000001</v>
      </c>
      <c r="F72" s="21" t="s">
        <v>83</v>
      </c>
      <c r="H72" s="25">
        <v>1.351</v>
      </c>
      <c r="I72" s="21" t="s">
        <v>83</v>
      </c>
      <c r="J72" s="22"/>
      <c r="N72" s="21"/>
    </row>
    <row r="73" spans="1:14" x14ac:dyDescent="0.2">
      <c r="A73" s="25">
        <v>28.05</v>
      </c>
      <c r="B73" s="21" t="s">
        <v>83</v>
      </c>
      <c r="E73" s="25">
        <v>0.36899999999999999</v>
      </c>
      <c r="F73" s="21" t="s">
        <v>83</v>
      </c>
      <c r="H73" s="25">
        <v>1.3029999999999999</v>
      </c>
      <c r="I73" s="21" t="s">
        <v>83</v>
      </c>
      <c r="J73" s="22"/>
      <c r="N73" s="21"/>
    </row>
    <row r="74" spans="1:14" x14ac:dyDescent="0.2">
      <c r="A74" s="25">
        <v>28.87</v>
      </c>
      <c r="B74" s="21" t="s">
        <v>83</v>
      </c>
      <c r="E74" s="25">
        <v>0.27200000000000002</v>
      </c>
      <c r="F74" s="21" t="s">
        <v>83</v>
      </c>
      <c r="H74" s="25">
        <v>1.3959999999999999</v>
      </c>
      <c r="I74" s="21" t="s">
        <v>84</v>
      </c>
      <c r="J74" s="22"/>
      <c r="N74" s="21"/>
    </row>
    <row r="75" spans="1:14" x14ac:dyDescent="0.2">
      <c r="A75" s="25">
        <v>32.159999999999997</v>
      </c>
      <c r="B75" s="21" t="s">
        <v>84</v>
      </c>
      <c r="E75" s="21">
        <v>0.52</v>
      </c>
      <c r="F75" s="22" t="s">
        <v>84</v>
      </c>
      <c r="H75" s="25">
        <v>1.397</v>
      </c>
      <c r="I75" s="21" t="s">
        <v>84</v>
      </c>
      <c r="J75" s="22"/>
      <c r="N75" s="21"/>
    </row>
    <row r="76" spans="1:14" x14ac:dyDescent="0.2">
      <c r="A76" s="25">
        <v>33.090000000000003</v>
      </c>
      <c r="B76" s="21" t="s">
        <v>84</v>
      </c>
      <c r="E76" s="21">
        <v>0.56100000000000005</v>
      </c>
      <c r="F76" s="22" t="s">
        <v>84</v>
      </c>
      <c r="H76" s="25">
        <v>1.633</v>
      </c>
      <c r="I76" s="21" t="s">
        <v>84</v>
      </c>
      <c r="J76" s="22"/>
      <c r="N76" s="21"/>
    </row>
    <row r="77" spans="1:14" x14ac:dyDescent="0.2">
      <c r="A77" s="25">
        <v>40.08</v>
      </c>
      <c r="B77" s="21" t="s">
        <v>84</v>
      </c>
      <c r="E77" s="21">
        <v>1.385</v>
      </c>
      <c r="F77" s="22" t="s">
        <v>84</v>
      </c>
      <c r="H77" s="25">
        <v>1.69</v>
      </c>
      <c r="I77" s="21" t="s">
        <v>84</v>
      </c>
      <c r="J77" s="22"/>
      <c r="N77" s="21"/>
    </row>
    <row r="78" spans="1:14" x14ac:dyDescent="0.2">
      <c r="A78" s="25">
        <v>38.340000000000003</v>
      </c>
      <c r="B78" s="21" t="s">
        <v>84</v>
      </c>
      <c r="E78" s="21">
        <v>1.64</v>
      </c>
      <c r="F78" s="22" t="s">
        <v>84</v>
      </c>
      <c r="H78" s="25">
        <v>1.1519999999999999</v>
      </c>
      <c r="I78" s="21" t="s">
        <v>84</v>
      </c>
      <c r="J78" s="22"/>
      <c r="N78" s="21"/>
    </row>
    <row r="79" spans="1:14" x14ac:dyDescent="0.2">
      <c r="A79" s="25">
        <v>29.4</v>
      </c>
      <c r="B79" s="21" t="s">
        <v>84</v>
      </c>
      <c r="E79" s="21">
        <v>0.70499999999999996</v>
      </c>
      <c r="F79" s="22" t="s">
        <v>84</v>
      </c>
      <c r="H79" s="25">
        <v>1.093</v>
      </c>
      <c r="I79" s="21" t="s">
        <v>84</v>
      </c>
      <c r="J79" s="22"/>
      <c r="N79" s="21"/>
    </row>
    <row r="80" spans="1:14" x14ac:dyDescent="0.2">
      <c r="A80" s="25">
        <v>28.09</v>
      </c>
      <c r="B80" s="21" t="s">
        <v>84</v>
      </c>
      <c r="E80" s="21">
        <v>0.57999999999999996</v>
      </c>
      <c r="F80" s="22" t="s">
        <v>84</v>
      </c>
      <c r="H80" s="25">
        <v>1.383</v>
      </c>
      <c r="I80" s="21" t="s">
        <v>84</v>
      </c>
      <c r="J80" s="22"/>
      <c r="N80" s="21"/>
    </row>
    <row r="81" spans="1:14" x14ac:dyDescent="0.2">
      <c r="A81" s="25">
        <v>34.43</v>
      </c>
      <c r="B81" s="21" t="s">
        <v>84</v>
      </c>
      <c r="E81" s="21">
        <v>0.79200000000000004</v>
      </c>
      <c r="F81" s="22" t="s">
        <v>84</v>
      </c>
      <c r="H81" s="25">
        <v>1.94</v>
      </c>
      <c r="I81" s="21" t="s">
        <v>84</v>
      </c>
      <c r="J81" s="22"/>
      <c r="N81" s="21"/>
    </row>
    <row r="82" spans="1:14" x14ac:dyDescent="0.2">
      <c r="A82" s="25">
        <v>41.03</v>
      </c>
      <c r="B82" s="21" t="s">
        <v>84</v>
      </c>
      <c r="E82" s="21">
        <v>1.56</v>
      </c>
      <c r="F82" s="22" t="s">
        <v>84</v>
      </c>
      <c r="H82" s="25">
        <v>1.57</v>
      </c>
      <c r="I82" s="21" t="s">
        <v>84</v>
      </c>
      <c r="J82" s="22"/>
      <c r="N82" s="21"/>
    </row>
    <row r="83" spans="1:14" x14ac:dyDescent="0.2">
      <c r="A83" s="25">
        <v>37.69</v>
      </c>
      <c r="B83" s="21" t="s">
        <v>84</v>
      </c>
      <c r="E83" s="21">
        <v>1.0640000000000001</v>
      </c>
      <c r="F83" s="22" t="s">
        <v>84</v>
      </c>
      <c r="H83" s="25">
        <v>1.87</v>
      </c>
      <c r="I83" s="21" t="s">
        <v>84</v>
      </c>
      <c r="J83" s="22"/>
      <c r="N83" s="21"/>
    </row>
    <row r="84" spans="1:14" x14ac:dyDescent="0.2">
      <c r="A84" s="25">
        <v>46.33</v>
      </c>
      <c r="B84" s="21" t="s">
        <v>84</v>
      </c>
      <c r="E84" s="21">
        <v>2.0150000000000001</v>
      </c>
      <c r="F84" s="22" t="s">
        <v>84</v>
      </c>
      <c r="H84" s="25">
        <v>1.7729999999999999</v>
      </c>
      <c r="I84" s="21" t="s">
        <v>84</v>
      </c>
      <c r="J84" s="22"/>
      <c r="N84" s="21"/>
    </row>
    <row r="85" spans="1:14" x14ac:dyDescent="0.2">
      <c r="A85" s="25">
        <v>37.299999999999997</v>
      </c>
      <c r="B85" s="21" t="s">
        <v>84</v>
      </c>
      <c r="E85" s="21">
        <v>0.88100000000000001</v>
      </c>
      <c r="F85" s="22" t="s">
        <v>84</v>
      </c>
      <c r="H85" s="25">
        <v>1.581</v>
      </c>
      <c r="I85" s="21" t="s">
        <v>84</v>
      </c>
      <c r="J85" s="22"/>
      <c r="N85" s="21"/>
    </row>
    <row r="86" spans="1:14" x14ac:dyDescent="0.2">
      <c r="A86" s="25">
        <v>37.549999999999997</v>
      </c>
      <c r="B86" s="21" t="s">
        <v>84</v>
      </c>
      <c r="E86" s="25">
        <v>0.32600000000000001</v>
      </c>
      <c r="F86" s="22" t="s">
        <v>85</v>
      </c>
      <c r="H86" s="21">
        <v>1.45</v>
      </c>
      <c r="I86" s="21" t="s">
        <v>85</v>
      </c>
      <c r="J86" s="22"/>
      <c r="N86" s="21"/>
    </row>
    <row r="87" spans="1:14" x14ac:dyDescent="0.2">
      <c r="A87" s="25">
        <v>29.89</v>
      </c>
      <c r="B87" s="21" t="s">
        <v>85</v>
      </c>
      <c r="E87" s="25">
        <v>0.32600000000000001</v>
      </c>
      <c r="F87" s="22" t="s">
        <v>85</v>
      </c>
      <c r="H87" s="25">
        <v>1.2450000000000001</v>
      </c>
      <c r="I87" s="21" t="s">
        <v>85</v>
      </c>
      <c r="J87" s="22"/>
      <c r="N87" s="21"/>
    </row>
    <row r="88" spans="1:14" x14ac:dyDescent="0.2">
      <c r="A88" s="25">
        <v>29.98</v>
      </c>
      <c r="B88" s="21" t="s">
        <v>85</v>
      </c>
      <c r="E88" s="25">
        <v>0.45500000000000002</v>
      </c>
      <c r="F88" s="22" t="s">
        <v>85</v>
      </c>
      <c r="H88" s="25">
        <v>1.53</v>
      </c>
      <c r="I88" s="21" t="s">
        <v>85</v>
      </c>
      <c r="J88" s="22"/>
      <c r="N88" s="21"/>
    </row>
    <row r="89" spans="1:14" x14ac:dyDescent="0.2">
      <c r="A89" s="25">
        <v>34.32</v>
      </c>
      <c r="B89" s="21" t="s">
        <v>85</v>
      </c>
      <c r="E89" s="25">
        <v>0.76</v>
      </c>
      <c r="F89" s="22" t="s">
        <v>85</v>
      </c>
      <c r="H89" s="25">
        <v>1.47</v>
      </c>
      <c r="I89" s="21" t="s">
        <v>85</v>
      </c>
      <c r="J89" s="22"/>
      <c r="N89" s="21"/>
    </row>
    <row r="90" spans="1:14" x14ac:dyDescent="0.2">
      <c r="A90" s="25">
        <v>34.25</v>
      </c>
      <c r="B90" s="21" t="s">
        <v>85</v>
      </c>
      <c r="E90" s="25">
        <v>0.59299999999999997</v>
      </c>
      <c r="F90" s="22" t="s">
        <v>85</v>
      </c>
      <c r="H90" s="25">
        <v>1.3420000000000001</v>
      </c>
      <c r="I90" s="21" t="s">
        <v>85</v>
      </c>
      <c r="J90" s="22"/>
      <c r="N90" s="21"/>
    </row>
    <row r="91" spans="1:14" x14ac:dyDescent="0.2">
      <c r="A91" s="25">
        <v>28.36</v>
      </c>
      <c r="B91" s="21" t="s">
        <v>85</v>
      </c>
      <c r="E91" s="25">
        <v>0.628</v>
      </c>
      <c r="F91" s="22" t="s">
        <v>85</v>
      </c>
      <c r="H91" s="25">
        <v>1.42</v>
      </c>
      <c r="I91" s="21" t="s">
        <v>85</v>
      </c>
      <c r="J91" s="22"/>
      <c r="N91" s="21"/>
    </row>
    <row r="92" spans="1:14" x14ac:dyDescent="0.2">
      <c r="A92" s="25">
        <v>31.32</v>
      </c>
      <c r="B92" s="21" t="s">
        <v>85</v>
      </c>
      <c r="E92" s="25">
        <v>1.216</v>
      </c>
      <c r="F92" s="22" t="s">
        <v>85</v>
      </c>
      <c r="H92" s="25">
        <v>1.391</v>
      </c>
      <c r="I92" s="21" t="s">
        <v>85</v>
      </c>
      <c r="J92" s="22"/>
      <c r="N92" s="21"/>
    </row>
    <row r="93" spans="1:14" x14ac:dyDescent="0.2">
      <c r="A93" s="25">
        <v>34.61</v>
      </c>
      <c r="B93" s="21" t="s">
        <v>85</v>
      </c>
      <c r="E93" s="25">
        <v>0.38600000000000001</v>
      </c>
      <c r="F93" s="22" t="s">
        <v>85</v>
      </c>
      <c r="H93" s="25">
        <v>1.2689999999999999</v>
      </c>
      <c r="I93" s="21" t="s">
        <v>85</v>
      </c>
      <c r="J93" s="22"/>
      <c r="N93" s="21"/>
    </row>
    <row r="94" spans="1:14" x14ac:dyDescent="0.2">
      <c r="A94" s="25">
        <v>29.7</v>
      </c>
      <c r="B94" s="21" t="s">
        <v>85</v>
      </c>
      <c r="E94" s="25">
        <v>0.33600000000000002</v>
      </c>
      <c r="F94" s="22" t="s">
        <v>85</v>
      </c>
      <c r="H94" s="25">
        <v>1.377</v>
      </c>
      <c r="I94" s="21" t="s">
        <v>85</v>
      </c>
      <c r="J94" s="22"/>
      <c r="N94" s="21"/>
    </row>
    <row r="95" spans="1:14" x14ac:dyDescent="0.2">
      <c r="A95" s="25">
        <v>29.5</v>
      </c>
      <c r="B95" s="21" t="s">
        <v>85</v>
      </c>
      <c r="E95" s="25">
        <v>0.41699999999999998</v>
      </c>
      <c r="F95" s="22" t="s">
        <v>85</v>
      </c>
      <c r="H95" s="25">
        <v>1.2150000000000001</v>
      </c>
      <c r="I95" s="21" t="s">
        <v>85</v>
      </c>
      <c r="J95" s="22"/>
      <c r="N95" s="21"/>
    </row>
    <row r="96" spans="1:14" x14ac:dyDescent="0.2">
      <c r="A96" s="25">
        <v>28.2</v>
      </c>
      <c r="B96" s="21" t="s">
        <v>85</v>
      </c>
      <c r="E96" s="25">
        <v>1.45</v>
      </c>
      <c r="F96" s="25" t="s">
        <v>86</v>
      </c>
      <c r="H96" s="25">
        <v>1.639</v>
      </c>
      <c r="I96" s="21" t="s">
        <v>85</v>
      </c>
      <c r="J96" s="22"/>
      <c r="N96" s="21"/>
    </row>
    <row r="97" spans="1:14" x14ac:dyDescent="0.2">
      <c r="A97" s="25">
        <v>39.520000000000003</v>
      </c>
      <c r="B97" s="21" t="s">
        <v>85</v>
      </c>
      <c r="E97" s="25">
        <v>1.52</v>
      </c>
      <c r="F97" s="25" t="s">
        <v>86</v>
      </c>
      <c r="H97" s="25">
        <v>1.73</v>
      </c>
      <c r="I97" s="21" t="s">
        <v>86</v>
      </c>
      <c r="J97" s="22"/>
      <c r="N97" s="21"/>
    </row>
    <row r="98" spans="1:14" x14ac:dyDescent="0.2">
      <c r="A98" s="25">
        <v>41.29</v>
      </c>
      <c r="B98" s="21" t="s">
        <v>86</v>
      </c>
      <c r="E98" s="25">
        <v>1.1659999999999999</v>
      </c>
      <c r="F98" s="25" t="s">
        <v>86</v>
      </c>
      <c r="H98" s="25">
        <v>1.627</v>
      </c>
      <c r="I98" s="21" t="s">
        <v>86</v>
      </c>
      <c r="J98" s="22"/>
      <c r="N98" s="21"/>
    </row>
    <row r="99" spans="1:14" x14ac:dyDescent="0.2">
      <c r="A99" s="25">
        <v>35.51</v>
      </c>
      <c r="B99" s="21" t="s">
        <v>86</v>
      </c>
      <c r="E99" s="25">
        <v>1.02</v>
      </c>
      <c r="F99" s="25" t="s">
        <v>86</v>
      </c>
      <c r="H99" s="25">
        <v>1.6639999999999999</v>
      </c>
      <c r="I99" s="21" t="s">
        <v>86</v>
      </c>
      <c r="J99" s="22"/>
      <c r="N99" s="21"/>
    </row>
    <row r="100" spans="1:14" x14ac:dyDescent="0.2">
      <c r="A100" s="25">
        <v>34.68</v>
      </c>
      <c r="B100" s="21" t="s">
        <v>86</v>
      </c>
      <c r="E100" s="25">
        <v>1.1950000000000001</v>
      </c>
      <c r="F100" s="25" t="s">
        <v>86</v>
      </c>
      <c r="H100" s="25">
        <v>1.617</v>
      </c>
      <c r="I100" s="21" t="s">
        <v>86</v>
      </c>
      <c r="J100" s="22"/>
      <c r="N100" s="21"/>
    </row>
    <row r="101" spans="1:14" x14ac:dyDescent="0.2">
      <c r="A101" s="25">
        <v>35.72</v>
      </c>
      <c r="B101" s="21" t="s">
        <v>86</v>
      </c>
      <c r="E101" s="25">
        <v>0.69399999999999995</v>
      </c>
      <c r="F101" s="25" t="s">
        <v>86</v>
      </c>
      <c r="H101" s="25">
        <v>1.42</v>
      </c>
      <c r="I101" s="21" t="s">
        <v>86</v>
      </c>
      <c r="J101" s="22"/>
      <c r="N101" s="21"/>
    </row>
    <row r="102" spans="1:14" x14ac:dyDescent="0.2">
      <c r="A102" s="25">
        <v>31.88</v>
      </c>
      <c r="B102" s="21" t="s">
        <v>86</v>
      </c>
      <c r="E102" s="25">
        <v>0.80100000000000005</v>
      </c>
      <c r="F102" s="25" t="s">
        <v>86</v>
      </c>
      <c r="H102" s="25">
        <v>1.4370000000000001</v>
      </c>
      <c r="I102" s="21" t="s">
        <v>86</v>
      </c>
      <c r="J102" s="22"/>
      <c r="N102" s="21"/>
    </row>
    <row r="103" spans="1:14" x14ac:dyDescent="0.2">
      <c r="A103" s="25">
        <v>33.270000000000003</v>
      </c>
      <c r="B103" s="21" t="s">
        <v>86</v>
      </c>
      <c r="E103" s="25">
        <v>1.349</v>
      </c>
      <c r="F103" s="25" t="s">
        <v>86</v>
      </c>
      <c r="H103" s="25">
        <v>1.88</v>
      </c>
      <c r="I103" s="21" t="s">
        <v>86</v>
      </c>
      <c r="J103" s="22"/>
      <c r="N103" s="21"/>
    </row>
    <row r="104" spans="1:14" x14ac:dyDescent="0.2">
      <c r="A104" s="25">
        <v>39.520000000000003</v>
      </c>
      <c r="B104" s="21" t="s">
        <v>86</v>
      </c>
      <c r="E104" s="25">
        <v>0.53800000000000003</v>
      </c>
      <c r="F104" s="25" t="s">
        <v>86</v>
      </c>
      <c r="H104" s="25">
        <v>1.41</v>
      </c>
      <c r="I104" s="21" t="s">
        <v>86</v>
      </c>
      <c r="J104" s="22"/>
      <c r="N104" s="21"/>
    </row>
    <row r="105" spans="1:14" x14ac:dyDescent="0.2">
      <c r="A105" s="25">
        <v>32</v>
      </c>
      <c r="B105" s="21" t="s">
        <v>86</v>
      </c>
      <c r="E105" s="25">
        <v>1.51</v>
      </c>
      <c r="F105" s="25" t="s">
        <v>86</v>
      </c>
      <c r="H105" s="25">
        <v>1.8</v>
      </c>
      <c r="I105" s="21" t="s">
        <v>86</v>
      </c>
      <c r="J105" s="22"/>
      <c r="N105" s="21"/>
    </row>
    <row r="106" spans="1:14" x14ac:dyDescent="0.2">
      <c r="A106" s="25">
        <v>38.85</v>
      </c>
      <c r="B106" s="21" t="s">
        <v>86</v>
      </c>
      <c r="E106" s="25">
        <v>1.72</v>
      </c>
      <c r="F106" s="25" t="s">
        <v>86</v>
      </c>
      <c r="H106" s="25">
        <v>1.85</v>
      </c>
      <c r="I106" s="21" t="s">
        <v>86</v>
      </c>
      <c r="J106" s="22"/>
      <c r="N106" s="21"/>
    </row>
    <row r="107" spans="1:14" x14ac:dyDescent="0.2">
      <c r="A107" s="25">
        <v>44.77</v>
      </c>
      <c r="B107" s="21" t="s">
        <v>86</v>
      </c>
      <c r="E107" s="25">
        <v>1.87</v>
      </c>
      <c r="F107" s="25" t="s">
        <v>86</v>
      </c>
      <c r="H107" s="25">
        <v>2.59</v>
      </c>
      <c r="I107" s="21" t="s">
        <v>86</v>
      </c>
      <c r="J107" s="22"/>
      <c r="N107" s="21"/>
    </row>
    <row r="108" spans="1:14" x14ac:dyDescent="0.2">
      <c r="A108" s="25">
        <v>44.59</v>
      </c>
      <c r="B108" s="21" t="s">
        <v>86</v>
      </c>
      <c r="E108" s="25">
        <v>2.0960000000000001</v>
      </c>
      <c r="F108" s="25" t="s">
        <v>86</v>
      </c>
      <c r="H108" s="25">
        <v>1.42</v>
      </c>
      <c r="I108" s="21" t="s">
        <v>86</v>
      </c>
      <c r="J108" s="22"/>
      <c r="N108" s="21"/>
    </row>
    <row r="109" spans="1:14" x14ac:dyDescent="0.2">
      <c r="A109" s="25">
        <v>43.46</v>
      </c>
      <c r="B109" s="21" t="s">
        <v>86</v>
      </c>
      <c r="K109" s="21"/>
      <c r="L109" s="21"/>
      <c r="M109" s="21"/>
      <c r="N109" s="21"/>
    </row>
    <row r="110" spans="1:14" x14ac:dyDescent="0.2">
      <c r="A110" s="25"/>
      <c r="B110" s="25"/>
      <c r="K110" s="21"/>
      <c r="L110" s="21"/>
      <c r="M110" s="21"/>
      <c r="N110" s="21"/>
    </row>
    <row r="111" spans="1:14" x14ac:dyDescent="0.2">
      <c r="A111" s="25"/>
      <c r="B111" s="25"/>
      <c r="I111" s="25"/>
      <c r="K111" s="21"/>
      <c r="L111" s="21"/>
      <c r="M111" s="25"/>
      <c r="N111" s="21"/>
    </row>
    <row r="112" spans="1:14" x14ac:dyDescent="0.2">
      <c r="A112" s="24"/>
      <c r="B112" s="25"/>
      <c r="K112" s="21"/>
      <c r="L112" s="21"/>
      <c r="M112" s="21"/>
      <c r="N112" s="21"/>
    </row>
    <row r="113" spans="1:11" ht="15" x14ac:dyDescent="0.25">
      <c r="A113" t="s">
        <v>55</v>
      </c>
      <c r="B113" s="22"/>
      <c r="E113" t="s">
        <v>57</v>
      </c>
      <c r="H113" t="s">
        <v>56</v>
      </c>
      <c r="K113" s="21"/>
    </row>
    <row r="114" spans="1:11" ht="15" x14ac:dyDescent="0.2">
      <c r="A114" s="19"/>
      <c r="B114" s="19" t="s">
        <v>84</v>
      </c>
      <c r="C114" s="19" t="s">
        <v>83</v>
      </c>
      <c r="D114" s="19" t="s">
        <v>86</v>
      </c>
      <c r="F114" s="19" t="s">
        <v>84</v>
      </c>
      <c r="G114" s="19" t="s">
        <v>83</v>
      </c>
      <c r="I114" s="19" t="s">
        <v>84</v>
      </c>
      <c r="J114" s="19" t="s">
        <v>83</v>
      </c>
      <c r="K114" s="19" t="s">
        <v>86</v>
      </c>
    </row>
    <row r="115" spans="1:11" ht="15" x14ac:dyDescent="0.2">
      <c r="A115" s="19" t="s">
        <v>83</v>
      </c>
      <c r="B115" s="20">
        <v>4.0368000000000001E-2</v>
      </c>
      <c r="C115" s="20"/>
      <c r="D115" s="20"/>
      <c r="E115" s="19" t="s">
        <v>83</v>
      </c>
      <c r="F115" s="20">
        <v>1.977E-3</v>
      </c>
      <c r="G115" s="20"/>
      <c r="H115" s="19" t="s">
        <v>83</v>
      </c>
      <c r="I115" s="20">
        <v>9.9044999999999994E-2</v>
      </c>
      <c r="J115" s="20"/>
      <c r="K115" s="20"/>
    </row>
    <row r="116" spans="1:11" ht="15" x14ac:dyDescent="0.2">
      <c r="A116" s="19" t="s">
        <v>86</v>
      </c>
      <c r="B116" s="20">
        <v>0.41942800000000002</v>
      </c>
      <c r="C116" s="20">
        <v>8.6770000000000007E-3</v>
      </c>
      <c r="D116" s="20"/>
      <c r="E116" s="19" t="s">
        <v>86</v>
      </c>
      <c r="F116" s="20">
        <v>0.26084499999999999</v>
      </c>
      <c r="G116" s="20">
        <v>7.7000000000000001E-5</v>
      </c>
      <c r="H116" s="19" t="s">
        <v>86</v>
      </c>
      <c r="I116" s="20">
        <v>0.15107400000000001</v>
      </c>
      <c r="J116" s="20">
        <v>5.0210000000000003E-3</v>
      </c>
      <c r="K116" s="20"/>
    </row>
    <row r="117" spans="1:11" ht="15" x14ac:dyDescent="0.2">
      <c r="A117" s="19" t="s">
        <v>85</v>
      </c>
      <c r="B117" s="20">
        <v>2.9576000000000002E-2</v>
      </c>
      <c r="C117" s="20">
        <v>0.91113699999999997</v>
      </c>
      <c r="D117" s="20">
        <v>7.4910000000000003E-3</v>
      </c>
      <c r="E117" s="19" t="s">
        <v>85</v>
      </c>
      <c r="F117" s="20">
        <v>1.6570000000000001E-3</v>
      </c>
      <c r="G117" s="20">
        <v>0.952538</v>
      </c>
      <c r="H117" s="19" t="s">
        <v>85</v>
      </c>
      <c r="I117" s="20">
        <v>0.108543</v>
      </c>
      <c r="J117" s="20">
        <v>0.74157300000000004</v>
      </c>
      <c r="K117" s="20">
        <v>5.0210000000000003E-3</v>
      </c>
    </row>
    <row r="118" spans="1:11" x14ac:dyDescent="0.2">
      <c r="A118" s="15"/>
      <c r="B118" s="22"/>
    </row>
    <row r="119" spans="1:11" x14ac:dyDescent="0.2">
      <c r="A119" s="24"/>
      <c r="B119" s="22"/>
      <c r="C119" s="26"/>
    </row>
  </sheetData>
  <pageMargins left="0.7" right="0.7" top="0.75" bottom="0.75" header="0.3" footer="0.3"/>
  <pageSetup paperSize="9" orientation="portrait" r:id="rId1"/>
  <ignoredErrors>
    <ignoredError sqref="B50:C50 B51:B5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53"/>
  <sheetViews>
    <sheetView zoomScaleNormal="100" workbookViewId="0">
      <selection sqref="A1:XFD1048576"/>
    </sheetView>
  </sheetViews>
  <sheetFormatPr baseColWidth="10" defaultRowHeight="12.75" x14ac:dyDescent="0.2"/>
  <cols>
    <col min="1" max="16384" width="11.42578125" style="8"/>
  </cols>
  <sheetData>
    <row r="1" spans="1:6" x14ac:dyDescent="0.2">
      <c r="A1" s="8" t="s">
        <v>11</v>
      </c>
    </row>
    <row r="2" spans="1:6" x14ac:dyDescent="0.2">
      <c r="B2" s="8" t="s">
        <v>83</v>
      </c>
      <c r="C2" s="8" t="s">
        <v>84</v>
      </c>
      <c r="D2" s="8" t="s">
        <v>85</v>
      </c>
      <c r="E2" s="8" t="s">
        <v>86</v>
      </c>
    </row>
    <row r="3" spans="1:6" x14ac:dyDescent="0.2">
      <c r="B3" s="43">
        <v>6.0876623376623371</v>
      </c>
      <c r="C3" s="43">
        <v>34.066901408450697</v>
      </c>
      <c r="D3" s="43">
        <v>8.0965909090909065</v>
      </c>
      <c r="E3" s="43">
        <v>44.196428571428562</v>
      </c>
      <c r="F3" s="9"/>
    </row>
    <row r="4" spans="1:6" x14ac:dyDescent="0.2">
      <c r="B4" s="43">
        <v>6.4529220779220768</v>
      </c>
      <c r="C4" s="43">
        <v>24.324324324324323</v>
      </c>
      <c r="D4" s="43">
        <v>8.8942307692307665</v>
      </c>
      <c r="E4" s="43">
        <v>29.707792207792203</v>
      </c>
      <c r="F4" s="9"/>
    </row>
    <row r="5" spans="1:6" x14ac:dyDescent="0.2">
      <c r="B5" s="43">
        <v>7.2289156626506008</v>
      </c>
      <c r="C5" s="43">
        <v>43.958333333333321</v>
      </c>
      <c r="D5" s="43">
        <v>13.529829545454543</v>
      </c>
      <c r="E5" s="43">
        <v>35.795454545454533</v>
      </c>
      <c r="F5" s="9"/>
    </row>
    <row r="6" spans="1:6" x14ac:dyDescent="0.2">
      <c r="B6" s="43">
        <v>11.268939393939391</v>
      </c>
      <c r="C6" s="43">
        <v>44.235436893203875</v>
      </c>
      <c r="D6" s="43">
        <v>9.3749999999999947</v>
      </c>
      <c r="E6" s="43">
        <v>56.525735294117638</v>
      </c>
      <c r="F6" s="9"/>
    </row>
    <row r="7" spans="1:6" x14ac:dyDescent="0.2">
      <c r="B7" s="43">
        <v>7.4448529411764683</v>
      </c>
      <c r="C7" s="43">
        <v>45.294943820224709</v>
      </c>
      <c r="D7" s="43">
        <v>5.9311224489795906</v>
      </c>
      <c r="E7" s="43">
        <v>43.028846153846139</v>
      </c>
      <c r="F7" s="9"/>
    </row>
    <row r="8" spans="1:6" x14ac:dyDescent="0.2">
      <c r="B8" s="43">
        <v>4.1249999999999991</v>
      </c>
      <c r="C8" s="43">
        <v>29.464285714285708</v>
      </c>
      <c r="D8" s="43">
        <v>5.439814814814814</v>
      </c>
      <c r="E8" s="43">
        <v>129.64285714285711</v>
      </c>
      <c r="F8" s="9"/>
    </row>
    <row r="9" spans="1:6" x14ac:dyDescent="0.2">
      <c r="B9" s="43"/>
      <c r="C9" s="43">
        <v>41.346153846153832</v>
      </c>
      <c r="D9" s="43"/>
      <c r="E9" s="43">
        <v>48.848684210526308</v>
      </c>
      <c r="F9" s="9"/>
    </row>
    <row r="10" spans="1:6" x14ac:dyDescent="0.2">
      <c r="B10" s="43"/>
      <c r="C10" s="43">
        <v>27.815934065934062</v>
      </c>
      <c r="D10" s="43"/>
      <c r="E10" s="43">
        <v>73.91304347826086</v>
      </c>
      <c r="F10" s="9"/>
    </row>
    <row r="11" spans="1:6" x14ac:dyDescent="0.2">
      <c r="B11" s="43"/>
      <c r="C11" s="43">
        <v>55.999999999999986</v>
      </c>
      <c r="D11" s="43"/>
      <c r="E11" s="43">
        <v>82.41279069767441</v>
      </c>
      <c r="F11" s="9"/>
    </row>
    <row r="12" spans="1:6" x14ac:dyDescent="0.2">
      <c r="B12" s="43"/>
      <c r="C12" s="43">
        <v>38</v>
      </c>
      <c r="D12" s="43"/>
      <c r="E12" s="43"/>
      <c r="F12" s="9"/>
    </row>
    <row r="13" spans="1:6" x14ac:dyDescent="0.2">
      <c r="A13" s="8" t="s">
        <v>0</v>
      </c>
      <c r="B13" s="44">
        <f>AVERAGE(B3:B12)</f>
        <v>7.1013820688918123</v>
      </c>
      <c r="C13" s="44">
        <f>AVERAGE(C3:C12)</f>
        <v>38.450631340591052</v>
      </c>
      <c r="D13" s="44">
        <f>AVERAGE(D3:D12)</f>
        <v>8.5444314145951044</v>
      </c>
      <c r="E13" s="44">
        <f>AVERAGE(E3:E11)</f>
        <v>60.45240358910641</v>
      </c>
      <c r="F13" s="9"/>
    </row>
    <row r="14" spans="1:6" x14ac:dyDescent="0.2">
      <c r="A14" s="8" t="s">
        <v>1</v>
      </c>
      <c r="B14" s="44">
        <f>STDEV(B3:B12)/SQRT(COUNTA(B3:B12))</f>
        <v>0.96280405394167812</v>
      </c>
      <c r="C14" s="44">
        <f>STDEV(C3:C12)/SQRT(COUNTA(C3:C12))</f>
        <v>3.0547443268995274</v>
      </c>
      <c r="D14" s="44">
        <f>STDEV(D3:D12)/SQRT(COUNTA(D3:D12))</f>
        <v>1.187925185446032</v>
      </c>
      <c r="E14" s="44">
        <f>STDEV(E3:E11)/SQRT(COUNTA(E3:E11))</f>
        <v>10.35606683508483</v>
      </c>
      <c r="F14" s="9"/>
    </row>
    <row r="16" spans="1:6" x14ac:dyDescent="0.2">
      <c r="B16" s="8" t="s">
        <v>8</v>
      </c>
      <c r="C16" s="8" t="s">
        <v>12</v>
      </c>
      <c r="E16" s="12"/>
    </row>
    <row r="17" spans="2:5" x14ac:dyDescent="0.2">
      <c r="B17" s="43">
        <v>6.0876623376623371</v>
      </c>
      <c r="C17" s="8" t="s">
        <v>83</v>
      </c>
      <c r="E17" s="12"/>
    </row>
    <row r="18" spans="2:5" x14ac:dyDescent="0.2">
      <c r="B18" s="43">
        <v>6.4529220779220768</v>
      </c>
      <c r="C18" s="8" t="s">
        <v>83</v>
      </c>
      <c r="E18" s="12"/>
    </row>
    <row r="19" spans="2:5" x14ac:dyDescent="0.2">
      <c r="B19" s="43">
        <v>7.2289156626506008</v>
      </c>
      <c r="C19" s="8" t="s">
        <v>83</v>
      </c>
      <c r="E19" s="12"/>
    </row>
    <row r="20" spans="2:5" x14ac:dyDescent="0.2">
      <c r="B20" s="43">
        <v>11.268939393939391</v>
      </c>
      <c r="C20" s="8" t="s">
        <v>83</v>
      </c>
    </row>
    <row r="21" spans="2:5" x14ac:dyDescent="0.2">
      <c r="B21" s="43">
        <v>7.4448529411764683</v>
      </c>
      <c r="C21" s="8" t="s">
        <v>83</v>
      </c>
    </row>
    <row r="22" spans="2:5" x14ac:dyDescent="0.2">
      <c r="B22" s="43">
        <v>4.1249999999999991</v>
      </c>
      <c r="C22" s="8" t="s">
        <v>83</v>
      </c>
    </row>
    <row r="23" spans="2:5" x14ac:dyDescent="0.2">
      <c r="B23" s="43">
        <v>34.066901408450697</v>
      </c>
      <c r="C23" s="8" t="s">
        <v>84</v>
      </c>
    </row>
    <row r="24" spans="2:5" x14ac:dyDescent="0.2">
      <c r="B24" s="43">
        <v>24.324324324324323</v>
      </c>
      <c r="C24" s="8" t="s">
        <v>84</v>
      </c>
    </row>
    <row r="25" spans="2:5" x14ac:dyDescent="0.2">
      <c r="B25" s="43">
        <v>43.958333333333321</v>
      </c>
      <c r="C25" s="8" t="s">
        <v>84</v>
      </c>
    </row>
    <row r="26" spans="2:5" x14ac:dyDescent="0.2">
      <c r="B26" s="43">
        <v>44.235436893203875</v>
      </c>
      <c r="C26" s="8" t="s">
        <v>84</v>
      </c>
    </row>
    <row r="27" spans="2:5" x14ac:dyDescent="0.2">
      <c r="B27" s="43">
        <v>45.294943820224709</v>
      </c>
      <c r="C27" s="8" t="s">
        <v>84</v>
      </c>
    </row>
    <row r="28" spans="2:5" x14ac:dyDescent="0.2">
      <c r="B28" s="43">
        <v>29.464285714285708</v>
      </c>
      <c r="C28" s="8" t="s">
        <v>84</v>
      </c>
    </row>
    <row r="29" spans="2:5" x14ac:dyDescent="0.2">
      <c r="B29" s="43">
        <v>41.346153846153832</v>
      </c>
      <c r="C29" s="8" t="s">
        <v>84</v>
      </c>
    </row>
    <row r="30" spans="2:5" x14ac:dyDescent="0.2">
      <c r="B30" s="43">
        <v>27.815934065934062</v>
      </c>
      <c r="C30" s="8" t="s">
        <v>84</v>
      </c>
    </row>
    <row r="31" spans="2:5" x14ac:dyDescent="0.2">
      <c r="B31" s="43">
        <v>55.999999999999986</v>
      </c>
      <c r="C31" s="8" t="s">
        <v>84</v>
      </c>
    </row>
    <row r="32" spans="2:5" x14ac:dyDescent="0.2">
      <c r="B32" s="43">
        <v>38</v>
      </c>
      <c r="C32" s="8" t="s">
        <v>84</v>
      </c>
    </row>
    <row r="33" spans="2:3" x14ac:dyDescent="0.2">
      <c r="B33" s="43">
        <v>8.0965909090909065</v>
      </c>
      <c r="C33" s="8" t="s">
        <v>85</v>
      </c>
    </row>
    <row r="34" spans="2:3" x14ac:dyDescent="0.2">
      <c r="B34" s="43">
        <v>8.8942307692307665</v>
      </c>
      <c r="C34" s="8" t="s">
        <v>85</v>
      </c>
    </row>
    <row r="35" spans="2:3" x14ac:dyDescent="0.2">
      <c r="B35" s="43">
        <v>13.529829545454543</v>
      </c>
      <c r="C35" s="8" t="s">
        <v>85</v>
      </c>
    </row>
    <row r="36" spans="2:3" x14ac:dyDescent="0.2">
      <c r="B36" s="43">
        <v>9.3749999999999947</v>
      </c>
      <c r="C36" s="8" t="s">
        <v>85</v>
      </c>
    </row>
    <row r="37" spans="2:3" x14ac:dyDescent="0.2">
      <c r="B37" s="43">
        <v>5.9311224489795906</v>
      </c>
      <c r="C37" s="8" t="s">
        <v>85</v>
      </c>
    </row>
    <row r="38" spans="2:3" x14ac:dyDescent="0.2">
      <c r="B38" s="43">
        <v>5.439814814814814</v>
      </c>
      <c r="C38" s="8" t="s">
        <v>85</v>
      </c>
    </row>
    <row r="39" spans="2:3" x14ac:dyDescent="0.2">
      <c r="B39" s="43">
        <v>44.196428571428562</v>
      </c>
      <c r="C39" s="8" t="s">
        <v>85</v>
      </c>
    </row>
    <row r="40" spans="2:3" x14ac:dyDescent="0.2">
      <c r="B40" s="43">
        <v>29.707792207792203</v>
      </c>
      <c r="C40" s="8" t="s">
        <v>86</v>
      </c>
    </row>
    <row r="41" spans="2:3" x14ac:dyDescent="0.2">
      <c r="B41" s="43">
        <v>35.795454545454533</v>
      </c>
      <c r="C41" s="8" t="s">
        <v>86</v>
      </c>
    </row>
    <row r="42" spans="2:3" x14ac:dyDescent="0.2">
      <c r="B42" s="43">
        <v>56.525735294117638</v>
      </c>
      <c r="C42" s="8" t="s">
        <v>86</v>
      </c>
    </row>
    <row r="43" spans="2:3" x14ac:dyDescent="0.2">
      <c r="B43" s="43">
        <v>43.028846153846139</v>
      </c>
      <c r="C43" s="8" t="s">
        <v>86</v>
      </c>
    </row>
    <row r="44" spans="2:3" x14ac:dyDescent="0.2">
      <c r="B44" s="43">
        <v>129.64285714285711</v>
      </c>
      <c r="C44" s="8" t="s">
        <v>86</v>
      </c>
    </row>
    <row r="45" spans="2:3" x14ac:dyDescent="0.2">
      <c r="B45" s="43">
        <v>48.848684210526308</v>
      </c>
      <c r="C45" s="8" t="s">
        <v>86</v>
      </c>
    </row>
    <row r="46" spans="2:3" x14ac:dyDescent="0.2">
      <c r="B46" s="43">
        <v>73.91304347826086</v>
      </c>
      <c r="C46" s="8" t="s">
        <v>86</v>
      </c>
    </row>
    <row r="47" spans="2:3" x14ac:dyDescent="0.2">
      <c r="B47" s="43">
        <v>82.41279069767441</v>
      </c>
      <c r="C47" s="8" t="s">
        <v>86</v>
      </c>
    </row>
    <row r="49" spans="1:4" x14ac:dyDescent="0.2">
      <c r="A49" s="8" t="s">
        <v>15</v>
      </c>
    </row>
    <row r="50" spans="1:4" x14ac:dyDescent="0.2">
      <c r="A50" s="28"/>
      <c r="B50" s="28" t="s">
        <v>84</v>
      </c>
      <c r="C50" s="28" t="s">
        <v>83</v>
      </c>
      <c r="D50" s="28" t="s">
        <v>86</v>
      </c>
    </row>
    <row r="51" spans="1:4" x14ac:dyDescent="0.2">
      <c r="A51" s="28" t="s">
        <v>83</v>
      </c>
      <c r="B51" s="29">
        <v>6.9999999999999999E-6</v>
      </c>
      <c r="C51" s="29"/>
      <c r="D51" s="29"/>
    </row>
    <row r="52" spans="1:4" x14ac:dyDescent="0.2">
      <c r="A52" s="28" t="s">
        <v>86</v>
      </c>
      <c r="B52" s="29">
        <v>3.0030999999999999E-2</v>
      </c>
      <c r="C52" s="30">
        <v>1.4525529999999999E-7</v>
      </c>
      <c r="D52" s="29"/>
    </row>
    <row r="53" spans="1:4" x14ac:dyDescent="0.2">
      <c r="A53" s="28" t="s">
        <v>85</v>
      </c>
      <c r="B53" s="29">
        <v>3.4E-5</v>
      </c>
      <c r="C53" s="30">
        <v>0.53967699999999996</v>
      </c>
      <c r="D53" s="30">
        <v>3.9311099999999998E-7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N103"/>
  <sheetViews>
    <sheetView zoomScaleNormal="100" workbookViewId="0">
      <selection activeCell="A37" sqref="A1:XFD1048576"/>
    </sheetView>
  </sheetViews>
  <sheetFormatPr baseColWidth="10" defaultRowHeight="12.75" x14ac:dyDescent="0.2"/>
  <cols>
    <col min="1" max="3" width="11.42578125" style="8"/>
    <col min="4" max="4" width="13" style="8" bestFit="1" customWidth="1"/>
    <col min="5" max="16384" width="11.42578125" style="8"/>
  </cols>
  <sheetData>
    <row r="1" spans="1:10" x14ac:dyDescent="0.2">
      <c r="A1" s="8" t="s">
        <v>3</v>
      </c>
      <c r="B1" s="8" t="s">
        <v>7</v>
      </c>
    </row>
    <row r="3" spans="1:10" x14ac:dyDescent="0.2">
      <c r="A3" s="7" t="s">
        <v>83</v>
      </c>
      <c r="B3" s="31">
        <v>101</v>
      </c>
      <c r="E3" s="10"/>
    </row>
    <row r="4" spans="1:10" x14ac:dyDescent="0.2">
      <c r="A4" s="7" t="s">
        <v>83</v>
      </c>
      <c r="B4" s="31">
        <v>94</v>
      </c>
      <c r="E4" s="10"/>
    </row>
    <row r="5" spans="1:10" x14ac:dyDescent="0.2">
      <c r="A5" s="7" t="s">
        <v>83</v>
      </c>
      <c r="B5" s="31">
        <v>95</v>
      </c>
      <c r="E5" s="10"/>
    </row>
    <row r="6" spans="1:10" x14ac:dyDescent="0.2">
      <c r="A6" s="7" t="s">
        <v>83</v>
      </c>
      <c r="B6" s="31">
        <v>113</v>
      </c>
      <c r="E6" s="10"/>
    </row>
    <row r="7" spans="1:10" x14ac:dyDescent="0.2">
      <c r="A7" s="7" t="s">
        <v>83</v>
      </c>
      <c r="B7" s="31">
        <v>118</v>
      </c>
      <c r="E7" s="10"/>
    </row>
    <row r="8" spans="1:10" x14ac:dyDescent="0.2">
      <c r="A8" s="7" t="s">
        <v>83</v>
      </c>
      <c r="B8" s="31">
        <v>117</v>
      </c>
      <c r="E8" s="10"/>
    </row>
    <row r="9" spans="1:10" x14ac:dyDescent="0.2">
      <c r="A9" s="7" t="s">
        <v>83</v>
      </c>
      <c r="B9" s="31">
        <v>99</v>
      </c>
      <c r="E9" s="32"/>
    </row>
    <row r="10" spans="1:10" x14ac:dyDescent="0.2">
      <c r="A10" s="7" t="s">
        <v>83</v>
      </c>
      <c r="B10" s="31">
        <v>89</v>
      </c>
      <c r="E10" s="7"/>
    </row>
    <row r="11" spans="1:10" x14ac:dyDescent="0.2">
      <c r="A11" s="7" t="s">
        <v>83</v>
      </c>
      <c r="B11" s="31">
        <v>102</v>
      </c>
    </row>
    <row r="12" spans="1:10" x14ac:dyDescent="0.2">
      <c r="A12" s="7" t="s">
        <v>84</v>
      </c>
      <c r="B12" s="31">
        <v>116</v>
      </c>
      <c r="G12" s="16"/>
      <c r="H12" s="16"/>
      <c r="J12" s="10"/>
    </row>
    <row r="13" spans="1:10" x14ac:dyDescent="0.2">
      <c r="A13" s="7" t="s">
        <v>84</v>
      </c>
      <c r="B13" s="31">
        <v>88</v>
      </c>
      <c r="G13" s="10"/>
      <c r="H13" s="10"/>
      <c r="J13" s="10"/>
    </row>
    <row r="14" spans="1:10" x14ac:dyDescent="0.2">
      <c r="A14" s="7" t="s">
        <v>84</v>
      </c>
      <c r="B14" s="31">
        <v>108</v>
      </c>
      <c r="G14" s="16"/>
      <c r="H14" s="16"/>
      <c r="J14" s="10"/>
    </row>
    <row r="15" spans="1:10" x14ac:dyDescent="0.2">
      <c r="A15" s="7" t="s">
        <v>84</v>
      </c>
      <c r="B15" s="31">
        <v>93</v>
      </c>
      <c r="G15" s="10"/>
      <c r="H15" s="10"/>
      <c r="J15" s="10"/>
    </row>
    <row r="16" spans="1:10" x14ac:dyDescent="0.2">
      <c r="A16" s="7" t="s">
        <v>84</v>
      </c>
      <c r="B16" s="31">
        <v>93</v>
      </c>
    </row>
    <row r="17" spans="1:14" x14ac:dyDescent="0.2">
      <c r="A17" s="7" t="s">
        <v>84</v>
      </c>
      <c r="B17" s="31">
        <v>92</v>
      </c>
    </row>
    <row r="18" spans="1:14" x14ac:dyDescent="0.2">
      <c r="A18" s="7" t="s">
        <v>84</v>
      </c>
      <c r="B18" s="31">
        <v>101</v>
      </c>
    </row>
    <row r="19" spans="1:14" x14ac:dyDescent="0.2">
      <c r="A19" s="7" t="s">
        <v>84</v>
      </c>
      <c r="B19" s="31">
        <v>133</v>
      </c>
      <c r="H19" s="10"/>
    </row>
    <row r="20" spans="1:14" x14ac:dyDescent="0.2">
      <c r="A20" s="7" t="s">
        <v>84</v>
      </c>
      <c r="B20" s="31">
        <v>118</v>
      </c>
      <c r="G20" s="10"/>
      <c r="H20" s="10"/>
    </row>
    <row r="21" spans="1:14" x14ac:dyDescent="0.2">
      <c r="A21" s="7" t="s">
        <v>84</v>
      </c>
      <c r="B21" s="31">
        <v>107</v>
      </c>
      <c r="H21" s="10"/>
    </row>
    <row r="22" spans="1:14" x14ac:dyDescent="0.2">
      <c r="A22" s="7" t="s">
        <v>84</v>
      </c>
      <c r="B22" s="31">
        <v>148</v>
      </c>
      <c r="G22" s="10"/>
      <c r="H22" s="10"/>
    </row>
    <row r="23" spans="1:14" x14ac:dyDescent="0.2">
      <c r="A23" s="7" t="s">
        <v>84</v>
      </c>
      <c r="B23" s="31">
        <v>124</v>
      </c>
    </row>
    <row r="24" spans="1:14" x14ac:dyDescent="0.2">
      <c r="A24" s="7" t="s">
        <v>85</v>
      </c>
      <c r="B24" s="31">
        <v>104</v>
      </c>
    </row>
    <row r="25" spans="1:14" x14ac:dyDescent="0.2">
      <c r="A25" s="7" t="s">
        <v>85</v>
      </c>
      <c r="B25" s="31">
        <v>75</v>
      </c>
    </row>
    <row r="26" spans="1:14" x14ac:dyDescent="0.2">
      <c r="A26" s="7" t="s">
        <v>85</v>
      </c>
      <c r="B26" s="31">
        <v>95</v>
      </c>
      <c r="E26" s="10"/>
      <c r="F26" s="10"/>
      <c r="G26" s="10"/>
      <c r="H26" s="10"/>
      <c r="N26" s="10"/>
    </row>
    <row r="27" spans="1:14" x14ac:dyDescent="0.2">
      <c r="A27" s="7" t="s">
        <v>85</v>
      </c>
      <c r="B27" s="31">
        <v>118</v>
      </c>
      <c r="E27" s="10"/>
      <c r="F27" s="10"/>
      <c r="G27" s="10"/>
      <c r="H27" s="10"/>
      <c r="N27" s="10"/>
    </row>
    <row r="28" spans="1:14" x14ac:dyDescent="0.2">
      <c r="A28" s="7" t="s">
        <v>85</v>
      </c>
      <c r="B28" s="31">
        <v>83</v>
      </c>
      <c r="E28" s="10"/>
      <c r="F28" s="10"/>
      <c r="G28" s="10"/>
      <c r="H28" s="10"/>
      <c r="N28" s="10"/>
    </row>
    <row r="29" spans="1:14" x14ac:dyDescent="0.2">
      <c r="A29" s="7" t="s">
        <v>85</v>
      </c>
      <c r="B29" s="31">
        <v>83</v>
      </c>
      <c r="E29" s="10"/>
      <c r="F29" s="10"/>
      <c r="G29" s="10"/>
      <c r="H29" s="10"/>
      <c r="N29" s="10"/>
    </row>
    <row r="30" spans="1:14" x14ac:dyDescent="0.2">
      <c r="A30" s="7" t="s">
        <v>85</v>
      </c>
      <c r="B30" s="31">
        <v>87</v>
      </c>
      <c r="E30" s="10"/>
    </row>
    <row r="31" spans="1:14" x14ac:dyDescent="0.2">
      <c r="A31" s="7" t="s">
        <v>85</v>
      </c>
      <c r="B31" s="31">
        <v>76</v>
      </c>
      <c r="E31" s="10"/>
    </row>
    <row r="32" spans="1:14" x14ac:dyDescent="0.2">
      <c r="A32" s="7" t="s">
        <v>85</v>
      </c>
      <c r="B32" s="31">
        <v>81</v>
      </c>
      <c r="E32" s="10"/>
    </row>
    <row r="33" spans="1:5" x14ac:dyDescent="0.2">
      <c r="A33" s="7" t="s">
        <v>85</v>
      </c>
      <c r="B33" s="31">
        <v>101</v>
      </c>
      <c r="E33" s="10"/>
    </row>
    <row r="34" spans="1:5" x14ac:dyDescent="0.2">
      <c r="A34" s="7" t="s">
        <v>85</v>
      </c>
      <c r="B34" s="31">
        <v>101</v>
      </c>
      <c r="E34" s="10"/>
    </row>
    <row r="35" spans="1:5" x14ac:dyDescent="0.2">
      <c r="A35" s="7" t="s">
        <v>86</v>
      </c>
      <c r="B35" s="31">
        <v>118</v>
      </c>
      <c r="E35" s="10"/>
    </row>
    <row r="36" spans="1:5" x14ac:dyDescent="0.2">
      <c r="A36" s="7" t="s">
        <v>86</v>
      </c>
      <c r="B36" s="31">
        <v>91</v>
      </c>
      <c r="E36" s="10"/>
    </row>
    <row r="37" spans="1:5" x14ac:dyDescent="0.2">
      <c r="A37" s="7" t="s">
        <v>86</v>
      </c>
      <c r="B37" s="31">
        <v>120</v>
      </c>
      <c r="E37" s="10"/>
    </row>
    <row r="38" spans="1:5" x14ac:dyDescent="0.2">
      <c r="A38" s="7" t="s">
        <v>86</v>
      </c>
      <c r="B38" s="31">
        <v>80</v>
      </c>
      <c r="E38" s="10"/>
    </row>
    <row r="39" spans="1:5" x14ac:dyDescent="0.2">
      <c r="A39" s="7" t="s">
        <v>86</v>
      </c>
      <c r="B39" s="31">
        <v>120</v>
      </c>
      <c r="E39" s="10"/>
    </row>
    <row r="40" spans="1:5" x14ac:dyDescent="0.2">
      <c r="A40" s="7" t="s">
        <v>86</v>
      </c>
      <c r="B40" s="31">
        <v>134</v>
      </c>
      <c r="E40" s="10"/>
    </row>
    <row r="41" spans="1:5" x14ac:dyDescent="0.2">
      <c r="A41" s="7" t="s">
        <v>86</v>
      </c>
      <c r="B41" s="31">
        <v>95</v>
      </c>
      <c r="E41" s="10"/>
    </row>
    <row r="42" spans="1:5" x14ac:dyDescent="0.2">
      <c r="A42" s="7" t="s">
        <v>86</v>
      </c>
      <c r="B42" s="31">
        <v>119</v>
      </c>
      <c r="E42" s="10"/>
    </row>
    <row r="43" spans="1:5" x14ac:dyDescent="0.2">
      <c r="A43" s="7" t="s">
        <v>86</v>
      </c>
      <c r="B43" s="31">
        <v>76</v>
      </c>
      <c r="E43" s="10"/>
    </row>
    <row r="44" spans="1:5" x14ac:dyDescent="0.2">
      <c r="A44" s="7" t="s">
        <v>86</v>
      </c>
      <c r="B44" s="31">
        <v>212</v>
      </c>
      <c r="E44" s="10"/>
    </row>
    <row r="45" spans="1:5" x14ac:dyDescent="0.2">
      <c r="A45" s="7" t="s">
        <v>86</v>
      </c>
      <c r="B45" s="31">
        <v>165</v>
      </c>
      <c r="E45" s="10"/>
    </row>
    <row r="46" spans="1:5" x14ac:dyDescent="0.2">
      <c r="A46" s="7" t="s">
        <v>86</v>
      </c>
      <c r="B46" s="31">
        <v>113</v>
      </c>
      <c r="E46" s="16"/>
    </row>
    <row r="47" spans="1:5" x14ac:dyDescent="0.2">
      <c r="E47" s="10"/>
    </row>
    <row r="48" spans="1:5" x14ac:dyDescent="0.2">
      <c r="A48" s="7"/>
      <c r="B48" s="7" t="s">
        <v>0</v>
      </c>
      <c r="C48" s="7" t="s">
        <v>1</v>
      </c>
      <c r="E48" s="10"/>
    </row>
    <row r="49" spans="1:5" x14ac:dyDescent="0.2">
      <c r="A49" s="7" t="s">
        <v>83</v>
      </c>
      <c r="B49" s="11">
        <f>AVERAGE(B3:B11)</f>
        <v>103.11111111111111</v>
      </c>
      <c r="C49" s="11">
        <f>STDEV(B3:B11)/SQRT((COUNTA(B3:B11)))</f>
        <v>3.5017632242932053</v>
      </c>
      <c r="E49" s="10"/>
    </row>
    <row r="50" spans="1:5" x14ac:dyDescent="0.2">
      <c r="A50" s="7" t="s">
        <v>84</v>
      </c>
      <c r="B50" s="11">
        <f>AVERAGE(B12:B23)</f>
        <v>110.08333333333333</v>
      </c>
      <c r="C50" s="11">
        <f>STDEV(B12:B23)/SQRT(COUNTA(B12:B23))</f>
        <v>5.3292479618032189</v>
      </c>
      <c r="E50" s="10"/>
    </row>
    <row r="51" spans="1:5" x14ac:dyDescent="0.2">
      <c r="A51" s="7" t="s">
        <v>85</v>
      </c>
      <c r="B51" s="11">
        <f>AVERAGE(B24:B34)</f>
        <v>91.272727272727266</v>
      </c>
      <c r="C51" s="11">
        <f>STDEV(B24:B34)/SQRT(COUNTA(B24:B34))</f>
        <v>4.0878776647122086</v>
      </c>
      <c r="E51" s="10"/>
    </row>
    <row r="52" spans="1:5" x14ac:dyDescent="0.2">
      <c r="A52" s="7" t="s">
        <v>86</v>
      </c>
      <c r="B52" s="11">
        <f>AVERAGE(B35:B46)</f>
        <v>120.25</v>
      </c>
      <c r="C52" s="11">
        <f>STDEV(B35:B46)/SQRT(COUNTA(B35:B46))</f>
        <v>10.919904678238643</v>
      </c>
      <c r="E52" s="10"/>
    </row>
    <row r="54" spans="1:5" x14ac:dyDescent="0.2">
      <c r="A54" s="7" t="s">
        <v>12</v>
      </c>
      <c r="B54" s="8" t="s">
        <v>8</v>
      </c>
    </row>
    <row r="55" spans="1:5" x14ac:dyDescent="0.2">
      <c r="A55" s="31">
        <v>101</v>
      </c>
      <c r="B55" s="7" t="s">
        <v>83</v>
      </c>
    </row>
    <row r="56" spans="1:5" x14ac:dyDescent="0.2">
      <c r="A56" s="31">
        <v>94</v>
      </c>
      <c r="B56" s="7" t="s">
        <v>83</v>
      </c>
    </row>
    <row r="57" spans="1:5" x14ac:dyDescent="0.2">
      <c r="A57" s="31">
        <v>95</v>
      </c>
      <c r="B57" s="7" t="s">
        <v>83</v>
      </c>
    </row>
    <row r="58" spans="1:5" x14ac:dyDescent="0.2">
      <c r="A58" s="31">
        <v>113</v>
      </c>
      <c r="B58" s="7" t="s">
        <v>83</v>
      </c>
    </row>
    <row r="59" spans="1:5" x14ac:dyDescent="0.2">
      <c r="A59" s="31">
        <v>118</v>
      </c>
      <c r="B59" s="7" t="s">
        <v>83</v>
      </c>
    </row>
    <row r="60" spans="1:5" x14ac:dyDescent="0.2">
      <c r="A60" s="31">
        <v>117</v>
      </c>
      <c r="B60" s="7" t="s">
        <v>83</v>
      </c>
    </row>
    <row r="61" spans="1:5" x14ac:dyDescent="0.2">
      <c r="A61" s="31">
        <v>99</v>
      </c>
      <c r="B61" s="7" t="s">
        <v>83</v>
      </c>
    </row>
    <row r="62" spans="1:5" x14ac:dyDescent="0.2">
      <c r="A62" s="31">
        <v>89</v>
      </c>
      <c r="B62" s="7" t="s">
        <v>83</v>
      </c>
    </row>
    <row r="63" spans="1:5" x14ac:dyDescent="0.2">
      <c r="A63" s="31">
        <v>102</v>
      </c>
      <c r="B63" s="7" t="s">
        <v>83</v>
      </c>
    </row>
    <row r="64" spans="1:5" x14ac:dyDescent="0.2">
      <c r="A64" s="31">
        <v>116</v>
      </c>
      <c r="B64" s="7" t="s">
        <v>84</v>
      </c>
    </row>
    <row r="65" spans="1:2" x14ac:dyDescent="0.2">
      <c r="A65" s="31">
        <v>88</v>
      </c>
      <c r="B65" s="7" t="s">
        <v>84</v>
      </c>
    </row>
    <row r="66" spans="1:2" x14ac:dyDescent="0.2">
      <c r="A66" s="31">
        <v>108</v>
      </c>
      <c r="B66" s="7" t="s">
        <v>84</v>
      </c>
    </row>
    <row r="67" spans="1:2" x14ac:dyDescent="0.2">
      <c r="A67" s="31">
        <v>93</v>
      </c>
      <c r="B67" s="7" t="s">
        <v>84</v>
      </c>
    </row>
    <row r="68" spans="1:2" x14ac:dyDescent="0.2">
      <c r="A68" s="31">
        <v>93</v>
      </c>
      <c r="B68" s="7" t="s">
        <v>84</v>
      </c>
    </row>
    <row r="69" spans="1:2" x14ac:dyDescent="0.2">
      <c r="A69" s="31">
        <v>92</v>
      </c>
      <c r="B69" s="7" t="s">
        <v>84</v>
      </c>
    </row>
    <row r="70" spans="1:2" x14ac:dyDescent="0.2">
      <c r="A70" s="31">
        <v>101</v>
      </c>
      <c r="B70" s="7" t="s">
        <v>84</v>
      </c>
    </row>
    <row r="71" spans="1:2" x14ac:dyDescent="0.2">
      <c r="A71" s="31">
        <v>133</v>
      </c>
      <c r="B71" s="7" t="s">
        <v>84</v>
      </c>
    </row>
    <row r="72" spans="1:2" x14ac:dyDescent="0.2">
      <c r="A72" s="31">
        <v>118</v>
      </c>
      <c r="B72" s="7" t="s">
        <v>84</v>
      </c>
    </row>
    <row r="73" spans="1:2" x14ac:dyDescent="0.2">
      <c r="A73" s="31">
        <v>107</v>
      </c>
      <c r="B73" s="7" t="s">
        <v>84</v>
      </c>
    </row>
    <row r="74" spans="1:2" x14ac:dyDescent="0.2">
      <c r="A74" s="31">
        <v>148</v>
      </c>
      <c r="B74" s="7" t="s">
        <v>84</v>
      </c>
    </row>
    <row r="75" spans="1:2" x14ac:dyDescent="0.2">
      <c r="A75" s="31">
        <v>124</v>
      </c>
      <c r="B75" s="7" t="s">
        <v>84</v>
      </c>
    </row>
    <row r="76" spans="1:2" x14ac:dyDescent="0.2">
      <c r="A76" s="31">
        <v>104</v>
      </c>
      <c r="B76" s="7" t="s">
        <v>85</v>
      </c>
    </row>
    <row r="77" spans="1:2" x14ac:dyDescent="0.2">
      <c r="A77" s="31">
        <v>75</v>
      </c>
      <c r="B77" s="7" t="s">
        <v>85</v>
      </c>
    </row>
    <row r="78" spans="1:2" x14ac:dyDescent="0.2">
      <c r="A78" s="31">
        <v>95</v>
      </c>
      <c r="B78" s="7" t="s">
        <v>85</v>
      </c>
    </row>
    <row r="79" spans="1:2" x14ac:dyDescent="0.2">
      <c r="A79" s="31">
        <v>118</v>
      </c>
      <c r="B79" s="7" t="s">
        <v>85</v>
      </c>
    </row>
    <row r="80" spans="1:2" x14ac:dyDescent="0.2">
      <c r="A80" s="31">
        <v>83</v>
      </c>
      <c r="B80" s="7" t="s">
        <v>85</v>
      </c>
    </row>
    <row r="81" spans="1:2" x14ac:dyDescent="0.2">
      <c r="A81" s="31">
        <v>83</v>
      </c>
      <c r="B81" s="7" t="s">
        <v>85</v>
      </c>
    </row>
    <row r="82" spans="1:2" x14ac:dyDescent="0.2">
      <c r="A82" s="31">
        <v>87</v>
      </c>
      <c r="B82" s="7" t="s">
        <v>85</v>
      </c>
    </row>
    <row r="83" spans="1:2" x14ac:dyDescent="0.2">
      <c r="A83" s="31">
        <v>76</v>
      </c>
      <c r="B83" s="7" t="s">
        <v>85</v>
      </c>
    </row>
    <row r="84" spans="1:2" x14ac:dyDescent="0.2">
      <c r="A84" s="31">
        <v>81</v>
      </c>
      <c r="B84" s="7" t="s">
        <v>85</v>
      </c>
    </row>
    <row r="85" spans="1:2" x14ac:dyDescent="0.2">
      <c r="A85" s="31">
        <v>101</v>
      </c>
      <c r="B85" s="7" t="s">
        <v>85</v>
      </c>
    </row>
    <row r="86" spans="1:2" x14ac:dyDescent="0.2">
      <c r="A86" s="31">
        <v>101</v>
      </c>
      <c r="B86" s="7" t="s">
        <v>85</v>
      </c>
    </row>
    <row r="87" spans="1:2" x14ac:dyDescent="0.2">
      <c r="A87" s="31">
        <v>118</v>
      </c>
      <c r="B87" s="7" t="s">
        <v>86</v>
      </c>
    </row>
    <row r="88" spans="1:2" x14ac:dyDescent="0.2">
      <c r="A88" s="31">
        <v>91</v>
      </c>
      <c r="B88" s="7" t="s">
        <v>86</v>
      </c>
    </row>
    <row r="89" spans="1:2" x14ac:dyDescent="0.2">
      <c r="A89" s="31">
        <v>120</v>
      </c>
      <c r="B89" s="7" t="s">
        <v>86</v>
      </c>
    </row>
    <row r="90" spans="1:2" x14ac:dyDescent="0.2">
      <c r="A90" s="31">
        <v>80</v>
      </c>
      <c r="B90" s="7" t="s">
        <v>86</v>
      </c>
    </row>
    <row r="91" spans="1:2" x14ac:dyDescent="0.2">
      <c r="A91" s="31">
        <v>120</v>
      </c>
      <c r="B91" s="7" t="s">
        <v>86</v>
      </c>
    </row>
    <row r="92" spans="1:2" x14ac:dyDescent="0.2">
      <c r="A92" s="31">
        <v>134</v>
      </c>
      <c r="B92" s="7" t="s">
        <v>86</v>
      </c>
    </row>
    <row r="93" spans="1:2" x14ac:dyDescent="0.2">
      <c r="A93" s="31">
        <v>95</v>
      </c>
      <c r="B93" s="7" t="s">
        <v>86</v>
      </c>
    </row>
    <row r="94" spans="1:2" x14ac:dyDescent="0.2">
      <c r="A94" s="31">
        <v>119</v>
      </c>
      <c r="B94" s="7" t="s">
        <v>86</v>
      </c>
    </row>
    <row r="95" spans="1:2" x14ac:dyDescent="0.2">
      <c r="A95" s="31">
        <v>76</v>
      </c>
      <c r="B95" s="7" t="s">
        <v>86</v>
      </c>
    </row>
    <row r="96" spans="1:2" x14ac:dyDescent="0.2">
      <c r="A96" s="31">
        <v>212</v>
      </c>
      <c r="B96" s="7" t="s">
        <v>86</v>
      </c>
    </row>
    <row r="97" spans="1:4" x14ac:dyDescent="0.2">
      <c r="A97" s="31">
        <v>165</v>
      </c>
      <c r="B97" s="7" t="s">
        <v>86</v>
      </c>
    </row>
    <row r="98" spans="1:4" x14ac:dyDescent="0.2">
      <c r="A98" s="31">
        <v>113</v>
      </c>
      <c r="B98" s="7" t="s">
        <v>86</v>
      </c>
    </row>
    <row r="99" spans="1:4" x14ac:dyDescent="0.2">
      <c r="A99" s="8" t="s">
        <v>58</v>
      </c>
    </row>
    <row r="100" spans="1:4" x14ac:dyDescent="0.2">
      <c r="A100" s="28"/>
      <c r="B100" s="28" t="s">
        <v>84</v>
      </c>
      <c r="C100" s="28" t="s">
        <v>83</v>
      </c>
      <c r="D100" s="28" t="s">
        <v>86</v>
      </c>
    </row>
    <row r="101" spans="1:4" x14ac:dyDescent="0.2">
      <c r="A101" s="28" t="s">
        <v>83</v>
      </c>
      <c r="B101" s="29">
        <v>0.62434000000000001</v>
      </c>
      <c r="C101" s="29"/>
      <c r="D101" s="29"/>
    </row>
    <row r="102" spans="1:4" x14ac:dyDescent="0.2">
      <c r="A102" s="28" t="s">
        <v>86</v>
      </c>
      <c r="B102" s="29">
        <v>0.62891399999999997</v>
      </c>
      <c r="C102" s="29">
        <v>0.41718</v>
      </c>
      <c r="D102" s="29"/>
    </row>
    <row r="103" spans="1:4" x14ac:dyDescent="0.2">
      <c r="A103" s="28" t="s">
        <v>85</v>
      </c>
      <c r="B103" s="29">
        <v>5.8701999999999997E-2</v>
      </c>
      <c r="C103" s="29">
        <v>0.22505</v>
      </c>
      <c r="D103" s="29">
        <v>3.5393000000000001E-2</v>
      </c>
    </row>
  </sheetData>
  <pageMargins left="0.7" right="0.7" top="0.75" bottom="0.75" header="0.3" footer="0.3"/>
  <pageSetup paperSize="9" orientation="portrait" r:id="rId1"/>
  <ignoredErrors>
    <ignoredError sqref="B49:B52 C49:C5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67"/>
  <sheetViews>
    <sheetView topLeftCell="A8" zoomScaleNormal="100" workbookViewId="0">
      <selection activeCell="A8" sqref="A1:XFD1048576"/>
    </sheetView>
  </sheetViews>
  <sheetFormatPr baseColWidth="10" defaultRowHeight="15" x14ac:dyDescent="0.25"/>
  <sheetData>
    <row r="1" spans="1:5" x14ac:dyDescent="0.25">
      <c r="A1" s="4" t="s">
        <v>10</v>
      </c>
    </row>
    <row r="2" spans="1:5" x14ac:dyDescent="0.25">
      <c r="B2" s="8" t="s">
        <v>83</v>
      </c>
      <c r="C2" s="8" t="s">
        <v>84</v>
      </c>
      <c r="D2" s="8" t="s">
        <v>85</v>
      </c>
      <c r="E2" s="8" t="s">
        <v>86</v>
      </c>
    </row>
    <row r="3" spans="1:5" x14ac:dyDescent="0.25">
      <c r="B3" s="5">
        <v>9.204436942744838</v>
      </c>
      <c r="C3" s="5">
        <v>6.0715630885122414</v>
      </c>
      <c r="D3" s="5">
        <v>10.428409561541287</v>
      </c>
      <c r="E3" s="5">
        <v>5.3709981167608278</v>
      </c>
    </row>
    <row r="4" spans="1:5" x14ac:dyDescent="0.25">
      <c r="B4" s="5">
        <v>1.0904462729837228</v>
      </c>
      <c r="C4" s="5">
        <v>0.19087136929460582</v>
      </c>
      <c r="D4" s="5">
        <v>1.0099710090567393</v>
      </c>
      <c r="E4" s="5">
        <v>6.1694915254237301</v>
      </c>
    </row>
    <row r="5" spans="1:5" x14ac:dyDescent="0.25">
      <c r="B5" s="5">
        <v>2.6026365348399247</v>
      </c>
      <c r="C5" s="5">
        <v>0.30514335279086663</v>
      </c>
      <c r="D5" s="5">
        <v>2.4238499347508418</v>
      </c>
      <c r="E5" s="5">
        <v>1.8630041181205117</v>
      </c>
    </row>
    <row r="6" spans="1:5" x14ac:dyDescent="0.25">
      <c r="B6" s="5">
        <v>6.4369114877589455</v>
      </c>
      <c r="C6" s="5">
        <v>1.3085425604238461</v>
      </c>
      <c r="D6" s="5">
        <v>3.5329566854990579</v>
      </c>
      <c r="E6" s="5">
        <v>2.867743473130631</v>
      </c>
    </row>
    <row r="7" spans="1:5" x14ac:dyDescent="0.25">
      <c r="B7" s="5">
        <v>6.4293785310734464</v>
      </c>
      <c r="C7" s="5">
        <v>1.644231896289003</v>
      </c>
      <c r="D7" s="5">
        <v>7.5623188066046207</v>
      </c>
      <c r="E7" s="5">
        <v>4.8682240507615013</v>
      </c>
    </row>
    <row r="8" spans="1:5" x14ac:dyDescent="0.25">
      <c r="B8" s="5">
        <v>1.0499683522047962</v>
      </c>
      <c r="C8" s="5">
        <v>2.8682904720600764</v>
      </c>
      <c r="D8" s="5">
        <v>1.2504708097928434</v>
      </c>
      <c r="E8" s="5">
        <v>7.2864125465925884</v>
      </c>
    </row>
    <row r="9" spans="1:5" x14ac:dyDescent="0.25">
      <c r="B9" s="5">
        <v>2.3039282337404572</v>
      </c>
      <c r="C9" s="5">
        <v>9.9293394597213425</v>
      </c>
      <c r="D9" s="5">
        <v>0.63070539419087135</v>
      </c>
      <c r="E9" s="5">
        <v>3.4492736635644015</v>
      </c>
    </row>
    <row r="10" spans="1:5" x14ac:dyDescent="0.25">
      <c r="B10" s="5">
        <v>3.621855732939494</v>
      </c>
      <c r="C10" s="5">
        <v>4.9289956318228345</v>
      </c>
      <c r="D10" s="5">
        <v>1.6058091286307055</v>
      </c>
      <c r="E10" s="5">
        <v>7.5933609958506221</v>
      </c>
    </row>
    <row r="11" spans="1:5" x14ac:dyDescent="0.25">
      <c r="B11" s="5">
        <v>3.3817427385892116</v>
      </c>
      <c r="C11" s="5">
        <v>0.23651452282157676</v>
      </c>
      <c r="D11" s="5">
        <v>6.8485633463831643</v>
      </c>
      <c r="E11" s="5">
        <v>24.087136929460584</v>
      </c>
    </row>
    <row r="12" spans="1:5" x14ac:dyDescent="0.25">
      <c r="B12" s="5">
        <v>1.1161825726141079</v>
      </c>
      <c r="C12" s="5">
        <v>2.3313172515648075</v>
      </c>
      <c r="D12" s="5"/>
      <c r="E12" s="5">
        <v>14.315352697095436</v>
      </c>
    </row>
    <row r="13" spans="1:5" x14ac:dyDescent="0.25">
      <c r="C13" s="5">
        <v>1.3319502074688798</v>
      </c>
    </row>
    <row r="14" spans="1:5" x14ac:dyDescent="0.25">
      <c r="C14" s="5">
        <v>0.170124481327801</v>
      </c>
    </row>
    <row r="16" spans="1:5" x14ac:dyDescent="0.25">
      <c r="A16" s="4"/>
      <c r="B16" s="8" t="s">
        <v>83</v>
      </c>
      <c r="C16" s="8" t="s">
        <v>84</v>
      </c>
      <c r="D16" s="8" t="s">
        <v>85</v>
      </c>
      <c r="E16" s="8" t="s">
        <v>86</v>
      </c>
    </row>
    <row r="17" spans="1:10" x14ac:dyDescent="0.25">
      <c r="A17" s="4" t="s">
        <v>0</v>
      </c>
      <c r="B17" s="6">
        <f>AVERAGE(B3:B15)</f>
        <v>3.7237487399488942</v>
      </c>
      <c r="C17" s="6">
        <f>AVERAGE(C3:C14)</f>
        <v>2.6097403578414897</v>
      </c>
      <c r="D17" s="6">
        <f>AVERAGE(D3:D15)</f>
        <v>3.9214505196055711</v>
      </c>
      <c r="E17" s="6">
        <f>AVERAGE(E3:E15)</f>
        <v>7.7870998116760832</v>
      </c>
    </row>
    <row r="18" spans="1:10" x14ac:dyDescent="0.25">
      <c r="A18" s="4" t="s">
        <v>1</v>
      </c>
      <c r="B18" s="4">
        <f>STDEV(B3:B15)/SQRT(COUNTA(B3:B15))</f>
        <v>0.87561118804440508</v>
      </c>
      <c r="C18" s="4">
        <f>STDEV(C3:C14)/SQRT(COUNTA(C3:C14))</f>
        <v>0.86202787358479172</v>
      </c>
      <c r="D18" s="4">
        <f>STDEV(D3:D15)/SQRT(COUNTA(D3:D15))</f>
        <v>1.1688087858709666</v>
      </c>
      <c r="E18" s="4">
        <f>STDEV(E3:E15)/SQRT(COUNTA(E3:E15))</f>
        <v>2.1178691339859204</v>
      </c>
    </row>
    <row r="20" spans="1:10" x14ac:dyDescent="0.25">
      <c r="A20" t="s">
        <v>12</v>
      </c>
      <c r="B20" t="s">
        <v>8</v>
      </c>
      <c r="F20" s="1"/>
      <c r="G20" s="1"/>
      <c r="H20" s="1"/>
      <c r="I20" s="1"/>
      <c r="J20" s="1"/>
    </row>
    <row r="21" spans="1:10" x14ac:dyDescent="0.25">
      <c r="A21" s="5">
        <v>9.204436942744838</v>
      </c>
      <c r="B21" s="8" t="s">
        <v>83</v>
      </c>
      <c r="C21" s="6"/>
      <c r="F21" s="1"/>
      <c r="G21" s="1"/>
      <c r="H21" s="1"/>
      <c r="I21" s="1"/>
      <c r="J21" s="1"/>
    </row>
    <row r="22" spans="1:10" x14ac:dyDescent="0.25">
      <c r="A22" s="5">
        <v>1.0904462729837228</v>
      </c>
      <c r="B22" s="8" t="s">
        <v>83</v>
      </c>
      <c r="C22" s="6"/>
      <c r="F22" s="1"/>
      <c r="G22" s="1"/>
      <c r="H22" s="1"/>
      <c r="I22" s="1"/>
      <c r="J22" s="1"/>
    </row>
    <row r="23" spans="1:10" x14ac:dyDescent="0.25">
      <c r="A23" s="5">
        <v>2.6026365348399247</v>
      </c>
      <c r="B23" s="8" t="s">
        <v>83</v>
      </c>
      <c r="C23" s="6"/>
      <c r="F23" s="1"/>
      <c r="G23" s="1"/>
      <c r="H23" s="1"/>
      <c r="I23" s="1"/>
      <c r="J23" s="1"/>
    </row>
    <row r="24" spans="1:10" x14ac:dyDescent="0.25">
      <c r="A24" s="5">
        <v>6.4369114877589455</v>
      </c>
      <c r="B24" s="8" t="s">
        <v>83</v>
      </c>
      <c r="C24" s="6"/>
      <c r="F24" s="1"/>
      <c r="G24" s="1"/>
      <c r="H24" s="1"/>
      <c r="I24" s="1"/>
      <c r="J24" s="1"/>
    </row>
    <row r="25" spans="1:10" x14ac:dyDescent="0.25">
      <c r="A25" s="5">
        <v>6.4293785310734464</v>
      </c>
      <c r="B25" s="8" t="s">
        <v>83</v>
      </c>
      <c r="C25" s="6"/>
    </row>
    <row r="26" spans="1:10" x14ac:dyDescent="0.25">
      <c r="A26" s="5">
        <v>1.0499683522047962</v>
      </c>
      <c r="B26" s="8" t="s">
        <v>83</v>
      </c>
      <c r="C26" s="6"/>
    </row>
    <row r="27" spans="1:10" x14ac:dyDescent="0.25">
      <c r="A27" s="5">
        <v>2.3039282337404572</v>
      </c>
      <c r="B27" s="8" t="s">
        <v>83</v>
      </c>
      <c r="C27" s="6"/>
      <c r="D27" s="4"/>
    </row>
    <row r="28" spans="1:10" x14ac:dyDescent="0.25">
      <c r="A28" s="5">
        <v>3.621855732939494</v>
      </c>
      <c r="B28" s="8" t="s">
        <v>83</v>
      </c>
      <c r="C28" s="6"/>
      <c r="D28" s="4"/>
    </row>
    <row r="29" spans="1:10" x14ac:dyDescent="0.25">
      <c r="A29" s="5">
        <v>3.3817427385892116</v>
      </c>
      <c r="B29" s="8" t="s">
        <v>83</v>
      </c>
      <c r="C29" s="6"/>
      <c r="D29" s="4"/>
    </row>
    <row r="30" spans="1:10" x14ac:dyDescent="0.25">
      <c r="A30" s="5">
        <v>1.1161825726141079</v>
      </c>
      <c r="B30" s="8" t="s">
        <v>83</v>
      </c>
      <c r="C30" s="6"/>
      <c r="D30" s="4"/>
    </row>
    <row r="31" spans="1:10" x14ac:dyDescent="0.25">
      <c r="A31" s="5">
        <v>6.0715630885122414</v>
      </c>
      <c r="B31" s="8" t="s">
        <v>84</v>
      </c>
    </row>
    <row r="32" spans="1:10" x14ac:dyDescent="0.25">
      <c r="A32" s="5">
        <v>0.19087136929460582</v>
      </c>
      <c r="B32" s="8" t="s">
        <v>84</v>
      </c>
    </row>
    <row r="33" spans="1:4" x14ac:dyDescent="0.25">
      <c r="A33" s="5">
        <v>0.30514335279086663</v>
      </c>
      <c r="B33" s="8" t="s">
        <v>84</v>
      </c>
    </row>
    <row r="34" spans="1:4" x14ac:dyDescent="0.25">
      <c r="A34" s="5">
        <v>1.3085425604238461</v>
      </c>
      <c r="B34" s="8" t="s">
        <v>84</v>
      </c>
    </row>
    <row r="35" spans="1:4" x14ac:dyDescent="0.25">
      <c r="A35" s="5">
        <v>1.644231896289003</v>
      </c>
      <c r="B35" s="8" t="s">
        <v>84</v>
      </c>
      <c r="D35" s="4"/>
    </row>
    <row r="36" spans="1:4" x14ac:dyDescent="0.25">
      <c r="A36" s="5">
        <v>2.8682904720600764</v>
      </c>
      <c r="B36" s="8" t="s">
        <v>84</v>
      </c>
      <c r="D36" s="4"/>
    </row>
    <row r="37" spans="1:4" x14ac:dyDescent="0.25">
      <c r="A37" s="5">
        <v>9.9293394597213425</v>
      </c>
      <c r="B37" s="8" t="s">
        <v>84</v>
      </c>
      <c r="D37" s="4"/>
    </row>
    <row r="38" spans="1:4" x14ac:dyDescent="0.25">
      <c r="A38" s="5">
        <v>4.9289956318228345</v>
      </c>
      <c r="B38" s="8" t="s">
        <v>84</v>
      </c>
      <c r="D38" s="4"/>
    </row>
    <row r="39" spans="1:4" x14ac:dyDescent="0.25">
      <c r="A39" s="5">
        <v>0.23651452282157676</v>
      </c>
      <c r="B39" s="8" t="s">
        <v>84</v>
      </c>
      <c r="D39" s="4"/>
    </row>
    <row r="40" spans="1:4" x14ac:dyDescent="0.25">
      <c r="A40" s="5">
        <v>2.3313172515648075</v>
      </c>
      <c r="B40" s="8" t="s">
        <v>84</v>
      </c>
      <c r="D40" s="4"/>
    </row>
    <row r="41" spans="1:4" x14ac:dyDescent="0.25">
      <c r="A41" s="5">
        <v>1.3319502074688798</v>
      </c>
      <c r="B41" s="8" t="s">
        <v>84</v>
      </c>
      <c r="D41" s="4"/>
    </row>
    <row r="42" spans="1:4" x14ac:dyDescent="0.25">
      <c r="A42" s="5">
        <v>0.170124481327801</v>
      </c>
      <c r="B42" s="8" t="s">
        <v>84</v>
      </c>
      <c r="D42" s="4"/>
    </row>
    <row r="43" spans="1:4" x14ac:dyDescent="0.25">
      <c r="A43" s="5">
        <v>10.428409561541287</v>
      </c>
      <c r="B43" s="8" t="s">
        <v>85</v>
      </c>
    </row>
    <row r="44" spans="1:4" x14ac:dyDescent="0.25">
      <c r="A44" s="5">
        <v>1.0099710090567393</v>
      </c>
      <c r="B44" s="8" t="s">
        <v>85</v>
      </c>
      <c r="D44" s="4"/>
    </row>
    <row r="45" spans="1:4" x14ac:dyDescent="0.25">
      <c r="A45" s="5">
        <v>2.4238499347508418</v>
      </c>
      <c r="B45" s="8" t="s">
        <v>85</v>
      </c>
      <c r="D45" s="4"/>
    </row>
    <row r="46" spans="1:4" x14ac:dyDescent="0.25">
      <c r="A46" s="5">
        <v>3.5329566854990579</v>
      </c>
      <c r="B46" s="8" t="s">
        <v>85</v>
      </c>
      <c r="D46" s="4"/>
    </row>
    <row r="47" spans="1:4" x14ac:dyDescent="0.25">
      <c r="A47" s="5">
        <v>7.5623188066046207</v>
      </c>
      <c r="B47" s="8" t="s">
        <v>85</v>
      </c>
      <c r="D47" s="4"/>
    </row>
    <row r="48" spans="1:4" x14ac:dyDescent="0.25">
      <c r="A48" s="5">
        <v>1.2504708097928434</v>
      </c>
      <c r="B48" s="8" t="s">
        <v>85</v>
      </c>
      <c r="D48" s="4"/>
    </row>
    <row r="49" spans="1:4" x14ac:dyDescent="0.25">
      <c r="A49" s="5">
        <v>0.63070539419087135</v>
      </c>
      <c r="B49" s="8" t="s">
        <v>85</v>
      </c>
      <c r="D49" s="4"/>
    </row>
    <row r="50" spans="1:4" x14ac:dyDescent="0.25">
      <c r="A50" s="5">
        <v>1.6058091286307055</v>
      </c>
      <c r="B50" s="8" t="s">
        <v>85</v>
      </c>
      <c r="D50" s="4"/>
    </row>
    <row r="51" spans="1:4" x14ac:dyDescent="0.25">
      <c r="A51" s="5">
        <v>6.8485633463831643</v>
      </c>
      <c r="B51" s="8" t="s">
        <v>85</v>
      </c>
      <c r="D51" s="4"/>
    </row>
    <row r="52" spans="1:4" x14ac:dyDescent="0.25">
      <c r="A52" s="5">
        <v>5.3709981167608278</v>
      </c>
      <c r="B52" s="8" t="s">
        <v>86</v>
      </c>
      <c r="C52" s="6"/>
    </row>
    <row r="53" spans="1:4" x14ac:dyDescent="0.25">
      <c r="A53" s="5">
        <v>6.1694915254237301</v>
      </c>
      <c r="B53" s="8" t="s">
        <v>86</v>
      </c>
      <c r="C53" s="6"/>
    </row>
    <row r="54" spans="1:4" x14ac:dyDescent="0.25">
      <c r="A54" s="5">
        <v>1.8630041181205117</v>
      </c>
      <c r="B54" s="8" t="s">
        <v>86</v>
      </c>
      <c r="C54" s="6"/>
    </row>
    <row r="55" spans="1:4" x14ac:dyDescent="0.25">
      <c r="A55" s="5">
        <v>2.867743473130631</v>
      </c>
      <c r="B55" s="8" t="s">
        <v>86</v>
      </c>
      <c r="C55" s="6"/>
    </row>
    <row r="56" spans="1:4" x14ac:dyDescent="0.25">
      <c r="A56" s="5">
        <v>4.8682240507615013</v>
      </c>
      <c r="B56" s="8" t="s">
        <v>86</v>
      </c>
      <c r="C56" s="6"/>
    </row>
    <row r="57" spans="1:4" x14ac:dyDescent="0.25">
      <c r="A57" s="5">
        <v>7.2864125465925884</v>
      </c>
      <c r="B57" s="8" t="s">
        <v>86</v>
      </c>
      <c r="C57" s="6"/>
    </row>
    <row r="58" spans="1:4" x14ac:dyDescent="0.25">
      <c r="A58" s="5">
        <v>3.4492736635644015</v>
      </c>
      <c r="B58" s="8" t="s">
        <v>86</v>
      </c>
      <c r="C58" s="6"/>
    </row>
    <row r="59" spans="1:4" x14ac:dyDescent="0.25">
      <c r="A59" s="5">
        <v>7.5933609958506221</v>
      </c>
      <c r="B59" s="8" t="s">
        <v>86</v>
      </c>
      <c r="C59" s="6"/>
    </row>
    <row r="60" spans="1:4" x14ac:dyDescent="0.25">
      <c r="A60" s="5">
        <v>24.087136929460584</v>
      </c>
      <c r="B60" s="8" t="s">
        <v>86</v>
      </c>
      <c r="C60" s="6"/>
    </row>
    <row r="61" spans="1:4" x14ac:dyDescent="0.25">
      <c r="A61" s="5">
        <v>14.315352697095436</v>
      </c>
      <c r="B61" s="8" t="s">
        <v>86</v>
      </c>
      <c r="C61" s="6"/>
    </row>
    <row r="63" spans="1:4" x14ac:dyDescent="0.25">
      <c r="A63" t="s">
        <v>17</v>
      </c>
    </row>
    <row r="64" spans="1:4" x14ac:dyDescent="0.25">
      <c r="A64" s="2"/>
      <c r="B64" s="19" t="s">
        <v>84</v>
      </c>
      <c r="C64" s="19" t="s">
        <v>83</v>
      </c>
      <c r="D64" s="27" t="s">
        <v>86</v>
      </c>
    </row>
    <row r="65" spans="1:4" x14ac:dyDescent="0.25">
      <c r="A65" s="19" t="s">
        <v>83</v>
      </c>
      <c r="B65" s="20">
        <v>0.32807999999999998</v>
      </c>
      <c r="C65" s="20"/>
      <c r="D65" s="20"/>
    </row>
    <row r="66" spans="1:4" x14ac:dyDescent="0.25">
      <c r="A66" s="27" t="s">
        <v>86</v>
      </c>
      <c r="B66" s="20">
        <v>2.6214999999999999E-2</v>
      </c>
      <c r="C66" s="20">
        <v>0.17426700000000001</v>
      </c>
      <c r="D66" s="20"/>
    </row>
    <row r="67" spans="1:4" x14ac:dyDescent="0.25">
      <c r="A67" s="27" t="s">
        <v>85</v>
      </c>
      <c r="B67" s="20">
        <v>0.32807999999999998</v>
      </c>
      <c r="C67" s="20">
        <v>0.95870699999999998</v>
      </c>
      <c r="D67" s="20">
        <v>0.17426700000000001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87"/>
  <sheetViews>
    <sheetView zoomScaleNormal="100" workbookViewId="0">
      <selection activeCell="D1" sqref="A1:XFD1048576"/>
    </sheetView>
  </sheetViews>
  <sheetFormatPr baseColWidth="10" defaultRowHeight="12.75" x14ac:dyDescent="0.2"/>
  <cols>
    <col min="1" max="2" width="11.42578125" style="8"/>
    <col min="3" max="3" width="13.28515625" style="8" bestFit="1" customWidth="1"/>
    <col min="4" max="5" width="11.42578125" style="8"/>
    <col min="6" max="6" width="13" style="8" bestFit="1" customWidth="1"/>
    <col min="7" max="16384" width="11.42578125" style="8"/>
  </cols>
  <sheetData>
    <row r="1" spans="1:31" x14ac:dyDescent="0.2">
      <c r="A1" s="8" t="s">
        <v>18</v>
      </c>
      <c r="B1" s="12"/>
      <c r="C1" s="3">
        <v>0</v>
      </c>
      <c r="D1" s="3">
        <v>15</v>
      </c>
      <c r="E1" s="3">
        <v>30</v>
      </c>
      <c r="F1" s="3">
        <v>45</v>
      </c>
      <c r="G1" s="3">
        <v>60</v>
      </c>
      <c r="H1" s="3">
        <v>120</v>
      </c>
      <c r="I1" s="18" t="s">
        <v>0</v>
      </c>
    </row>
    <row r="2" spans="1:31" x14ac:dyDescent="0.2">
      <c r="A2" s="7" t="s">
        <v>83</v>
      </c>
      <c r="C2" s="16">
        <v>100.77777777777777</v>
      </c>
      <c r="D2" s="16">
        <v>197.88888888888889</v>
      </c>
      <c r="E2" s="16">
        <v>161.875</v>
      </c>
      <c r="F2" s="16">
        <v>159.66666666666666</v>
      </c>
      <c r="G2" s="16">
        <v>140.44444444444446</v>
      </c>
      <c r="H2" s="16">
        <v>95.777777777777771</v>
      </c>
      <c r="T2" s="10"/>
    </row>
    <row r="3" spans="1:31" x14ac:dyDescent="0.2">
      <c r="A3" s="7" t="s">
        <v>84</v>
      </c>
      <c r="C3" s="16">
        <v>111.33333333333333</v>
      </c>
      <c r="D3" s="16">
        <v>242.75</v>
      </c>
      <c r="E3" s="16">
        <v>206</v>
      </c>
      <c r="F3" s="16">
        <v>164.91666666666666</v>
      </c>
      <c r="G3" s="16">
        <v>158</v>
      </c>
      <c r="H3" s="16">
        <v>106.41666666666667</v>
      </c>
      <c r="T3" s="10"/>
    </row>
    <row r="4" spans="1:31" x14ac:dyDescent="0.2">
      <c r="A4" s="7" t="s">
        <v>85</v>
      </c>
      <c r="C4" s="16">
        <v>94.3</v>
      </c>
      <c r="D4" s="16">
        <v>180.7</v>
      </c>
      <c r="E4" s="16">
        <v>177.3</v>
      </c>
      <c r="F4" s="16">
        <v>150</v>
      </c>
      <c r="G4" s="16">
        <v>138.9</v>
      </c>
      <c r="H4" s="16">
        <v>93.8</v>
      </c>
      <c r="T4" s="10"/>
    </row>
    <row r="5" spans="1:31" x14ac:dyDescent="0.2">
      <c r="A5" s="7" t="s">
        <v>86</v>
      </c>
      <c r="C5" s="16">
        <v>132.5</v>
      </c>
      <c r="D5" s="16">
        <v>265.08333333333331</v>
      </c>
      <c r="E5" s="16">
        <v>248.75</v>
      </c>
      <c r="F5" s="16">
        <v>227.83333333333334</v>
      </c>
      <c r="G5" s="16">
        <v>209.41666666666666</v>
      </c>
      <c r="H5" s="16">
        <v>134.33333333333334</v>
      </c>
      <c r="T5" s="10"/>
      <c r="Z5" s="7"/>
      <c r="AA5" s="7"/>
      <c r="AB5" s="7"/>
      <c r="AC5" s="7"/>
      <c r="AD5" s="7"/>
      <c r="AE5" s="7"/>
    </row>
    <row r="6" spans="1:31" x14ac:dyDescent="0.2">
      <c r="I6" s="8" t="s">
        <v>1</v>
      </c>
      <c r="T6" s="10"/>
      <c r="Z6" s="7"/>
      <c r="AA6" s="7"/>
      <c r="AB6" s="7"/>
      <c r="AC6" s="7"/>
      <c r="AD6" s="7"/>
      <c r="AE6" s="7"/>
    </row>
    <row r="7" spans="1:31" x14ac:dyDescent="0.2">
      <c r="A7" s="7" t="s">
        <v>83</v>
      </c>
      <c r="C7" s="16">
        <v>3.6277394927365698</v>
      </c>
      <c r="D7" s="16">
        <v>13.368125901690805</v>
      </c>
      <c r="E7" s="16">
        <v>6.9269143821143659</v>
      </c>
      <c r="F7" s="16">
        <v>7.7781745930520225</v>
      </c>
      <c r="G7" s="16">
        <v>6.8152425389121314</v>
      </c>
      <c r="H7" s="16">
        <v>5.0243235525286307</v>
      </c>
      <c r="T7" s="10"/>
      <c r="Z7" s="7"/>
      <c r="AA7" s="7"/>
      <c r="AB7" s="7"/>
      <c r="AC7" s="7"/>
      <c r="AD7" s="11"/>
      <c r="AE7" s="7"/>
    </row>
    <row r="8" spans="1:31" x14ac:dyDescent="0.2">
      <c r="A8" s="7" t="s">
        <v>84</v>
      </c>
      <c r="C8" s="17">
        <v>5.4346438278284133</v>
      </c>
      <c r="D8" s="17">
        <v>20.490620544606021</v>
      </c>
      <c r="E8" s="17">
        <v>13.801624849446116</v>
      </c>
      <c r="F8" s="17">
        <v>9.7339287385345514</v>
      </c>
      <c r="G8" s="17">
        <v>9.7226695423789362</v>
      </c>
      <c r="H8" s="16">
        <v>7.2795462035275831</v>
      </c>
      <c r="T8" s="10"/>
      <c r="Z8" s="7"/>
      <c r="AA8" s="7"/>
      <c r="AB8" s="7"/>
      <c r="AC8" s="7"/>
      <c r="AD8" s="7"/>
      <c r="AE8" s="7"/>
    </row>
    <row r="9" spans="1:31" x14ac:dyDescent="0.2">
      <c r="A9" s="7" t="s">
        <v>85</v>
      </c>
      <c r="C9" s="16">
        <v>6.2805696839980696</v>
      </c>
      <c r="D9" s="16">
        <v>14.915353759726168</v>
      </c>
      <c r="E9" s="16">
        <v>15.15772630267041</v>
      </c>
      <c r="F9" s="16">
        <v>15.06403000528079</v>
      </c>
      <c r="G9" s="16">
        <v>16.689617531068027</v>
      </c>
      <c r="H9" s="16">
        <v>6.8293484315855535</v>
      </c>
      <c r="T9" s="10"/>
      <c r="Z9" s="7"/>
      <c r="AA9" s="7"/>
      <c r="AB9" s="7"/>
      <c r="AC9" s="7"/>
      <c r="AD9" s="7"/>
      <c r="AE9" s="7"/>
    </row>
    <row r="10" spans="1:31" x14ac:dyDescent="0.2">
      <c r="A10" s="7" t="s">
        <v>86</v>
      </c>
      <c r="C10" s="16">
        <v>9.3294093482856031</v>
      </c>
      <c r="D10" s="16">
        <v>16.843062744829467</v>
      </c>
      <c r="E10" s="16">
        <v>11.70866358856992</v>
      </c>
      <c r="F10" s="16">
        <v>12.190926415522593</v>
      </c>
      <c r="G10" s="16">
        <v>13.657863942606371</v>
      </c>
      <c r="H10" s="16">
        <v>10.278200919490438</v>
      </c>
      <c r="T10" s="10"/>
      <c r="Z10" s="7"/>
      <c r="AA10" s="7"/>
      <c r="AB10" s="7"/>
      <c r="AC10" s="7"/>
      <c r="AD10" s="7"/>
      <c r="AE10" s="7"/>
    </row>
    <row r="11" spans="1:31" x14ac:dyDescent="0.2">
      <c r="T11" s="10"/>
      <c r="Z11" s="7"/>
      <c r="AA11" s="7"/>
      <c r="AB11" s="7"/>
      <c r="AC11" s="7"/>
      <c r="AD11" s="7"/>
      <c r="AE11" s="7"/>
    </row>
    <row r="12" spans="1:31" x14ac:dyDescent="0.2">
      <c r="F12" s="8" t="s">
        <v>67</v>
      </c>
      <c r="T12" s="10"/>
      <c r="Z12" s="7"/>
      <c r="AA12" s="7"/>
      <c r="AB12" s="7"/>
      <c r="AC12" s="7"/>
      <c r="AD12" s="7"/>
      <c r="AE12" s="7"/>
    </row>
    <row r="13" spans="1:31" x14ac:dyDescent="0.2">
      <c r="F13" s="8" t="s">
        <v>68</v>
      </c>
      <c r="T13" s="10"/>
      <c r="Z13" s="7"/>
      <c r="AA13" s="7"/>
      <c r="AB13" s="7"/>
      <c r="AC13" s="7"/>
      <c r="AD13" s="7"/>
      <c r="AE13" s="7"/>
    </row>
    <row r="14" spans="1:31" x14ac:dyDescent="0.2">
      <c r="F14" s="8" t="s">
        <v>69</v>
      </c>
      <c r="T14" s="10"/>
      <c r="Z14" s="7"/>
      <c r="AA14" s="7"/>
      <c r="AB14" s="7"/>
      <c r="AC14" s="7"/>
      <c r="AD14" s="7"/>
      <c r="AE14" s="7"/>
    </row>
    <row r="15" spans="1:31" x14ac:dyDescent="0.2">
      <c r="F15" s="8" t="s">
        <v>70</v>
      </c>
      <c r="T15" s="10"/>
      <c r="Z15" s="7"/>
      <c r="AA15" s="7"/>
      <c r="AB15" s="7"/>
      <c r="AC15" s="7"/>
      <c r="AD15" s="7"/>
      <c r="AE15" s="7"/>
    </row>
    <row r="16" spans="1:31" x14ac:dyDescent="0.2">
      <c r="F16" s="8" t="s">
        <v>71</v>
      </c>
      <c r="T16" s="10"/>
      <c r="Z16" s="7"/>
      <c r="AA16" s="7"/>
      <c r="AB16" s="7"/>
      <c r="AC16" s="7"/>
      <c r="AD16" s="11"/>
      <c r="AE16" s="7"/>
    </row>
    <row r="17" spans="1:31" x14ac:dyDescent="0.2">
      <c r="F17" s="8" t="s">
        <v>72</v>
      </c>
      <c r="T17" s="10"/>
      <c r="Z17" s="7"/>
      <c r="AA17" s="7"/>
      <c r="AB17" s="7"/>
      <c r="AC17" s="7"/>
      <c r="AD17" s="7"/>
      <c r="AE17" s="7"/>
    </row>
    <row r="18" spans="1:31" x14ac:dyDescent="0.2">
      <c r="F18" s="8" t="s">
        <v>73</v>
      </c>
      <c r="T18" s="10"/>
      <c r="Z18" s="7"/>
      <c r="AA18" s="7"/>
      <c r="AB18" s="7"/>
      <c r="AC18" s="7"/>
      <c r="AD18" s="7"/>
      <c r="AE18" s="7"/>
    </row>
    <row r="19" spans="1:31" x14ac:dyDescent="0.2">
      <c r="F19" s="8" t="s">
        <v>74</v>
      </c>
      <c r="T19" s="10"/>
      <c r="Z19" s="7"/>
      <c r="AA19" s="7"/>
      <c r="AB19" s="7"/>
      <c r="AC19" s="7"/>
      <c r="AD19" s="7"/>
      <c r="AE19" s="7"/>
    </row>
    <row r="20" spans="1:31" x14ac:dyDescent="0.2">
      <c r="F20" s="8" t="s">
        <v>75</v>
      </c>
      <c r="T20" s="10"/>
      <c r="Z20" s="7"/>
      <c r="AA20" s="7"/>
      <c r="AB20" s="7"/>
      <c r="AC20" s="7"/>
      <c r="AD20" s="7"/>
      <c r="AE20" s="7"/>
    </row>
    <row r="21" spans="1:31" x14ac:dyDescent="0.2">
      <c r="F21" s="8" t="s">
        <v>76</v>
      </c>
      <c r="T21" s="10"/>
      <c r="Z21" s="7"/>
      <c r="AA21" s="7"/>
      <c r="AB21" s="7"/>
      <c r="AC21" s="7"/>
      <c r="AD21" s="7"/>
      <c r="AE21" s="7"/>
    </row>
    <row r="22" spans="1:31" x14ac:dyDescent="0.2">
      <c r="F22" s="8" t="s">
        <v>77</v>
      </c>
      <c r="T22" s="10"/>
      <c r="Z22" s="7"/>
      <c r="AA22" s="7"/>
      <c r="AB22" s="7"/>
      <c r="AC22" s="7"/>
      <c r="AD22" s="7"/>
      <c r="AE22" s="7"/>
    </row>
    <row r="23" spans="1:31" x14ac:dyDescent="0.2">
      <c r="F23" s="8" t="s">
        <v>78</v>
      </c>
      <c r="T23" s="10"/>
      <c r="Z23" s="7"/>
      <c r="AA23" s="7"/>
      <c r="AB23" s="7"/>
      <c r="AC23" s="7"/>
      <c r="AD23" s="7"/>
      <c r="AE23" s="7"/>
    </row>
    <row r="24" spans="1:31" x14ac:dyDescent="0.2">
      <c r="F24" s="8" t="s">
        <v>79</v>
      </c>
      <c r="T24" s="10"/>
      <c r="Z24" s="7"/>
      <c r="AA24" s="7"/>
      <c r="AB24" s="7"/>
      <c r="AC24" s="7"/>
      <c r="AD24" s="7"/>
      <c r="AE24" s="7"/>
    </row>
    <row r="25" spans="1:31" x14ac:dyDescent="0.2">
      <c r="F25" s="8" t="s">
        <v>80</v>
      </c>
      <c r="T25" s="10"/>
      <c r="Z25" s="7"/>
      <c r="AA25" s="7"/>
      <c r="AB25" s="7"/>
      <c r="AC25" s="7"/>
      <c r="AD25" s="7"/>
      <c r="AE25" s="7"/>
    </row>
    <row r="26" spans="1:31" x14ac:dyDescent="0.2">
      <c r="F26" s="8" t="s">
        <v>81</v>
      </c>
      <c r="T26" s="10"/>
      <c r="Z26" s="7"/>
      <c r="AA26" s="7"/>
      <c r="AB26" s="7"/>
      <c r="AC26" s="7"/>
      <c r="AD26" s="7"/>
      <c r="AE26" s="7"/>
    </row>
    <row r="27" spans="1:31" x14ac:dyDescent="0.2">
      <c r="F27" s="8" t="s">
        <v>82</v>
      </c>
      <c r="T27" s="10"/>
      <c r="Z27" s="7"/>
      <c r="AA27" s="7"/>
      <c r="AB27" s="7"/>
      <c r="AC27" s="7"/>
      <c r="AD27" s="7"/>
      <c r="AE27" s="7"/>
    </row>
    <row r="28" spans="1:31" x14ac:dyDescent="0.2">
      <c r="T28" s="10"/>
      <c r="Z28" s="7"/>
      <c r="AA28" s="7"/>
      <c r="AB28" s="7"/>
      <c r="AC28" s="7"/>
      <c r="AD28" s="7"/>
      <c r="AE28" s="7"/>
    </row>
    <row r="29" spans="1:31" x14ac:dyDescent="0.2">
      <c r="T29" s="10"/>
      <c r="Z29" s="7"/>
      <c r="AA29" s="7"/>
      <c r="AB29" s="7"/>
      <c r="AC29" s="7"/>
      <c r="AD29" s="7"/>
      <c r="AE29" s="7"/>
    </row>
    <row r="30" spans="1:31" x14ac:dyDescent="0.2">
      <c r="T30" s="10"/>
      <c r="Z30" s="7"/>
      <c r="AA30" s="7"/>
      <c r="AB30" s="7"/>
      <c r="AC30" s="7"/>
      <c r="AD30" s="7"/>
      <c r="AE30" s="7"/>
    </row>
    <row r="31" spans="1:31" x14ac:dyDescent="0.2">
      <c r="A31" s="8" t="s">
        <v>2</v>
      </c>
      <c r="T31" s="10"/>
      <c r="Z31" s="7"/>
      <c r="AA31" s="7"/>
      <c r="AB31" s="7"/>
      <c r="AC31" s="7"/>
      <c r="AD31" s="7"/>
      <c r="AE31" s="7"/>
    </row>
    <row r="32" spans="1:31" x14ac:dyDescent="0.2">
      <c r="B32" s="7" t="s">
        <v>83</v>
      </c>
      <c r="C32" s="9">
        <v>16.4175</v>
      </c>
      <c r="D32" s="9">
        <v>0.56138918096094437</v>
      </c>
      <c r="F32" s="16">
        <v>16417.5</v>
      </c>
      <c r="G32" s="16">
        <v>561.38918096094437</v>
      </c>
      <c r="H32" s="8">
        <f t="shared" ref="H32:I35" si="0">F32/1000</f>
        <v>16.4175</v>
      </c>
      <c r="I32" s="8">
        <f t="shared" si="0"/>
        <v>0.56138918096094437</v>
      </c>
      <c r="T32" s="10"/>
      <c r="Z32" s="7"/>
      <c r="AA32" s="7"/>
      <c r="AB32" s="7"/>
      <c r="AC32" s="7"/>
      <c r="AD32" s="7"/>
      <c r="AE32" s="7"/>
    </row>
    <row r="33" spans="1:31" x14ac:dyDescent="0.2">
      <c r="B33" s="7" t="s">
        <v>84</v>
      </c>
      <c r="C33" s="9">
        <v>19.157499999999999</v>
      </c>
      <c r="D33" s="9">
        <v>0.99713096955943836</v>
      </c>
      <c r="F33" s="16">
        <v>19157.5</v>
      </c>
      <c r="G33" s="16">
        <v>997.13096955943831</v>
      </c>
      <c r="H33" s="8">
        <f t="shared" si="0"/>
        <v>19.157499999999999</v>
      </c>
      <c r="I33" s="8">
        <f t="shared" si="0"/>
        <v>0.99713096955943836</v>
      </c>
      <c r="T33" s="10"/>
      <c r="Z33" s="7"/>
      <c r="AA33" s="7"/>
      <c r="AB33" s="7"/>
      <c r="AC33" s="7"/>
      <c r="AD33" s="7"/>
      <c r="AE33" s="7"/>
    </row>
    <row r="34" spans="1:31" x14ac:dyDescent="0.2">
      <c r="B34" s="7" t="s">
        <v>85</v>
      </c>
      <c r="C34" s="9">
        <v>16.227</v>
      </c>
      <c r="D34" s="9">
        <v>1.3964115618255242</v>
      </c>
      <c r="F34" s="16">
        <v>16227</v>
      </c>
      <c r="G34" s="16">
        <v>1396.4115618255241</v>
      </c>
      <c r="H34" s="8">
        <f t="shared" si="0"/>
        <v>16.227</v>
      </c>
      <c r="I34" s="8">
        <f t="shared" si="0"/>
        <v>1.3964115618255242</v>
      </c>
      <c r="T34" s="10"/>
      <c r="Z34" s="7"/>
      <c r="AA34" s="7"/>
      <c r="AB34" s="7"/>
      <c r="AC34" s="7"/>
      <c r="AD34" s="7"/>
      <c r="AE34" s="7"/>
    </row>
    <row r="35" spans="1:31" x14ac:dyDescent="0.2">
      <c r="B35" s="7" t="s">
        <v>86</v>
      </c>
      <c r="C35" s="9">
        <v>24.001874999999998</v>
      </c>
      <c r="D35" s="9">
        <v>1.3566880183967736</v>
      </c>
      <c r="F35" s="16">
        <v>24001.875</v>
      </c>
      <c r="G35" s="16">
        <v>1356.6880183967735</v>
      </c>
      <c r="H35" s="8">
        <f t="shared" si="0"/>
        <v>24.001874999999998</v>
      </c>
      <c r="I35" s="8">
        <f t="shared" si="0"/>
        <v>1.3566880183967736</v>
      </c>
      <c r="T35" s="10"/>
      <c r="Z35" s="7"/>
      <c r="AA35" s="7"/>
      <c r="AB35" s="7"/>
      <c r="AC35" s="7"/>
      <c r="AD35" s="7"/>
      <c r="AE35" s="7"/>
    </row>
    <row r="36" spans="1:31" x14ac:dyDescent="0.2">
      <c r="T36" s="10"/>
      <c r="Z36" s="7"/>
      <c r="AA36" s="7"/>
      <c r="AB36" s="7"/>
      <c r="AC36" s="7"/>
      <c r="AD36" s="7"/>
      <c r="AE36" s="7"/>
    </row>
    <row r="37" spans="1:31" x14ac:dyDescent="0.2">
      <c r="A37" s="7" t="s">
        <v>13</v>
      </c>
      <c r="B37" s="7"/>
      <c r="C37" s="7"/>
      <c r="D37" s="7"/>
      <c r="T37" s="10"/>
      <c r="Z37" s="7"/>
      <c r="AA37" s="7"/>
      <c r="AB37" s="7"/>
      <c r="AC37" s="7"/>
      <c r="AD37" s="7"/>
      <c r="AE37" s="7"/>
    </row>
    <row r="38" spans="1:31" x14ac:dyDescent="0.2">
      <c r="A38" s="7" t="s">
        <v>12</v>
      </c>
      <c r="B38" s="7" t="s">
        <v>8</v>
      </c>
      <c r="C38" s="7"/>
      <c r="D38" s="7"/>
      <c r="Z38" s="7"/>
      <c r="AA38" s="7"/>
      <c r="AB38" s="7"/>
      <c r="AC38" s="7"/>
      <c r="AD38" s="7"/>
      <c r="AE38" s="7"/>
    </row>
    <row r="39" spans="1:31" x14ac:dyDescent="0.2">
      <c r="A39" s="7">
        <v>18877.5</v>
      </c>
      <c r="B39" s="7" t="s">
        <v>83</v>
      </c>
      <c r="C39" s="11"/>
      <c r="D39" s="7"/>
      <c r="Z39" s="7"/>
      <c r="AA39" s="7"/>
      <c r="AB39" s="7"/>
      <c r="AC39" s="7"/>
      <c r="AD39" s="7"/>
      <c r="AE39" s="7"/>
    </row>
    <row r="40" spans="1:31" x14ac:dyDescent="0.2">
      <c r="A40" s="7">
        <v>17655</v>
      </c>
      <c r="B40" s="7" t="s">
        <v>83</v>
      </c>
      <c r="C40" s="11"/>
      <c r="D40" s="7"/>
    </row>
    <row r="41" spans="1:31" x14ac:dyDescent="0.2">
      <c r="A41" s="7">
        <v>14790</v>
      </c>
      <c r="B41" s="7" t="s">
        <v>83</v>
      </c>
      <c r="C41" s="11"/>
      <c r="D41" s="7"/>
    </row>
    <row r="42" spans="1:31" x14ac:dyDescent="0.2">
      <c r="A42" s="7">
        <v>18315</v>
      </c>
      <c r="B42" s="7" t="s">
        <v>83</v>
      </c>
      <c r="C42" s="11"/>
      <c r="D42" s="7"/>
    </row>
    <row r="43" spans="1:31" x14ac:dyDescent="0.2">
      <c r="A43" s="7">
        <v>14767.5</v>
      </c>
      <c r="B43" s="7" t="s">
        <v>83</v>
      </c>
      <c r="C43" s="11"/>
      <c r="D43" s="7"/>
    </row>
    <row r="44" spans="1:31" x14ac:dyDescent="0.2">
      <c r="A44" s="7">
        <v>15375</v>
      </c>
      <c r="B44" s="7" t="s">
        <v>83</v>
      </c>
      <c r="C44" s="11"/>
      <c r="D44" s="7"/>
    </row>
    <row r="45" spans="1:31" x14ac:dyDescent="0.2">
      <c r="A45" s="7">
        <v>15532.5</v>
      </c>
      <c r="B45" s="7" t="s">
        <v>83</v>
      </c>
      <c r="C45" s="11"/>
      <c r="D45" s="7"/>
    </row>
    <row r="46" spans="1:31" x14ac:dyDescent="0.2">
      <c r="A46" s="7">
        <v>14775</v>
      </c>
      <c r="B46" s="7" t="s">
        <v>83</v>
      </c>
      <c r="C46" s="11"/>
      <c r="D46" s="7"/>
    </row>
    <row r="47" spans="1:31" x14ac:dyDescent="0.2">
      <c r="A47" s="7">
        <v>17670</v>
      </c>
      <c r="B47" s="7" t="s">
        <v>83</v>
      </c>
      <c r="C47" s="11"/>
      <c r="D47" s="7"/>
    </row>
    <row r="48" spans="1:31" x14ac:dyDescent="0.2">
      <c r="A48" s="7">
        <v>24480</v>
      </c>
      <c r="B48" s="7" t="s">
        <v>84</v>
      </c>
      <c r="C48" s="11"/>
      <c r="D48" s="7"/>
    </row>
    <row r="49" spans="1:4" x14ac:dyDescent="0.2">
      <c r="A49" s="7">
        <v>16387.5</v>
      </c>
      <c r="B49" s="7" t="s">
        <v>84</v>
      </c>
      <c r="C49" s="11"/>
      <c r="D49" s="7"/>
    </row>
    <row r="50" spans="1:4" x14ac:dyDescent="0.2">
      <c r="A50" s="7">
        <v>17955</v>
      </c>
      <c r="B50" s="7" t="s">
        <v>84</v>
      </c>
      <c r="C50" s="11"/>
      <c r="D50" s="7"/>
    </row>
    <row r="51" spans="1:4" x14ac:dyDescent="0.2">
      <c r="A51" s="7">
        <v>16845</v>
      </c>
      <c r="B51" s="7" t="s">
        <v>84</v>
      </c>
      <c r="C51" s="11"/>
      <c r="D51" s="7"/>
    </row>
    <row r="52" spans="1:4" x14ac:dyDescent="0.2">
      <c r="A52" s="7">
        <v>18067.5</v>
      </c>
      <c r="B52" s="7" t="s">
        <v>84</v>
      </c>
      <c r="C52" s="11"/>
      <c r="D52" s="7"/>
    </row>
    <row r="53" spans="1:4" x14ac:dyDescent="0.2">
      <c r="A53" s="7">
        <v>19020</v>
      </c>
      <c r="B53" s="7" t="s">
        <v>84</v>
      </c>
      <c r="C53" s="11"/>
      <c r="D53" s="7"/>
    </row>
    <row r="54" spans="1:4" x14ac:dyDescent="0.2">
      <c r="A54" s="7">
        <v>25132.5</v>
      </c>
      <c r="B54" s="7" t="s">
        <v>84</v>
      </c>
      <c r="C54" s="11"/>
      <c r="D54" s="7"/>
    </row>
    <row r="55" spans="1:4" x14ac:dyDescent="0.2">
      <c r="A55" s="7">
        <v>20962.5</v>
      </c>
      <c r="B55" s="7" t="s">
        <v>84</v>
      </c>
      <c r="C55" s="11"/>
      <c r="D55" s="7"/>
    </row>
    <row r="56" spans="1:4" x14ac:dyDescent="0.2">
      <c r="A56" s="7">
        <v>22935</v>
      </c>
      <c r="B56" s="7" t="s">
        <v>84</v>
      </c>
      <c r="C56" s="11"/>
      <c r="D56" s="7"/>
    </row>
    <row r="57" spans="1:4" x14ac:dyDescent="0.2">
      <c r="A57" s="7">
        <v>15255</v>
      </c>
      <c r="B57" s="7" t="s">
        <v>84</v>
      </c>
      <c r="C57" s="11"/>
      <c r="D57" s="7"/>
    </row>
    <row r="58" spans="1:4" x14ac:dyDescent="0.2">
      <c r="A58" s="7">
        <v>17812.5</v>
      </c>
      <c r="B58" s="7" t="s">
        <v>84</v>
      </c>
      <c r="C58" s="11"/>
      <c r="D58" s="7"/>
    </row>
    <row r="59" spans="1:4" x14ac:dyDescent="0.2">
      <c r="A59" s="7">
        <v>15037.5</v>
      </c>
      <c r="B59" s="7" t="s">
        <v>84</v>
      </c>
      <c r="C59" s="11"/>
      <c r="D59" s="7"/>
    </row>
    <row r="60" spans="1:4" x14ac:dyDescent="0.2">
      <c r="A60" s="7">
        <v>14970</v>
      </c>
      <c r="B60" s="7" t="s">
        <v>85</v>
      </c>
      <c r="C60" s="11"/>
      <c r="D60" s="7"/>
    </row>
    <row r="61" spans="1:4" x14ac:dyDescent="0.2">
      <c r="A61" s="7">
        <v>17197.5</v>
      </c>
      <c r="B61" s="7" t="s">
        <v>85</v>
      </c>
      <c r="C61" s="11"/>
      <c r="D61" s="7"/>
    </row>
    <row r="62" spans="1:4" x14ac:dyDescent="0.2">
      <c r="A62" s="7">
        <v>16215</v>
      </c>
      <c r="B62" s="7" t="s">
        <v>85</v>
      </c>
      <c r="C62" s="11"/>
      <c r="D62" s="7"/>
    </row>
    <row r="63" spans="1:4" x14ac:dyDescent="0.2">
      <c r="A63" s="7">
        <v>15802.5</v>
      </c>
      <c r="B63" s="7" t="s">
        <v>85</v>
      </c>
      <c r="C63" s="11"/>
      <c r="D63" s="7"/>
    </row>
    <row r="64" spans="1:4" x14ac:dyDescent="0.2">
      <c r="A64" s="7">
        <v>19245</v>
      </c>
      <c r="B64" s="7" t="s">
        <v>85</v>
      </c>
      <c r="C64" s="11"/>
      <c r="D64" s="7"/>
    </row>
    <row r="65" spans="1:4" x14ac:dyDescent="0.2">
      <c r="A65" s="7">
        <v>11407.5</v>
      </c>
      <c r="B65" s="7" t="s">
        <v>85</v>
      </c>
      <c r="C65" s="11"/>
      <c r="D65" s="7"/>
    </row>
    <row r="66" spans="1:4" x14ac:dyDescent="0.2">
      <c r="A66" s="7">
        <v>11302.5</v>
      </c>
      <c r="B66" s="7" t="s">
        <v>85</v>
      </c>
      <c r="C66" s="11"/>
      <c r="D66" s="7"/>
    </row>
    <row r="67" spans="1:4" x14ac:dyDescent="0.2">
      <c r="A67" s="7">
        <v>26775</v>
      </c>
      <c r="B67" s="7" t="s">
        <v>85</v>
      </c>
      <c r="C67" s="11"/>
      <c r="D67" s="7"/>
    </row>
    <row r="68" spans="1:4" x14ac:dyDescent="0.2">
      <c r="A68" s="7">
        <v>14947.5</v>
      </c>
      <c r="B68" s="7" t="s">
        <v>85</v>
      </c>
      <c r="C68" s="7"/>
      <c r="D68" s="7"/>
    </row>
    <row r="69" spans="1:4" x14ac:dyDescent="0.2">
      <c r="A69" s="7">
        <v>14407.5</v>
      </c>
      <c r="B69" s="7" t="s">
        <v>85</v>
      </c>
      <c r="C69" s="11"/>
      <c r="D69" s="7"/>
    </row>
    <row r="70" spans="1:4" x14ac:dyDescent="0.2">
      <c r="A70" s="11">
        <v>15315</v>
      </c>
      <c r="B70" s="7" t="s">
        <v>86</v>
      </c>
      <c r="C70" s="7"/>
      <c r="D70" s="7"/>
    </row>
    <row r="71" spans="1:4" x14ac:dyDescent="0.2">
      <c r="A71" s="11">
        <v>20430</v>
      </c>
      <c r="B71" s="7" t="s">
        <v>86</v>
      </c>
      <c r="C71" s="7"/>
      <c r="D71" s="7"/>
    </row>
    <row r="72" spans="1:4" x14ac:dyDescent="0.2">
      <c r="A72" s="11">
        <v>20175</v>
      </c>
      <c r="B72" s="7" t="s">
        <v>86</v>
      </c>
      <c r="C72" s="7"/>
      <c r="D72" s="7"/>
    </row>
    <row r="73" spans="1:4" x14ac:dyDescent="0.2">
      <c r="A73" s="11">
        <v>22740</v>
      </c>
      <c r="B73" s="7" t="s">
        <v>86</v>
      </c>
      <c r="C73" s="7"/>
      <c r="D73" s="7"/>
    </row>
    <row r="74" spans="1:4" x14ac:dyDescent="0.2">
      <c r="A74" s="11">
        <v>23902.5</v>
      </c>
      <c r="B74" s="7" t="s">
        <v>86</v>
      </c>
      <c r="C74" s="7"/>
      <c r="D74" s="7"/>
    </row>
    <row r="75" spans="1:4" x14ac:dyDescent="0.2">
      <c r="A75" s="11">
        <v>30427.5</v>
      </c>
      <c r="B75" s="7" t="s">
        <v>86</v>
      </c>
      <c r="C75" s="7"/>
      <c r="D75" s="7"/>
    </row>
    <row r="76" spans="1:4" x14ac:dyDescent="0.2">
      <c r="A76" s="11">
        <v>28402.5</v>
      </c>
      <c r="B76" s="7" t="s">
        <v>86</v>
      </c>
      <c r="C76" s="7"/>
      <c r="D76" s="7"/>
    </row>
    <row r="77" spans="1:4" x14ac:dyDescent="0.2">
      <c r="A77" s="11">
        <v>21525</v>
      </c>
      <c r="B77" s="7" t="s">
        <v>86</v>
      </c>
      <c r="C77" s="7"/>
      <c r="D77" s="7"/>
    </row>
    <row r="78" spans="1:4" x14ac:dyDescent="0.2">
      <c r="A78" s="11">
        <v>21292.5</v>
      </c>
      <c r="B78" s="7" t="s">
        <v>86</v>
      </c>
      <c r="C78" s="7"/>
      <c r="D78" s="7"/>
    </row>
    <row r="79" spans="1:4" x14ac:dyDescent="0.2">
      <c r="A79" s="11">
        <v>29902.5</v>
      </c>
      <c r="B79" s="7" t="s">
        <v>86</v>
      </c>
      <c r="C79" s="7"/>
      <c r="D79" s="7"/>
    </row>
    <row r="80" spans="1:4" x14ac:dyDescent="0.2">
      <c r="A80" s="11">
        <v>24495</v>
      </c>
      <c r="B80" s="7" t="s">
        <v>86</v>
      </c>
      <c r="C80" s="7"/>
      <c r="D80" s="7"/>
    </row>
    <row r="81" spans="1:4" x14ac:dyDescent="0.2">
      <c r="A81" s="11">
        <v>29415</v>
      </c>
      <c r="B81" s="7" t="s">
        <v>86</v>
      </c>
      <c r="C81" s="11"/>
      <c r="D81" s="7"/>
    </row>
    <row r="82" spans="1:4" x14ac:dyDescent="0.2">
      <c r="A82" s="11"/>
      <c r="B82" s="7"/>
      <c r="C82" s="7"/>
      <c r="D82" s="7"/>
    </row>
    <row r="83" spans="1:4" x14ac:dyDescent="0.2">
      <c r="A83" s="7" t="s">
        <v>14</v>
      </c>
      <c r="B83" s="7"/>
      <c r="C83" s="7"/>
      <c r="D83" s="7"/>
    </row>
    <row r="84" spans="1:4" x14ac:dyDescent="0.2">
      <c r="A84" s="7"/>
      <c r="B84" s="7" t="s">
        <v>84</v>
      </c>
      <c r="C84" s="7" t="s">
        <v>83</v>
      </c>
      <c r="D84" s="7" t="s">
        <v>86</v>
      </c>
    </row>
    <row r="85" spans="1:4" x14ac:dyDescent="0.2">
      <c r="A85" s="7" t="s">
        <v>83</v>
      </c>
      <c r="B85" s="7">
        <v>4.5059000000000002E-2</v>
      </c>
      <c r="C85" s="7"/>
      <c r="D85" s="7"/>
    </row>
    <row r="86" spans="1:4" x14ac:dyDescent="0.2">
      <c r="A86" s="7" t="s">
        <v>86</v>
      </c>
      <c r="B86" s="7">
        <v>3.0861E-2</v>
      </c>
      <c r="C86" s="7">
        <v>1.94E-4</v>
      </c>
      <c r="D86" s="7"/>
    </row>
    <row r="87" spans="1:4" x14ac:dyDescent="0.2">
      <c r="A87" s="7" t="s">
        <v>85</v>
      </c>
      <c r="B87" s="7">
        <v>3.0861E-2</v>
      </c>
      <c r="C87" s="7">
        <v>0.85564300000000004</v>
      </c>
      <c r="D87" s="7">
        <v>1.3899999999999999E-4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"/>
  <sheetViews>
    <sheetView zoomScaleNormal="100" workbookViewId="0">
      <selection sqref="A1:XFD1048576"/>
    </sheetView>
  </sheetViews>
  <sheetFormatPr baseColWidth="10" defaultRowHeight="12.75" x14ac:dyDescent="0.2"/>
  <cols>
    <col min="1" max="1" width="12.7109375" style="7" bestFit="1" customWidth="1"/>
    <col min="2" max="2" width="33" style="7" customWidth="1"/>
    <col min="3" max="47" width="11.42578125" style="7"/>
    <col min="48" max="48" width="39.42578125" style="7" customWidth="1"/>
    <col min="49" max="49" width="12.85546875" style="7" bestFit="1" customWidth="1"/>
    <col min="50" max="50" width="20.140625" style="7" bestFit="1" customWidth="1"/>
    <col min="51" max="51" width="13.7109375" style="7" bestFit="1" customWidth="1"/>
    <col min="52" max="52" width="17.140625" style="7" bestFit="1" customWidth="1"/>
    <col min="53" max="53" width="13.7109375" style="7" bestFit="1" customWidth="1"/>
    <col min="54" max="54" width="15.5703125" style="7" bestFit="1" customWidth="1"/>
    <col min="55" max="55" width="20.140625" style="7" bestFit="1" customWidth="1"/>
    <col min="56" max="56" width="13.7109375" style="7" bestFit="1" customWidth="1"/>
    <col min="57" max="57" width="19.28515625" style="7" bestFit="1" customWidth="1"/>
    <col min="58" max="58" width="13.7109375" style="7" bestFit="1" customWidth="1"/>
    <col min="59" max="59" width="16.7109375" style="7" bestFit="1" customWidth="1"/>
    <col min="60" max="16384" width="11.42578125" style="7"/>
  </cols>
  <sheetData>
    <row r="1" spans="1:59" ht="14.25" x14ac:dyDescent="0.2">
      <c r="B1" s="7" t="s">
        <v>19</v>
      </c>
      <c r="C1" s="7" t="s">
        <v>83</v>
      </c>
      <c r="D1" s="7" t="s">
        <v>83</v>
      </c>
      <c r="E1" s="7" t="s">
        <v>83</v>
      </c>
      <c r="F1" s="7" t="s">
        <v>83</v>
      </c>
      <c r="G1" s="7" t="s">
        <v>83</v>
      </c>
      <c r="H1" s="7" t="s">
        <v>83</v>
      </c>
      <c r="I1" s="7" t="s">
        <v>83</v>
      </c>
      <c r="J1" s="7" t="s">
        <v>83</v>
      </c>
      <c r="K1" s="7" t="s">
        <v>83</v>
      </c>
      <c r="L1" s="7" t="s">
        <v>83</v>
      </c>
      <c r="M1" s="7" t="s">
        <v>83</v>
      </c>
      <c r="N1" s="7" t="s">
        <v>83</v>
      </c>
      <c r="O1" s="7" t="s">
        <v>84</v>
      </c>
      <c r="P1" s="7" t="s">
        <v>84</v>
      </c>
      <c r="Q1" s="7" t="s">
        <v>84</v>
      </c>
      <c r="R1" s="7" t="s">
        <v>84</v>
      </c>
      <c r="S1" s="7" t="s">
        <v>84</v>
      </c>
      <c r="T1" s="7" t="s">
        <v>84</v>
      </c>
      <c r="U1" s="7" t="s">
        <v>84</v>
      </c>
      <c r="V1" s="7" t="s">
        <v>84</v>
      </c>
      <c r="W1" s="7" t="s">
        <v>84</v>
      </c>
      <c r="X1" s="7" t="s">
        <v>84</v>
      </c>
      <c r="Y1" s="7" t="s">
        <v>84</v>
      </c>
      <c r="Z1" s="7" t="s">
        <v>84</v>
      </c>
      <c r="AA1" s="7" t="s">
        <v>85</v>
      </c>
      <c r="AB1" s="7" t="s">
        <v>85</v>
      </c>
      <c r="AC1" s="7" t="s">
        <v>85</v>
      </c>
      <c r="AD1" s="7" t="s">
        <v>85</v>
      </c>
      <c r="AE1" s="7" t="s">
        <v>85</v>
      </c>
      <c r="AF1" s="7" t="s">
        <v>85</v>
      </c>
      <c r="AG1" s="7" t="s">
        <v>85</v>
      </c>
      <c r="AH1" s="7" t="s">
        <v>85</v>
      </c>
      <c r="AI1" s="7" t="s">
        <v>85</v>
      </c>
      <c r="AJ1" s="7" t="s">
        <v>86</v>
      </c>
      <c r="AK1" s="7" t="s">
        <v>86</v>
      </c>
      <c r="AL1" s="7" t="s">
        <v>86</v>
      </c>
      <c r="AM1" s="7" t="s">
        <v>86</v>
      </c>
      <c r="AN1" s="7" t="s">
        <v>86</v>
      </c>
      <c r="AO1" s="7" t="s">
        <v>86</v>
      </c>
      <c r="AP1" s="7" t="s">
        <v>86</v>
      </c>
      <c r="AQ1" s="7" t="s">
        <v>86</v>
      </c>
      <c r="AR1" s="7" t="s">
        <v>86</v>
      </c>
      <c r="AS1" s="7" t="s">
        <v>86</v>
      </c>
      <c r="AT1" s="7" t="s">
        <v>86</v>
      </c>
      <c r="AU1" s="7" t="s">
        <v>86</v>
      </c>
      <c r="AV1" s="7" t="str">
        <f>B1</f>
        <v>Label</v>
      </c>
      <c r="AY1" s="7" t="s">
        <v>50</v>
      </c>
      <c r="AZ1" s="7" t="s">
        <v>51</v>
      </c>
      <c r="BA1" s="7" t="s">
        <v>52</v>
      </c>
      <c r="BB1" s="7" t="s">
        <v>53</v>
      </c>
      <c r="BD1" s="7" t="s">
        <v>20</v>
      </c>
      <c r="BE1" s="7" t="s">
        <v>21</v>
      </c>
      <c r="BF1" s="7" t="s">
        <v>22</v>
      </c>
      <c r="BG1" s="7" t="s">
        <v>23</v>
      </c>
    </row>
    <row r="2" spans="1:59" x14ac:dyDescent="0.2">
      <c r="A2" s="7" t="s">
        <v>24</v>
      </c>
      <c r="B2" s="7" t="s">
        <v>26</v>
      </c>
      <c r="C2" s="7">
        <v>-0.37396559699999998</v>
      </c>
      <c r="D2" s="7">
        <v>3.4447195999999999E-2</v>
      </c>
      <c r="E2" s="7">
        <v>0.50044613299999996</v>
      </c>
      <c r="F2" s="7">
        <v>3.1826210000000001E-2</v>
      </c>
      <c r="G2" s="7">
        <v>0.14176238899999999</v>
      </c>
      <c r="H2" s="7">
        <v>0.77739035599999995</v>
      </c>
      <c r="I2" s="7">
        <v>1.317357074</v>
      </c>
      <c r="J2" s="7">
        <v>-5.3431103000000001E-2</v>
      </c>
      <c r="K2" s="7">
        <v>0.56433020199999995</v>
      </c>
      <c r="L2" s="7">
        <v>5.1791570000000002E-2</v>
      </c>
      <c r="M2" s="7">
        <v>-0.64659456999999998</v>
      </c>
      <c r="N2" s="7">
        <v>-0.28550725500000002</v>
      </c>
      <c r="O2" s="7">
        <v>-0.32165912400000002</v>
      </c>
      <c r="P2" s="7">
        <v>-0.165360387</v>
      </c>
      <c r="Q2" s="7">
        <v>-0.435061684</v>
      </c>
      <c r="R2" s="7">
        <v>-0.339820758</v>
      </c>
      <c r="S2" s="7">
        <v>-1.8113471999999999E-2</v>
      </c>
      <c r="T2" s="7">
        <v>2.0519700000000001E-4</v>
      </c>
      <c r="U2" s="7">
        <v>0.15313301100000001</v>
      </c>
      <c r="V2" s="7">
        <v>-6.5191795999999996E-2</v>
      </c>
      <c r="W2" s="7">
        <v>2.9861180000000001E-2</v>
      </c>
      <c r="X2" s="7">
        <v>-0.21174035999999999</v>
      </c>
      <c r="Y2" s="7">
        <v>0.40589161699999998</v>
      </c>
      <c r="Z2" s="7">
        <v>0.54608072900000004</v>
      </c>
      <c r="AA2" s="7">
        <v>0.161640337</v>
      </c>
      <c r="AB2" s="7">
        <v>-0.167840709</v>
      </c>
      <c r="AC2" s="7">
        <v>1.1044416E-2</v>
      </c>
      <c r="AD2" s="7">
        <v>-0.274504109</v>
      </c>
      <c r="AE2" s="7">
        <v>0.58646102899999997</v>
      </c>
      <c r="AF2" s="7">
        <v>-0.36951905299999999</v>
      </c>
      <c r="AG2" s="7">
        <v>-0.27881288599999998</v>
      </c>
      <c r="AH2" s="7">
        <v>0.163452603</v>
      </c>
      <c r="AI2" s="7">
        <v>-0.39925791700000002</v>
      </c>
      <c r="AJ2" s="7">
        <v>-0.28087647900000001</v>
      </c>
      <c r="AK2" s="7">
        <v>0.19589179500000001</v>
      </c>
      <c r="AL2" s="7">
        <v>-0.38768953299999998</v>
      </c>
      <c r="AM2" s="7">
        <v>-0.48751948099999998</v>
      </c>
      <c r="AN2" s="7">
        <v>0.20584372200000001</v>
      </c>
      <c r="AO2" s="7">
        <v>8.1704243999999995E-2</v>
      </c>
      <c r="AP2" s="7">
        <v>-9.6356065000000005E-2</v>
      </c>
      <c r="AQ2" s="7">
        <v>6.4962861999999996E-2</v>
      </c>
      <c r="AR2" s="7">
        <v>0.74802252300000005</v>
      </c>
      <c r="AS2" s="7">
        <v>0.49563681799999998</v>
      </c>
      <c r="AT2" s="7">
        <v>0.144847051</v>
      </c>
      <c r="AU2" s="7">
        <v>0.19724043499999999</v>
      </c>
      <c r="AV2" s="7" t="str">
        <f t="shared" ref="AV2:AV14" si="0">B2</f>
        <v>DL-Lysine</v>
      </c>
      <c r="AW2" s="7" t="str">
        <f t="shared" ref="AW2:AX14" si="1">A2</f>
        <v>amino acid</v>
      </c>
      <c r="AX2" s="7" t="str">
        <f t="shared" si="1"/>
        <v>DL-Lysine</v>
      </c>
      <c r="AY2" s="7">
        <f t="shared" ref="AY2:AY14" si="2">AVERAGE(C2:N2)</f>
        <v>0.17165438374999994</v>
      </c>
      <c r="AZ2" s="7">
        <f t="shared" ref="AZ2:AZ17" si="3">AVERAGE(O2:Z2)</f>
        <v>-3.5147987250000012E-2</v>
      </c>
      <c r="BA2" s="7">
        <f t="shared" ref="BA2:BA14" si="4">AVERAGE(AA2:AI2)</f>
        <v>-6.3037365444444438E-2</v>
      </c>
      <c r="BB2" s="7">
        <f t="shared" ref="BB2:BB17" si="5">AVERAGE(AJ2:AU2)</f>
        <v>7.3475657666666666E-2</v>
      </c>
      <c r="BC2" s="7" t="s">
        <v>32</v>
      </c>
      <c r="BD2" s="7">
        <v>0.17165438374999994</v>
      </c>
      <c r="BE2" s="7">
        <v>-3.5147987250000012E-2</v>
      </c>
      <c r="BF2" s="7">
        <v>-6.3037365444444438E-2</v>
      </c>
      <c r="BG2" s="7">
        <v>7.3475657666666666E-2</v>
      </c>
    </row>
    <row r="3" spans="1:59" x14ac:dyDescent="0.2">
      <c r="A3" s="7" t="s">
        <v>24</v>
      </c>
      <c r="B3" s="7" t="s">
        <v>30</v>
      </c>
      <c r="C3" s="7">
        <v>0.32400292600000002</v>
      </c>
      <c r="D3" s="7">
        <v>-0.212707121</v>
      </c>
      <c r="E3" s="7">
        <v>0.57614583699999999</v>
      </c>
      <c r="F3" s="7">
        <v>-0.18412731199999999</v>
      </c>
      <c r="G3" s="7">
        <v>-0.14146836800000001</v>
      </c>
      <c r="H3" s="7">
        <v>-0.14022790199999999</v>
      </c>
      <c r="I3" s="7">
        <v>-0.122110894</v>
      </c>
      <c r="J3" s="7">
        <v>-2.8621798E-2</v>
      </c>
      <c r="K3" s="7">
        <v>0.24227333500000001</v>
      </c>
      <c r="L3" s="7">
        <v>-0.27651625299999999</v>
      </c>
      <c r="M3" s="7">
        <v>-0.705226362</v>
      </c>
      <c r="N3" s="7">
        <v>-0.13695811899999999</v>
      </c>
      <c r="O3" s="7">
        <v>0.255601564</v>
      </c>
      <c r="P3" s="7">
        <v>0.122087024</v>
      </c>
      <c r="Q3" s="7">
        <v>0.28572577399999999</v>
      </c>
      <c r="R3" s="7">
        <v>0.953620527</v>
      </c>
      <c r="S3" s="7">
        <v>0.52259052900000003</v>
      </c>
      <c r="T3" s="7">
        <v>0.33627763700000002</v>
      </c>
      <c r="U3" s="7">
        <v>0.41247625599999999</v>
      </c>
      <c r="V3" s="7">
        <v>-1.8313937999999998E-2</v>
      </c>
      <c r="W3" s="7">
        <v>0.43006688700000001</v>
      </c>
      <c r="X3" s="7">
        <v>0.51200266500000002</v>
      </c>
      <c r="Y3" s="7">
        <v>0.41305563299999998</v>
      </c>
      <c r="Z3" s="7">
        <v>0.185508164</v>
      </c>
      <c r="AA3" s="7">
        <v>-0.118027462</v>
      </c>
      <c r="AB3" s="7">
        <v>0.10462835199999999</v>
      </c>
      <c r="AC3" s="7">
        <v>0.248543019</v>
      </c>
      <c r="AD3" s="7">
        <v>-0.27795467099999999</v>
      </c>
      <c r="AE3" s="7">
        <v>-7.8872726000000004E-2</v>
      </c>
      <c r="AF3" s="7">
        <v>-0.47579652700000002</v>
      </c>
      <c r="AG3" s="7">
        <v>-0.14852596800000001</v>
      </c>
      <c r="AH3" s="7">
        <v>-0.18298946299999999</v>
      </c>
      <c r="AI3" s="7">
        <v>-0.72674918700000002</v>
      </c>
      <c r="AJ3" s="7">
        <v>0.32776538399999999</v>
      </c>
      <c r="AK3" s="7">
        <v>-3.5578476999999997E-2</v>
      </c>
      <c r="AL3" s="7">
        <v>0.61188525999999999</v>
      </c>
      <c r="AM3" s="7">
        <v>8.1788283000000003E-2</v>
      </c>
      <c r="AN3" s="7">
        <v>-0.149617102</v>
      </c>
      <c r="AO3" s="7">
        <v>0.53919392899999996</v>
      </c>
      <c r="AP3" s="7">
        <v>0.54960775100000003</v>
      </c>
      <c r="AQ3" s="7">
        <v>0.431569274</v>
      </c>
      <c r="AR3" s="7">
        <v>-0.101852981</v>
      </c>
      <c r="AS3" s="7">
        <v>-4.8378036999999999E-2</v>
      </c>
      <c r="AT3" s="7">
        <v>-0.31575941299999999</v>
      </c>
      <c r="AU3" s="7">
        <v>-3.1710402999999998E-2</v>
      </c>
      <c r="AV3" s="7" t="str">
        <f t="shared" si="0"/>
        <v>Glutamine</v>
      </c>
      <c r="AW3" s="7" t="str">
        <f t="shared" si="1"/>
        <v>amino acid</v>
      </c>
      <c r="AX3" s="7" t="str">
        <f t="shared" si="1"/>
        <v>Glutamine</v>
      </c>
      <c r="AY3" s="7">
        <f t="shared" si="2"/>
        <v>-6.7128502583333319E-2</v>
      </c>
      <c r="AZ3" s="7">
        <f t="shared" si="3"/>
        <v>0.36755822683333333</v>
      </c>
      <c r="BA3" s="7">
        <f t="shared" si="4"/>
        <v>-0.18397162588888891</v>
      </c>
      <c r="BB3" s="7">
        <f t="shared" si="5"/>
        <v>0.1549094556666667</v>
      </c>
      <c r="BC3" s="7" t="s">
        <v>30</v>
      </c>
      <c r="BD3" s="7">
        <v>-6.7128502583333319E-2</v>
      </c>
      <c r="BE3" s="7">
        <v>0.36755822683333333</v>
      </c>
      <c r="BF3" s="7">
        <v>-0.18397162588888891</v>
      </c>
      <c r="BG3" s="7">
        <v>0.1549094556666667</v>
      </c>
    </row>
    <row r="4" spans="1:59" x14ac:dyDescent="0.2">
      <c r="A4" s="7" t="s">
        <v>24</v>
      </c>
      <c r="B4" s="7" t="s">
        <v>33</v>
      </c>
      <c r="C4" s="7">
        <v>3.3728622999999999E-2</v>
      </c>
      <c r="D4" s="7">
        <v>-7.6469750000000003E-3</v>
      </c>
      <c r="E4" s="7">
        <v>-7.6469750000000003E-3</v>
      </c>
      <c r="F4" s="7">
        <v>-0.34931586199999998</v>
      </c>
      <c r="G4" s="7">
        <v>-6.464493E-3</v>
      </c>
      <c r="H4" s="7">
        <v>-0.30899574499999999</v>
      </c>
      <c r="I4" s="7">
        <v>-8.4734390000000007E-2</v>
      </c>
      <c r="J4" s="7">
        <v>-1.8791142E-2</v>
      </c>
      <c r="K4" s="7">
        <v>0.66476806399999999</v>
      </c>
      <c r="L4" s="7">
        <v>1.6845853000000001E-2</v>
      </c>
      <c r="M4" s="7">
        <v>-0.233216909</v>
      </c>
      <c r="N4" s="7">
        <v>-1.4005739999999999E-2</v>
      </c>
      <c r="O4" s="7">
        <v>5.6702719999999998E-2</v>
      </c>
      <c r="P4" s="7">
        <v>-0.63353867399999997</v>
      </c>
      <c r="Q4" s="7">
        <v>0.167508031</v>
      </c>
      <c r="R4" s="7">
        <v>0.22617513</v>
      </c>
      <c r="S4" s="7">
        <v>-0.112918641</v>
      </c>
      <c r="T4" s="7">
        <v>-2.7655111E-2</v>
      </c>
      <c r="U4" s="7">
        <v>-0.10610683</v>
      </c>
      <c r="V4" s="7">
        <v>-3.0517559E-2</v>
      </c>
      <c r="W4" s="7">
        <v>0.92636395800000004</v>
      </c>
      <c r="X4" s="7">
        <v>4.8291011000000002E-2</v>
      </c>
      <c r="Y4" s="7">
        <v>0.86888683</v>
      </c>
      <c r="Z4" s="7">
        <v>0.46894079399999999</v>
      </c>
      <c r="AA4" s="7">
        <v>-0.20699194900000001</v>
      </c>
      <c r="AB4" s="7">
        <v>-6.6600000000000006E-5</v>
      </c>
      <c r="AC4" s="7">
        <v>-0.16222101799999999</v>
      </c>
      <c r="AD4" s="7">
        <v>-8.7288082000000003E-2</v>
      </c>
      <c r="AE4" s="7">
        <v>-0.38342605000000002</v>
      </c>
      <c r="AF4" s="7">
        <v>-0.404700112</v>
      </c>
      <c r="AG4" s="7">
        <v>-5.3732815000000003E-2</v>
      </c>
      <c r="AH4" s="7">
        <v>-0.31668328200000001</v>
      </c>
      <c r="AI4" s="7">
        <v>-0.46522417700000002</v>
      </c>
      <c r="AJ4" s="7">
        <v>-0.23958342699999999</v>
      </c>
      <c r="AK4" s="7">
        <v>7.3937832999999994E-2</v>
      </c>
      <c r="AL4" s="7">
        <v>-7.6469750000000003E-3</v>
      </c>
      <c r="AM4" s="7">
        <v>0.110996308</v>
      </c>
      <c r="AN4" s="7">
        <v>-9.8623290000000002E-2</v>
      </c>
      <c r="AO4" s="7">
        <v>1.2385947E-2</v>
      </c>
      <c r="AP4" s="7">
        <v>-9.1427364999999997E-2</v>
      </c>
      <c r="AQ4" s="7">
        <v>0.54459412500000004</v>
      </c>
      <c r="AR4" s="7">
        <v>1.191565969</v>
      </c>
      <c r="AS4" s="7">
        <v>6.3920569999999996E-3</v>
      </c>
      <c r="AT4" s="7">
        <v>-4.6892134000000002E-2</v>
      </c>
      <c r="AU4" s="7">
        <v>0.15222822</v>
      </c>
      <c r="AV4" s="7" t="str">
        <f t="shared" si="0"/>
        <v>Phenylalanine</v>
      </c>
      <c r="AW4" s="7" t="str">
        <f t="shared" si="1"/>
        <v>amino acid</v>
      </c>
      <c r="AX4" s="7" t="str">
        <f t="shared" si="1"/>
        <v>Phenylalanine</v>
      </c>
      <c r="AY4" s="7">
        <f t="shared" si="2"/>
        <v>-2.6289640916666666E-2</v>
      </c>
      <c r="AZ4" s="7">
        <f t="shared" si="3"/>
        <v>0.15434430491666665</v>
      </c>
      <c r="BA4" s="7">
        <f t="shared" si="4"/>
        <v>-0.23114823166666668</v>
      </c>
      <c r="BB4" s="7">
        <f t="shared" si="5"/>
        <v>0.13399393900000001</v>
      </c>
      <c r="BC4" s="7" t="s">
        <v>33</v>
      </c>
      <c r="BD4" s="7">
        <v>-2.6289640916666666E-2</v>
      </c>
      <c r="BE4" s="7">
        <v>0.15434430491666665</v>
      </c>
      <c r="BF4" s="7">
        <v>-0.23114823166666668</v>
      </c>
      <c r="BG4" s="7">
        <v>0.13399393900000001</v>
      </c>
    </row>
    <row r="5" spans="1:59" x14ac:dyDescent="0.2">
      <c r="A5" s="7" t="s">
        <v>34</v>
      </c>
      <c r="B5" s="7" t="s">
        <v>25</v>
      </c>
      <c r="C5" s="7">
        <v>-0.147658712</v>
      </c>
      <c r="D5" s="7">
        <v>6.6621421E-2</v>
      </c>
      <c r="E5" s="7">
        <v>-0.98963226699999995</v>
      </c>
      <c r="F5" s="7">
        <v>0.31476326799999998</v>
      </c>
      <c r="G5" s="7">
        <v>-0.49868701300000001</v>
      </c>
      <c r="H5" s="7">
        <v>-0.412143547</v>
      </c>
      <c r="I5" s="7">
        <v>-0.78964709300000002</v>
      </c>
      <c r="J5" s="7">
        <v>-0.50449755799999996</v>
      </c>
      <c r="K5" s="7">
        <v>6.2077579000000001E-2</v>
      </c>
      <c r="L5" s="7">
        <v>-0.240896211</v>
      </c>
      <c r="M5" s="7">
        <v>0.225215944</v>
      </c>
      <c r="N5" s="7">
        <v>-0.70964457199999997</v>
      </c>
      <c r="O5" s="7">
        <v>-6.7726716000000006E-2</v>
      </c>
      <c r="P5" s="7">
        <v>1.2217964E-2</v>
      </c>
      <c r="Q5" s="7">
        <v>4.372117E-3</v>
      </c>
      <c r="R5" s="7">
        <v>0.237139717</v>
      </c>
      <c r="S5" s="7">
        <v>-0.65715232800000001</v>
      </c>
      <c r="T5" s="7">
        <v>0.37834678900000002</v>
      </c>
      <c r="U5" s="7">
        <v>0.129222173</v>
      </c>
      <c r="V5" s="7">
        <v>-2.4650075E-2</v>
      </c>
      <c r="W5" s="7">
        <v>0.39687043900000002</v>
      </c>
      <c r="X5" s="7">
        <v>0.47396347700000002</v>
      </c>
      <c r="Y5" s="7">
        <v>0.52222122999999998</v>
      </c>
      <c r="Z5" s="7">
        <v>0.30427770399999998</v>
      </c>
      <c r="AA5" s="7">
        <v>-0.64802230900000002</v>
      </c>
      <c r="AB5" s="7">
        <v>2.8798539000000001E-2</v>
      </c>
      <c r="AC5" s="7">
        <v>-1.5674648999999999E-2</v>
      </c>
      <c r="AD5" s="7">
        <v>-0.21355912499999999</v>
      </c>
      <c r="AE5" s="7">
        <v>7.4844321000000005E-2</v>
      </c>
      <c r="AF5" s="7">
        <v>-0.13796314100000001</v>
      </c>
      <c r="AG5" s="7">
        <v>-0.66958194999999998</v>
      </c>
      <c r="AH5" s="7">
        <v>-0.75572284700000003</v>
      </c>
      <c r="AI5" s="7">
        <v>8.1696194E-2</v>
      </c>
      <c r="AJ5" s="7">
        <v>-0.18779812200000001</v>
      </c>
      <c r="AK5" s="7">
        <v>0.54322893299999997</v>
      </c>
      <c r="AL5" s="7">
        <v>0.89484468800000005</v>
      </c>
      <c r="AM5" s="7">
        <v>6.9011519999999998E-3</v>
      </c>
      <c r="AN5" s="7">
        <v>-0.117465783</v>
      </c>
      <c r="AO5" s="7">
        <v>0.26937733800000002</v>
      </c>
      <c r="AP5" s="7">
        <v>0.31628811899999998</v>
      </c>
      <c r="AQ5" s="7">
        <v>0.58057982699999999</v>
      </c>
      <c r="AR5" s="7">
        <v>0.30403284800000002</v>
      </c>
      <c r="AS5" s="7">
        <v>-0.44960353199999997</v>
      </c>
      <c r="AT5" s="7">
        <v>0.466270929</v>
      </c>
      <c r="AU5" s="7">
        <v>-0.39145668300000003</v>
      </c>
      <c r="AV5" s="7" t="str">
        <f t="shared" si="0"/>
        <v>Hexose-6-phosphate</v>
      </c>
      <c r="AW5" s="7" t="str">
        <f t="shared" si="1"/>
        <v>carbohydrate</v>
      </c>
      <c r="AX5" s="7" t="str">
        <f t="shared" si="1"/>
        <v>Hexose-6-phosphate</v>
      </c>
      <c r="AY5" s="7">
        <f t="shared" si="2"/>
        <v>-0.3020107300833334</v>
      </c>
      <c r="AZ5" s="7">
        <f t="shared" si="3"/>
        <v>0.14242520758333332</v>
      </c>
      <c r="BA5" s="7">
        <f t="shared" si="4"/>
        <v>-0.25057610744444442</v>
      </c>
      <c r="BB5" s="7">
        <f t="shared" si="5"/>
        <v>0.1862666428333333</v>
      </c>
      <c r="BC5" s="7" t="s">
        <v>25</v>
      </c>
      <c r="BD5" s="7">
        <v>-0.3020107300833334</v>
      </c>
      <c r="BE5" s="7">
        <v>0.14242520758333332</v>
      </c>
      <c r="BF5" s="7">
        <v>-0.25057610744444442</v>
      </c>
      <c r="BG5" s="7">
        <v>0.1862666428333333</v>
      </c>
    </row>
    <row r="6" spans="1:59" x14ac:dyDescent="0.2">
      <c r="A6" s="7" t="s">
        <v>34</v>
      </c>
      <c r="B6" s="7" t="s">
        <v>27</v>
      </c>
      <c r="C6" s="7">
        <v>0.24748709299999999</v>
      </c>
      <c r="D6" s="7">
        <v>-9.8043395000000005E-2</v>
      </c>
      <c r="E6" s="7">
        <v>8.5011639999999999E-2</v>
      </c>
      <c r="F6" s="7">
        <v>0.42180463200000001</v>
      </c>
      <c r="G6" s="7">
        <v>0.52602334299999998</v>
      </c>
      <c r="H6" s="7">
        <v>0.15625684000000001</v>
      </c>
      <c r="I6" s="7">
        <v>0.17209043800000001</v>
      </c>
      <c r="J6" s="7">
        <v>0.14366352199999999</v>
      </c>
      <c r="K6" s="7">
        <v>-0.11645762599999999</v>
      </c>
      <c r="L6" s="7">
        <v>-0.25854497500000001</v>
      </c>
      <c r="M6" s="7">
        <v>4.0338756000000003E-2</v>
      </c>
      <c r="N6" s="7">
        <v>6.0042972E-2</v>
      </c>
      <c r="O6" s="7">
        <v>0.27315374799999997</v>
      </c>
      <c r="P6" s="7">
        <v>9.1743350000000001E-2</v>
      </c>
      <c r="Q6" s="7">
        <v>0.19251306800000001</v>
      </c>
      <c r="R6" s="7">
        <v>0.43802807399999999</v>
      </c>
      <c r="S6" s="7">
        <v>-9.4818249999999993E-3</v>
      </c>
      <c r="T6" s="7">
        <v>0.20515531200000001</v>
      </c>
      <c r="U6" s="7">
        <v>-0.121183993</v>
      </c>
      <c r="V6" s="7">
        <v>8.4916125999999995E-2</v>
      </c>
      <c r="W6" s="7">
        <v>-1.0479143609999999</v>
      </c>
      <c r="X6" s="7">
        <v>-0.30442749699999999</v>
      </c>
      <c r="Y6" s="7">
        <v>-0.168111761</v>
      </c>
      <c r="Z6" s="7">
        <v>-0.79547309799999999</v>
      </c>
      <c r="AA6" s="7">
        <v>-0.34323786499999998</v>
      </c>
      <c r="AB6" s="7">
        <v>0.350226645</v>
      </c>
      <c r="AC6" s="7">
        <v>0.14998344199999999</v>
      </c>
      <c r="AD6" s="7">
        <v>0.33755434200000001</v>
      </c>
      <c r="AE6" s="7">
        <v>-0.258369552</v>
      </c>
      <c r="AF6" s="7">
        <v>0.287548568</v>
      </c>
      <c r="AG6" s="7">
        <v>0.287548568</v>
      </c>
      <c r="AH6" s="7">
        <v>-0.105265495</v>
      </c>
      <c r="AI6" s="7">
        <v>0.27253860600000002</v>
      </c>
      <c r="AJ6" s="7">
        <v>-9.5601209000000006E-2</v>
      </c>
      <c r="AK6" s="7">
        <v>-1.2585537000000001E-2</v>
      </c>
      <c r="AL6" s="7">
        <v>-0.177155173</v>
      </c>
      <c r="AM6" s="7">
        <v>9.5676024999999998E-2</v>
      </c>
      <c r="AN6" s="7">
        <v>7.4904533999999995E-2</v>
      </c>
      <c r="AO6" s="7">
        <v>0.19113157</v>
      </c>
      <c r="AP6" s="7">
        <v>-0.201960731</v>
      </c>
      <c r="AQ6" s="7">
        <v>-1.576933009</v>
      </c>
      <c r="AR6" s="7">
        <v>-1.130629906</v>
      </c>
      <c r="AS6" s="7">
        <v>-0.61554883400000004</v>
      </c>
      <c r="AT6" s="7">
        <v>0.18775856699999999</v>
      </c>
      <c r="AU6" s="7">
        <v>-0.24059204200000001</v>
      </c>
      <c r="AV6" s="7" t="str">
        <f t="shared" si="0"/>
        <v>Glycerol-3-phosphate</v>
      </c>
      <c r="AW6" s="7" t="str">
        <f t="shared" si="1"/>
        <v>carbohydrate</v>
      </c>
      <c r="AX6" s="7" t="str">
        <f t="shared" si="1"/>
        <v>Glycerol-3-phosphate</v>
      </c>
      <c r="AY6" s="7">
        <f t="shared" si="2"/>
        <v>0.11497276999999999</v>
      </c>
      <c r="AZ6" s="7">
        <f t="shared" si="3"/>
        <v>-9.6756904749999983E-2</v>
      </c>
      <c r="BA6" s="7">
        <f t="shared" si="4"/>
        <v>0.10872525100000002</v>
      </c>
      <c r="BB6" s="7">
        <f t="shared" si="5"/>
        <v>-0.29179464541666666</v>
      </c>
      <c r="BC6" s="7" t="s">
        <v>27</v>
      </c>
      <c r="BD6" s="7">
        <v>0.11497276999999999</v>
      </c>
      <c r="BE6" s="7">
        <v>-9.6756904749999983E-2</v>
      </c>
      <c r="BF6" s="7">
        <v>0.10872525100000002</v>
      </c>
      <c r="BG6" s="7">
        <v>-0.29179464541666666</v>
      </c>
    </row>
    <row r="7" spans="1:59" x14ac:dyDescent="0.2">
      <c r="A7" s="7" t="s">
        <v>34</v>
      </c>
      <c r="B7" s="7" t="s">
        <v>38</v>
      </c>
      <c r="C7" s="7">
        <v>-0.15027622400000001</v>
      </c>
      <c r="D7" s="7">
        <v>-0.294224598</v>
      </c>
      <c r="E7" s="7">
        <v>-0.155452639</v>
      </c>
      <c r="F7" s="7">
        <v>0.23583706800000001</v>
      </c>
      <c r="G7" s="7">
        <v>2.7452773999999999E-2</v>
      </c>
      <c r="H7" s="7">
        <v>5.8353743E-2</v>
      </c>
      <c r="I7" s="7">
        <v>-0.62441756100000001</v>
      </c>
      <c r="J7" s="7">
        <v>-0.66057347099999997</v>
      </c>
      <c r="K7" s="7">
        <v>-3.7014124000000002E-2</v>
      </c>
      <c r="L7" s="7">
        <v>-0.55502732600000004</v>
      </c>
      <c r="M7" s="7">
        <v>-0.39025774499999999</v>
      </c>
      <c r="N7" s="7">
        <v>-0.29572907900000001</v>
      </c>
      <c r="O7" s="7">
        <v>0.37388538599999999</v>
      </c>
      <c r="P7" s="7">
        <v>-6.1702949E-2</v>
      </c>
      <c r="Q7" s="7">
        <v>0.26718155100000002</v>
      </c>
      <c r="R7" s="7">
        <v>0.66781685899999998</v>
      </c>
      <c r="S7" s="7">
        <v>0.13826350000000001</v>
      </c>
      <c r="T7" s="7">
        <v>0.40264308900000001</v>
      </c>
      <c r="U7" s="7">
        <v>0.18409504199999999</v>
      </c>
      <c r="V7" s="7">
        <v>9.8887509999999994E-3</v>
      </c>
      <c r="W7" s="7">
        <v>0.26980543000000001</v>
      </c>
      <c r="X7" s="7">
        <v>4.5697277000000001E-2</v>
      </c>
      <c r="Y7" s="7">
        <v>0.40402027400000001</v>
      </c>
      <c r="Z7" s="7">
        <v>0.37953611100000001</v>
      </c>
      <c r="AA7" s="7">
        <v>-0.27778800599999998</v>
      </c>
      <c r="AB7" s="7">
        <v>-0.45744231000000002</v>
      </c>
      <c r="AC7" s="7">
        <v>-5.4960124999999999E-2</v>
      </c>
      <c r="AD7" s="7">
        <v>-0.35550479899999998</v>
      </c>
      <c r="AE7" s="7">
        <v>-0.28566944500000002</v>
      </c>
      <c r="AF7" s="7">
        <v>-0.161344346</v>
      </c>
      <c r="AG7" s="7">
        <v>-0.31248467200000002</v>
      </c>
      <c r="AH7" s="7">
        <v>-0.19389056199999999</v>
      </c>
      <c r="AI7" s="7">
        <v>-0.56113850200000004</v>
      </c>
      <c r="AJ7" s="7">
        <v>0.33805891300000002</v>
      </c>
      <c r="AK7" s="7">
        <v>0.51079867300000004</v>
      </c>
      <c r="AL7" s="7">
        <v>0.33630094399999999</v>
      </c>
      <c r="AM7" s="7">
        <v>0.17836917099999999</v>
      </c>
      <c r="AN7" s="7">
        <v>9.3939933000000003E-2</v>
      </c>
      <c r="AO7" s="7">
        <v>9.0678877000000005E-2</v>
      </c>
      <c r="AP7" s="7">
        <v>0.31232291499999998</v>
      </c>
      <c r="AQ7" s="7">
        <v>0.43617982300000002</v>
      </c>
      <c r="AR7" s="7">
        <v>0.99464205800000005</v>
      </c>
      <c r="AS7" s="7">
        <v>-4.9833914E-2</v>
      </c>
      <c r="AT7" s="7">
        <v>-0.38619234200000002</v>
      </c>
      <c r="AU7" s="7">
        <v>-6.1702949E-2</v>
      </c>
      <c r="AV7" s="7" t="str">
        <f t="shared" si="0"/>
        <v>Myo-inositol or isomer</v>
      </c>
      <c r="AW7" s="7" t="str">
        <f t="shared" si="1"/>
        <v>carbohydrate</v>
      </c>
      <c r="AX7" s="7" t="str">
        <f t="shared" si="1"/>
        <v>Myo-inositol or isomer</v>
      </c>
      <c r="AY7" s="7">
        <f t="shared" si="2"/>
        <v>-0.23677743183333333</v>
      </c>
      <c r="AZ7" s="7">
        <f t="shared" si="3"/>
        <v>0.25676086008333338</v>
      </c>
      <c r="BA7" s="7">
        <f t="shared" si="4"/>
        <v>-0.29558030744444447</v>
      </c>
      <c r="BB7" s="7">
        <f t="shared" si="5"/>
        <v>0.2327968418333333</v>
      </c>
      <c r="BC7" s="7" t="s">
        <v>28</v>
      </c>
      <c r="BD7" s="7">
        <v>-0.23677743183333333</v>
      </c>
      <c r="BE7" s="7">
        <v>0.25676086008333338</v>
      </c>
      <c r="BF7" s="7">
        <v>-0.29558030744444447</v>
      </c>
      <c r="BG7" s="7">
        <v>0.2327968418333333</v>
      </c>
    </row>
    <row r="8" spans="1:59" x14ac:dyDescent="0.2">
      <c r="A8" s="7" t="s">
        <v>34</v>
      </c>
      <c r="B8" s="7" t="s">
        <v>29</v>
      </c>
      <c r="C8" s="7">
        <v>0.69722583299999996</v>
      </c>
      <c r="D8" s="7">
        <v>9.1469907000000003E-2</v>
      </c>
      <c r="E8" s="7">
        <v>0.29771045299999999</v>
      </c>
      <c r="F8" s="7">
        <v>-0.478959142</v>
      </c>
      <c r="G8" s="7">
        <v>0.16495591200000001</v>
      </c>
      <c r="H8" s="7">
        <v>0.19655668400000001</v>
      </c>
      <c r="I8" s="7">
        <v>0.398761117</v>
      </c>
      <c r="J8" s="7">
        <v>0.28729961599999998</v>
      </c>
      <c r="K8" s="7">
        <v>-0.182982531</v>
      </c>
      <c r="L8" s="7">
        <v>0.49539222599999999</v>
      </c>
      <c r="M8" s="7">
        <v>1.126257965</v>
      </c>
      <c r="N8" s="7">
        <v>-0.26684871900000001</v>
      </c>
      <c r="O8" s="7">
        <v>-0.40979072900000002</v>
      </c>
      <c r="P8" s="7">
        <v>-6.0347402000000001E-2</v>
      </c>
      <c r="Q8" s="7">
        <v>-0.88059807999999995</v>
      </c>
      <c r="R8" s="7">
        <v>-0.48072558999999998</v>
      </c>
      <c r="S8" s="7">
        <v>5.0804759999999996E-3</v>
      </c>
      <c r="T8" s="7">
        <v>-6.7418819000000005E-2</v>
      </c>
      <c r="U8" s="7">
        <v>0.179762739</v>
      </c>
      <c r="V8" s="7">
        <v>3.2699804999999998E-2</v>
      </c>
      <c r="W8" s="7">
        <v>-0.49717333200000002</v>
      </c>
      <c r="X8" s="7">
        <v>-0.151295334</v>
      </c>
      <c r="Y8" s="7">
        <v>-0.51679926700000001</v>
      </c>
      <c r="Z8" s="7">
        <v>-0.85784012200000004</v>
      </c>
      <c r="AA8" s="7">
        <v>0.59562962100000005</v>
      </c>
      <c r="AB8" s="7">
        <v>-0.28026383799999999</v>
      </c>
      <c r="AC8" s="7">
        <v>0.23941911399999999</v>
      </c>
      <c r="AD8" s="7">
        <v>0.26203887999999997</v>
      </c>
      <c r="AE8" s="7">
        <v>9.2369719000000003E-2</v>
      </c>
      <c r="AF8" s="7">
        <v>0.45765991099999997</v>
      </c>
      <c r="AG8" s="7">
        <v>0.41157631900000002</v>
      </c>
      <c r="AH8" s="7">
        <v>3.8715777E-2</v>
      </c>
      <c r="AI8" s="7">
        <v>0.58420770499999997</v>
      </c>
      <c r="AJ8" s="7">
        <v>0.24399678999999999</v>
      </c>
      <c r="AK8" s="7">
        <v>-0.36329116099999997</v>
      </c>
      <c r="AL8" s="7">
        <v>-0.262327107</v>
      </c>
      <c r="AM8" s="7">
        <v>0.48674047599999998</v>
      </c>
      <c r="AN8" s="7">
        <v>0.297527337</v>
      </c>
      <c r="AO8" s="7">
        <v>-0.57216390900000003</v>
      </c>
      <c r="AP8" s="7">
        <v>-0.776983219</v>
      </c>
      <c r="AQ8" s="7">
        <v>-0.71209052500000003</v>
      </c>
      <c r="AR8" s="7">
        <v>-0.42863585900000001</v>
      </c>
      <c r="AS8" s="7">
        <v>-0.14691190600000001</v>
      </c>
      <c r="AT8" s="7">
        <v>-0.64359708999999998</v>
      </c>
      <c r="AU8" s="7">
        <v>-0.52502860399999995</v>
      </c>
      <c r="AV8" s="7" t="str">
        <f t="shared" si="0"/>
        <v>Phosphoenolpyruvate</v>
      </c>
      <c r="AW8" s="7" t="str">
        <f t="shared" si="1"/>
        <v>carbohydrate</v>
      </c>
      <c r="AX8" s="7" t="str">
        <f t="shared" si="1"/>
        <v>Phosphoenolpyruvate</v>
      </c>
      <c r="AY8" s="7">
        <f t="shared" si="2"/>
        <v>0.23556994341666668</v>
      </c>
      <c r="AZ8" s="7">
        <f t="shared" si="3"/>
        <v>-0.3087038045833333</v>
      </c>
      <c r="BA8" s="7">
        <f t="shared" si="4"/>
        <v>0.26681702311111111</v>
      </c>
      <c r="BB8" s="7">
        <f t="shared" si="5"/>
        <v>-0.28356373141666669</v>
      </c>
      <c r="BC8" s="7" t="s">
        <v>29</v>
      </c>
      <c r="BD8" s="7">
        <v>0.23556994341666668</v>
      </c>
      <c r="BE8" s="7">
        <v>-0.3087038045833333</v>
      </c>
      <c r="BF8" s="7">
        <v>0.26681702311111111</v>
      </c>
      <c r="BG8" s="7">
        <v>-0.28356373141666669</v>
      </c>
    </row>
    <row r="9" spans="1:59" x14ac:dyDescent="0.2">
      <c r="A9" s="7" t="s">
        <v>34</v>
      </c>
      <c r="B9" s="7" t="s">
        <v>31</v>
      </c>
      <c r="C9" s="7">
        <v>-0.43635368200000002</v>
      </c>
      <c r="D9" s="7">
        <v>-1.0719821469999999</v>
      </c>
      <c r="E9" s="7">
        <v>-0.33337972500000002</v>
      </c>
      <c r="F9" s="7">
        <v>-1.466491867</v>
      </c>
      <c r="G9" s="7">
        <v>-0.43629022699999997</v>
      </c>
      <c r="H9" s="7">
        <v>-0.96397808299999999</v>
      </c>
      <c r="I9" s="7">
        <v>-0.80576124900000001</v>
      </c>
      <c r="J9" s="7">
        <v>0.236229824</v>
      </c>
      <c r="K9" s="7">
        <v>-1.4373032059999999</v>
      </c>
      <c r="L9" s="7">
        <v>-0.73823442500000003</v>
      </c>
      <c r="M9" s="7">
        <v>0.208536056</v>
      </c>
      <c r="N9" s="7">
        <v>0.17490984800000001</v>
      </c>
      <c r="O9" s="7">
        <v>0.18035521400000001</v>
      </c>
      <c r="P9" s="7">
        <v>0.89012332599999999</v>
      </c>
      <c r="Q9" s="7">
        <v>-0.49292429100000001</v>
      </c>
      <c r="R9" s="7">
        <v>0.47245192499999999</v>
      </c>
      <c r="S9" s="7">
        <v>0.66348734799999998</v>
      </c>
      <c r="T9" s="7">
        <v>0.42688552600000002</v>
      </c>
      <c r="U9" s="7">
        <v>0.362639198</v>
      </c>
      <c r="V9" s="7">
        <v>0.22825817700000001</v>
      </c>
      <c r="W9" s="7">
        <v>-0.39562314500000001</v>
      </c>
      <c r="X9" s="7">
        <v>0.67424949499999998</v>
      </c>
      <c r="Y9" s="7">
        <v>0.54118062300000003</v>
      </c>
      <c r="Z9" s="7">
        <v>0.24841397800000001</v>
      </c>
      <c r="AA9" s="7">
        <v>-3.6481766999999998E-2</v>
      </c>
      <c r="AB9" s="7">
        <v>-0.28896451699999998</v>
      </c>
      <c r="AC9" s="7">
        <v>-0.28324706999999999</v>
      </c>
      <c r="AD9" s="7">
        <v>-0.17170718200000001</v>
      </c>
      <c r="AE9" s="7">
        <v>-0.24576113999999999</v>
      </c>
      <c r="AF9" s="7">
        <v>0.238640406</v>
      </c>
      <c r="AG9" s="7">
        <v>0.16947619899999999</v>
      </c>
      <c r="AH9" s="7">
        <v>-0.99381027099999997</v>
      </c>
      <c r="AI9" s="7">
        <v>-0.39073935199999998</v>
      </c>
      <c r="AJ9" s="7">
        <v>0.68667165399999996</v>
      </c>
      <c r="AK9" s="7">
        <v>0.10980288000000001</v>
      </c>
      <c r="AL9" s="7">
        <v>0.377659786</v>
      </c>
      <c r="AM9" s="7">
        <v>0.26665925800000001</v>
      </c>
      <c r="AN9" s="7">
        <v>0.36406214399999998</v>
      </c>
      <c r="AO9" s="7">
        <v>0.14993451199999999</v>
      </c>
      <c r="AP9" s="7">
        <v>0.56295165700000005</v>
      </c>
      <c r="AQ9" s="7">
        <v>-1.01766567</v>
      </c>
      <c r="AR9" s="7">
        <v>0.35019827100000001</v>
      </c>
      <c r="AS9" s="7">
        <v>0.36300579199999999</v>
      </c>
      <c r="AT9" s="7">
        <v>0.91457989500000003</v>
      </c>
      <c r="AU9" s="7">
        <v>0.48166654199999998</v>
      </c>
      <c r="AV9" s="7" t="str">
        <f t="shared" si="0"/>
        <v>UDP-D-hexose</v>
      </c>
      <c r="AW9" s="7" t="str">
        <f t="shared" si="1"/>
        <v>carbohydrate</v>
      </c>
      <c r="AX9" s="7" t="str">
        <f t="shared" si="1"/>
        <v>UDP-D-hexose</v>
      </c>
      <c r="AY9" s="7">
        <f t="shared" si="2"/>
        <v>-0.58917490691666663</v>
      </c>
      <c r="AZ9" s="7">
        <f t="shared" si="3"/>
        <v>0.31662478116666659</v>
      </c>
      <c r="BA9" s="7">
        <f t="shared" si="4"/>
        <v>-0.22251052155555553</v>
      </c>
      <c r="BB9" s="7">
        <f t="shared" si="5"/>
        <v>0.30079389341666668</v>
      </c>
      <c r="BC9" s="7" t="s">
        <v>31</v>
      </c>
      <c r="BD9" s="7">
        <v>-0.58917490691666663</v>
      </c>
      <c r="BE9" s="7">
        <v>0.31662478116666659</v>
      </c>
      <c r="BF9" s="7">
        <v>-0.22251052155555553</v>
      </c>
      <c r="BG9" s="7">
        <v>0.30079389341666668</v>
      </c>
    </row>
    <row r="10" spans="1:59" x14ac:dyDescent="0.2">
      <c r="A10" s="7" t="s">
        <v>43</v>
      </c>
      <c r="B10" s="7" t="s">
        <v>41</v>
      </c>
      <c r="C10" s="7">
        <v>0.35085108799999998</v>
      </c>
      <c r="D10" s="7">
        <v>-4.5997615999999998E-2</v>
      </c>
      <c r="E10" s="7">
        <v>3.3485943999999997E-2</v>
      </c>
      <c r="F10" s="7">
        <v>-0.48091299300000001</v>
      </c>
      <c r="G10" s="7">
        <v>0.63303265600000003</v>
      </c>
      <c r="H10" s="7">
        <v>-0.19392884399999999</v>
      </c>
      <c r="I10" s="7">
        <v>-0.33912932299999998</v>
      </c>
      <c r="J10" s="7">
        <v>-0.41843402600000001</v>
      </c>
      <c r="K10" s="7">
        <v>-0.81307176999999997</v>
      </c>
      <c r="L10" s="7">
        <v>-0.25206676900000002</v>
      </c>
      <c r="M10" s="7">
        <v>-7.9313539000000002E-2</v>
      </c>
      <c r="N10" s="7">
        <v>-4.6417712E-2</v>
      </c>
      <c r="O10" s="7">
        <v>-0.30728860899999999</v>
      </c>
      <c r="P10" s="7">
        <v>0.90325234899999995</v>
      </c>
      <c r="Q10" s="7">
        <v>0.30979543500000001</v>
      </c>
      <c r="R10" s="7">
        <v>-0.43526343200000001</v>
      </c>
      <c r="S10" s="7">
        <v>0.50793067999999997</v>
      </c>
      <c r="T10" s="7">
        <v>6.7178944000000004E-2</v>
      </c>
      <c r="U10" s="7">
        <v>0.196637916</v>
      </c>
      <c r="V10" s="7">
        <v>0.352205133</v>
      </c>
      <c r="W10" s="7">
        <v>-1.2918337209999999</v>
      </c>
      <c r="X10" s="7">
        <v>4.3699183000000003E-2</v>
      </c>
      <c r="Y10" s="7">
        <v>-0.65952590700000002</v>
      </c>
      <c r="Z10" s="7">
        <v>-0.75151447900000001</v>
      </c>
      <c r="AA10" s="7">
        <v>-7.6996723000000003E-2</v>
      </c>
      <c r="AB10" s="7">
        <v>-0.95587258399999997</v>
      </c>
      <c r="AC10" s="7">
        <v>-1.1022295999999999E-2</v>
      </c>
      <c r="AD10" s="7">
        <v>0.21485600399999999</v>
      </c>
      <c r="AE10" s="7">
        <v>0.35683459299999998</v>
      </c>
      <c r="AF10" s="7">
        <v>0.468576991</v>
      </c>
      <c r="AG10" s="7">
        <v>0.35240923400000002</v>
      </c>
      <c r="AH10" s="7">
        <v>0.274089419</v>
      </c>
      <c r="AI10" s="7">
        <v>0.104823797</v>
      </c>
      <c r="AJ10" s="7">
        <v>1.213535459</v>
      </c>
      <c r="AK10" s="7">
        <v>0.20385820099999999</v>
      </c>
      <c r="AL10" s="7">
        <v>-0.113917878</v>
      </c>
      <c r="AM10" s="7">
        <v>1.1185838100000001</v>
      </c>
      <c r="AN10" s="7">
        <v>0.62968784700000002</v>
      </c>
      <c r="AO10" s="7">
        <v>0.223826201</v>
      </c>
      <c r="AP10" s="7">
        <v>-8.8938263000000004E-2</v>
      </c>
      <c r="AQ10" s="7">
        <v>-1.3025658229999999</v>
      </c>
      <c r="AR10" s="7">
        <v>-1.008060725</v>
      </c>
      <c r="AS10" s="7">
        <v>0.147234373</v>
      </c>
      <c r="AT10" s="7">
        <v>-0.66172943200000001</v>
      </c>
      <c r="AU10" s="7">
        <v>-0.72740940700000001</v>
      </c>
      <c r="AV10" s="7" t="str">
        <f>B10</f>
        <v>Acetyl-CoA</v>
      </c>
      <c r="AW10" s="7" t="str">
        <f>A10</f>
        <v>Lipid</v>
      </c>
      <c r="AX10" s="7" t="str">
        <f>B10</f>
        <v>Acetyl-CoA</v>
      </c>
      <c r="AY10" s="7">
        <f>AVERAGE(C10:N10)</f>
        <v>-0.13765857533333334</v>
      </c>
      <c r="AZ10" s="7">
        <f t="shared" si="3"/>
        <v>-8.8727209000000015E-2</v>
      </c>
      <c r="BA10" s="7">
        <f>AVERAGE(AA10:AI10)</f>
        <v>8.0855381666666684E-2</v>
      </c>
      <c r="BB10" s="7">
        <f t="shared" si="5"/>
        <v>-3.049130308333332E-2</v>
      </c>
      <c r="BC10" s="7" t="s">
        <v>41</v>
      </c>
      <c r="BD10" s="7">
        <v>-0.13765857533333334</v>
      </c>
      <c r="BE10" s="7">
        <v>-8.8727209000000015E-2</v>
      </c>
      <c r="BF10" s="7">
        <v>8.0855381666666684E-2</v>
      </c>
      <c r="BG10" s="7">
        <v>-3.049130308333332E-2</v>
      </c>
    </row>
    <row r="11" spans="1:59" x14ac:dyDescent="0.2">
      <c r="A11" s="7" t="s">
        <v>43</v>
      </c>
      <c r="B11" s="7" t="s">
        <v>44</v>
      </c>
      <c r="C11" s="7">
        <v>8.0193049000000002E-2</v>
      </c>
      <c r="D11" s="7">
        <v>0.364086678</v>
      </c>
      <c r="E11" s="7">
        <v>-0.47368140800000003</v>
      </c>
      <c r="F11" s="7">
        <v>-4.4171769E-2</v>
      </c>
      <c r="G11" s="7">
        <v>-0.195162422</v>
      </c>
      <c r="H11" s="7">
        <v>0.19448153300000001</v>
      </c>
      <c r="I11" s="7">
        <v>0.70818713899999997</v>
      </c>
      <c r="J11" s="7">
        <v>-7.7889311000000003E-2</v>
      </c>
      <c r="K11" s="7">
        <v>0.176108927</v>
      </c>
      <c r="L11" s="7">
        <v>0.141429001</v>
      </c>
      <c r="M11" s="7">
        <v>0.90329868599999996</v>
      </c>
      <c r="N11" s="7">
        <v>0.52995231300000001</v>
      </c>
      <c r="O11" s="7">
        <v>0.110509806</v>
      </c>
      <c r="P11" s="7">
        <v>-0.75591266400000001</v>
      </c>
      <c r="Q11" s="7">
        <v>-2.6332682999999999E-2</v>
      </c>
      <c r="R11" s="7">
        <v>-0.970995783</v>
      </c>
      <c r="S11" s="7">
        <v>1.4163429999999999E-2</v>
      </c>
      <c r="T11" s="7">
        <v>4.7911065000000003E-2</v>
      </c>
      <c r="U11" s="7">
        <v>0.37853714900000002</v>
      </c>
      <c r="V11" s="7">
        <v>-5.1553600000000003E-3</v>
      </c>
      <c r="W11" s="7">
        <v>-0.28639657699999999</v>
      </c>
      <c r="X11" s="7">
        <v>2.2269279999999999E-2</v>
      </c>
      <c r="Y11" s="7">
        <v>-2.1944815999999999E-2</v>
      </c>
      <c r="Z11" s="7">
        <v>0.20653580199999999</v>
      </c>
      <c r="AA11" s="7">
        <v>0.405985704</v>
      </c>
      <c r="AB11" s="7">
        <v>-0.25814277499999999</v>
      </c>
      <c r="AC11" s="7">
        <v>-3.4080760000000002E-2</v>
      </c>
      <c r="AD11" s="7">
        <v>-0.73776376099999996</v>
      </c>
      <c r="AE11" s="7">
        <v>0.30241270199999998</v>
      </c>
      <c r="AF11" s="7">
        <v>-8.4408318999999996E-2</v>
      </c>
      <c r="AG11" s="7">
        <v>-0.18150734700000001</v>
      </c>
      <c r="AH11" s="7">
        <v>8.3896652000000002E-2</v>
      </c>
      <c r="AI11" s="7">
        <v>0.29793191800000002</v>
      </c>
      <c r="AJ11" s="7">
        <v>-0.107070806</v>
      </c>
      <c r="AK11" s="7">
        <v>-0.62138738800000004</v>
      </c>
      <c r="AL11" s="7">
        <v>0.60967665100000001</v>
      </c>
      <c r="AM11" s="7">
        <v>-0.54353915200000003</v>
      </c>
      <c r="AN11" s="7">
        <v>-0.29008741599999999</v>
      </c>
      <c r="AO11" s="7">
        <v>-0.32618106000000002</v>
      </c>
      <c r="AP11" s="7">
        <v>0.18276540799999999</v>
      </c>
      <c r="AQ11" s="7">
        <v>-1.0066118180000001</v>
      </c>
      <c r="AR11" s="7">
        <v>-0.48129577099999998</v>
      </c>
      <c r="AS11" s="7">
        <v>0.29010492700000001</v>
      </c>
      <c r="AT11" s="7">
        <v>0.18808050700000001</v>
      </c>
      <c r="AU11" s="7">
        <v>-0.58286033500000001</v>
      </c>
      <c r="AV11" s="7" t="str">
        <f>B11</f>
        <v>Malic acid</v>
      </c>
      <c r="AW11" s="7" t="str">
        <f>A11</f>
        <v>Lipid</v>
      </c>
      <c r="AX11" s="7" t="str">
        <f>B11</f>
        <v>Malic acid</v>
      </c>
      <c r="AY11" s="7">
        <f>AVERAGE(C11:N11)</f>
        <v>0.19223603466666664</v>
      </c>
      <c r="AZ11" s="7">
        <f t="shared" si="3"/>
        <v>-0.10723427924999999</v>
      </c>
      <c r="BA11" s="7">
        <f>AVERAGE(AA11:AI11)</f>
        <v>-2.2852887333333332E-2</v>
      </c>
      <c r="BB11" s="7">
        <f t="shared" si="5"/>
        <v>-0.22403385441666668</v>
      </c>
      <c r="BC11" s="7" t="s">
        <v>40</v>
      </c>
      <c r="BD11" s="7">
        <v>0.19223603466666664</v>
      </c>
      <c r="BE11" s="7">
        <v>-0.10723427924999999</v>
      </c>
      <c r="BF11" s="7">
        <v>-2.2852887333333332E-2</v>
      </c>
      <c r="BG11" s="7">
        <v>-0.22403385441666668</v>
      </c>
    </row>
    <row r="12" spans="1:59" x14ac:dyDescent="0.2">
      <c r="A12" s="7" t="s">
        <v>45</v>
      </c>
      <c r="B12" s="7" t="s">
        <v>36</v>
      </c>
      <c r="C12" s="7">
        <v>-2.3984671999999999E-2</v>
      </c>
      <c r="D12" s="7">
        <v>1.3959787E-2</v>
      </c>
      <c r="E12" s="7">
        <v>-0.12866476499999999</v>
      </c>
      <c r="F12" s="7">
        <v>-0.19668023600000001</v>
      </c>
      <c r="G12" s="7">
        <v>0.33613416099999999</v>
      </c>
      <c r="H12" s="7">
        <v>-7.5597542000000004E-2</v>
      </c>
      <c r="I12" s="7">
        <v>9.9611125999999994E-2</v>
      </c>
      <c r="J12" s="7">
        <v>-0.17961523500000001</v>
      </c>
      <c r="K12" s="7">
        <v>0.17530844800000001</v>
      </c>
      <c r="L12" s="7">
        <v>1.8816682000000001E-2</v>
      </c>
      <c r="M12" s="7">
        <v>0.59918853900000002</v>
      </c>
      <c r="N12" s="7">
        <v>0.24422186200000001</v>
      </c>
      <c r="O12" s="7">
        <v>-0.20864669599999999</v>
      </c>
      <c r="P12" s="7">
        <v>-0.29552296300000003</v>
      </c>
      <c r="Q12" s="7">
        <v>-2.3984671999999999E-2</v>
      </c>
      <c r="R12" s="7">
        <v>6.8557904000000003E-2</v>
      </c>
      <c r="S12" s="7">
        <v>7.5823394000000002E-2</v>
      </c>
      <c r="T12" s="7">
        <v>-7.1143479999999995E-2</v>
      </c>
      <c r="U12" s="7">
        <v>0.40067741000000001</v>
      </c>
      <c r="V12" s="7">
        <v>-2.6997751E-2</v>
      </c>
      <c r="W12" s="7">
        <v>-8.8012891999999995E-2</v>
      </c>
      <c r="X12" s="7">
        <v>-2.3984671999999999E-2</v>
      </c>
      <c r="Y12" s="7">
        <v>-0.225329696</v>
      </c>
      <c r="Z12" s="7">
        <v>0.236161601</v>
      </c>
      <c r="AA12" s="7">
        <v>0.39116224399999999</v>
      </c>
      <c r="AB12" s="7">
        <v>0.27955580099999999</v>
      </c>
      <c r="AC12" s="7">
        <v>0.22460772100000001</v>
      </c>
      <c r="AD12" s="7">
        <v>-0.37322952199999998</v>
      </c>
      <c r="AE12" s="7">
        <v>-2.3984671999999999E-2</v>
      </c>
      <c r="AF12" s="7">
        <v>0.153298559</v>
      </c>
      <c r="AG12" s="7">
        <v>0.23774132000000001</v>
      </c>
      <c r="AH12" s="7">
        <v>0.35235783799999998</v>
      </c>
      <c r="AI12" s="7">
        <v>4.5402857999999997E-2</v>
      </c>
      <c r="AJ12" s="7">
        <v>-2.3984671999999999E-2</v>
      </c>
      <c r="AK12" s="7">
        <v>-0.18136634300000001</v>
      </c>
      <c r="AL12" s="7">
        <v>-0.22138949099999999</v>
      </c>
      <c r="AM12" s="7">
        <v>-6.3322474000000004E-2</v>
      </c>
      <c r="AN12" s="7">
        <v>7.5919108999999999E-2</v>
      </c>
      <c r="AO12" s="7">
        <v>-0.106774936</v>
      </c>
      <c r="AP12" s="7">
        <v>0.39802349300000001</v>
      </c>
      <c r="AQ12" s="7">
        <v>-0.73389309700000005</v>
      </c>
      <c r="AR12" s="7">
        <v>-0.143927097</v>
      </c>
      <c r="AS12" s="7">
        <v>-0.44173984900000002</v>
      </c>
      <c r="AT12" s="7">
        <v>0.57032082900000003</v>
      </c>
      <c r="AU12" s="7">
        <v>-0.21637753400000001</v>
      </c>
      <c r="AV12" s="7" t="str">
        <f t="shared" si="0"/>
        <v>alpha-ketoglutarate</v>
      </c>
      <c r="AW12" s="7" t="str">
        <f t="shared" si="1"/>
        <v>TCA</v>
      </c>
      <c r="AX12" s="7" t="str">
        <f t="shared" si="1"/>
        <v>alpha-ketoglutarate</v>
      </c>
      <c r="AY12" s="7">
        <f t="shared" si="2"/>
        <v>7.3558179583333327E-2</v>
      </c>
      <c r="AZ12" s="7">
        <f t="shared" si="3"/>
        <v>-1.520020941666666E-2</v>
      </c>
      <c r="BA12" s="7">
        <f t="shared" si="4"/>
        <v>0.14299023855555559</v>
      </c>
      <c r="BB12" s="7">
        <f t="shared" si="5"/>
        <v>-9.07093385E-2</v>
      </c>
      <c r="BC12" s="7" t="s">
        <v>36</v>
      </c>
      <c r="BD12" s="7">
        <v>7.3558179583333327E-2</v>
      </c>
      <c r="BE12" s="7">
        <v>-1.520020941666666E-2</v>
      </c>
      <c r="BF12" s="7">
        <v>0.14299023855555559</v>
      </c>
      <c r="BG12" s="7">
        <v>-9.07093385E-2</v>
      </c>
    </row>
    <row r="13" spans="1:59" x14ac:dyDescent="0.2">
      <c r="A13" s="7" t="s">
        <v>45</v>
      </c>
      <c r="B13" s="7" t="s">
        <v>46</v>
      </c>
      <c r="C13" s="7">
        <v>-0.192919493</v>
      </c>
      <c r="D13" s="7">
        <v>6.9977531999999995E-2</v>
      </c>
      <c r="E13" s="7">
        <v>-0.40616607799999999</v>
      </c>
      <c r="F13" s="7">
        <v>0.25668825200000001</v>
      </c>
      <c r="G13" s="7">
        <v>-0.19934481100000001</v>
      </c>
      <c r="H13" s="7">
        <v>-1.4876000000000001E-4</v>
      </c>
      <c r="I13" s="7">
        <v>1.1296527649999999</v>
      </c>
      <c r="J13" s="7">
        <v>9.9511351999999997E-2</v>
      </c>
      <c r="K13" s="7">
        <v>0.30108444099999998</v>
      </c>
      <c r="L13" s="7">
        <v>0.373239969</v>
      </c>
      <c r="M13" s="7">
        <v>0.41794242399999998</v>
      </c>
      <c r="N13" s="7">
        <v>0.47590991500000002</v>
      </c>
      <c r="O13" s="7">
        <v>-0.137516</v>
      </c>
      <c r="P13" s="7">
        <v>-0.64879731799999996</v>
      </c>
      <c r="Q13" s="7">
        <v>0.523893312</v>
      </c>
      <c r="R13" s="7">
        <v>0.26303514700000002</v>
      </c>
      <c r="S13" s="7">
        <v>-2.715366E-2</v>
      </c>
      <c r="T13" s="7">
        <v>0.18617673700000001</v>
      </c>
      <c r="U13" s="7">
        <v>-0.2163216</v>
      </c>
      <c r="V13" s="7">
        <v>-0.204123999</v>
      </c>
      <c r="W13" s="7">
        <v>-0.209917611</v>
      </c>
      <c r="X13" s="7">
        <v>0.30942678699999998</v>
      </c>
      <c r="Y13" s="7">
        <v>0.12738419500000001</v>
      </c>
      <c r="Z13" s="7">
        <v>-0.64985126699999995</v>
      </c>
      <c r="AA13" s="7">
        <v>0.213152798</v>
      </c>
      <c r="AB13" s="7">
        <v>-0.43191711799999999</v>
      </c>
      <c r="AC13" s="7">
        <v>0.279174276</v>
      </c>
      <c r="AD13" s="7">
        <v>-0.186802888</v>
      </c>
      <c r="AE13" s="7">
        <v>0.35894812500000001</v>
      </c>
      <c r="AF13" s="7">
        <v>0.51282223100000002</v>
      </c>
      <c r="AG13" s="7">
        <v>7.0426150000000007E-2</v>
      </c>
      <c r="AH13" s="7">
        <v>0.44385623400000002</v>
      </c>
      <c r="AI13" s="7">
        <v>0.29369111799999997</v>
      </c>
      <c r="AJ13" s="7">
        <v>0.18735146699999999</v>
      </c>
      <c r="AK13" s="7">
        <v>-0.79945908200000004</v>
      </c>
      <c r="AL13" s="7">
        <v>0.271962078</v>
      </c>
      <c r="AM13" s="7">
        <v>-0.44670413199999998</v>
      </c>
      <c r="AN13" s="7">
        <v>-0.11382314</v>
      </c>
      <c r="AO13" s="7">
        <v>-5.0342812000000001E-2</v>
      </c>
      <c r="AP13" s="7">
        <v>-0.69848414999999997</v>
      </c>
      <c r="AQ13" s="7">
        <v>-1.0077392089999999</v>
      </c>
      <c r="AR13" s="7">
        <v>-0.27302863300000002</v>
      </c>
      <c r="AS13" s="7">
        <v>-0.33115197099999999</v>
      </c>
      <c r="AT13" s="7">
        <v>-7.6671949999999999E-3</v>
      </c>
      <c r="AU13" s="7">
        <v>0.18038104599999999</v>
      </c>
      <c r="AV13" s="7" t="str">
        <f>B13</f>
        <v>Fumaric acid</v>
      </c>
      <c r="AW13" s="7" t="str">
        <f>A13</f>
        <v>TCA</v>
      </c>
      <c r="AX13" s="7" t="str">
        <f>B13</f>
        <v>Fumaric acid</v>
      </c>
      <c r="AY13" s="7">
        <f>AVERAGE(C13:N13)</f>
        <v>0.19378562566666666</v>
      </c>
      <c r="AZ13" s="7">
        <f t="shared" si="3"/>
        <v>-5.6980439749999993E-2</v>
      </c>
      <c r="BA13" s="7">
        <f>AVERAGE(AA13:AI13)</f>
        <v>0.17259454733333335</v>
      </c>
      <c r="BB13" s="7">
        <f t="shared" si="5"/>
        <v>-0.25739214441666664</v>
      </c>
      <c r="BC13" s="7" t="s">
        <v>39</v>
      </c>
      <c r="BD13" s="7">
        <v>0.19378562566666666</v>
      </c>
      <c r="BE13" s="7">
        <v>-5.6980439749999993E-2</v>
      </c>
      <c r="BF13" s="7">
        <v>0.17259454733333335</v>
      </c>
      <c r="BG13" s="7">
        <v>-0.25739214441666664</v>
      </c>
    </row>
    <row r="14" spans="1:59" x14ac:dyDescent="0.2">
      <c r="A14" s="7" t="s">
        <v>45</v>
      </c>
      <c r="B14" s="7" t="s">
        <v>47</v>
      </c>
      <c r="C14" s="7">
        <v>-0.930556367</v>
      </c>
      <c r="D14" s="7">
        <v>-0.52742027999999996</v>
      </c>
      <c r="E14" s="7">
        <v>-0.64489654600000001</v>
      </c>
      <c r="F14" s="7">
        <v>-0.98772136600000005</v>
      </c>
      <c r="G14" s="7">
        <v>-0.62924555999999998</v>
      </c>
      <c r="H14" s="7">
        <v>-0.79948774499999997</v>
      </c>
      <c r="I14" s="7">
        <v>3.5507163000000001E-2</v>
      </c>
      <c r="J14" s="7">
        <v>0.37729099999999999</v>
      </c>
      <c r="K14" s="7">
        <v>4.8660799999999997E-4</v>
      </c>
      <c r="L14" s="7">
        <v>-1.2566478000000001E-2</v>
      </c>
      <c r="M14" s="7">
        <v>5.2603136000000002E-2</v>
      </c>
      <c r="N14" s="7">
        <v>2.5171692999999998E-2</v>
      </c>
      <c r="O14" s="7">
        <v>0.48887424699999998</v>
      </c>
      <c r="P14" s="7">
        <v>-3.3293971999999998E-2</v>
      </c>
      <c r="Q14" s="7">
        <v>0.543205457</v>
      </c>
      <c r="R14" s="7">
        <v>0.257682782</v>
      </c>
      <c r="S14" s="7">
        <v>0.44943334400000001</v>
      </c>
      <c r="T14" s="7">
        <v>0.19164704900000001</v>
      </c>
      <c r="U14" s="7">
        <v>0.28942501599999998</v>
      </c>
      <c r="V14" s="7">
        <v>-0.56445881200000003</v>
      </c>
      <c r="W14" s="7">
        <v>0.53285703600000001</v>
      </c>
      <c r="X14" s="7">
        <v>0.271845277</v>
      </c>
      <c r="Y14" s="7">
        <v>0.414622932</v>
      </c>
      <c r="Z14" s="7">
        <v>0.53189549999999997</v>
      </c>
      <c r="AA14" s="7">
        <v>0.30311650800000001</v>
      </c>
      <c r="AB14" s="7">
        <v>-4.3291400000000001E-2</v>
      </c>
      <c r="AC14" s="7">
        <v>-0.554345321</v>
      </c>
      <c r="AD14" s="7">
        <v>-0.48118055300000001</v>
      </c>
      <c r="AE14" s="7">
        <v>-0.224945334</v>
      </c>
      <c r="AF14" s="7">
        <v>-8.4091515000000006E-2</v>
      </c>
      <c r="AG14" s="7">
        <v>-0.29634985600000002</v>
      </c>
      <c r="AH14" s="7">
        <v>-0.13920117900000001</v>
      </c>
      <c r="AI14" s="7">
        <v>6.1693308000000002E-2</v>
      </c>
      <c r="AJ14" s="7">
        <v>-0.193383207</v>
      </c>
      <c r="AK14" s="7">
        <v>0.40286502000000002</v>
      </c>
      <c r="AL14" s="7">
        <v>0.86052451500000005</v>
      </c>
      <c r="AM14" s="7">
        <v>-0.192451812</v>
      </c>
      <c r="AN14" s="7">
        <v>-0.137519053</v>
      </c>
      <c r="AO14" s="7">
        <v>1.8601263999999999E-2</v>
      </c>
      <c r="AP14" s="7">
        <v>0.66755057200000001</v>
      </c>
      <c r="AQ14" s="7">
        <v>0.74550826000000003</v>
      </c>
      <c r="AR14" s="7">
        <v>0.55858823300000005</v>
      </c>
      <c r="AS14" s="7">
        <v>9.4873403999999995E-2</v>
      </c>
      <c r="AT14" s="7">
        <v>0.56623088200000005</v>
      </c>
      <c r="AU14" s="7">
        <v>0.13977383500000001</v>
      </c>
      <c r="AV14" s="7" t="str">
        <f t="shared" si="0"/>
        <v>Citric acid</v>
      </c>
      <c r="AW14" s="7" t="str">
        <f t="shared" si="1"/>
        <v>TCA</v>
      </c>
      <c r="AX14" s="7" t="str">
        <f t="shared" si="1"/>
        <v>Citric acid</v>
      </c>
      <c r="AY14" s="7">
        <f t="shared" si="2"/>
        <v>-0.33673622849999996</v>
      </c>
      <c r="AZ14" s="7">
        <f t="shared" si="3"/>
        <v>0.28114465466666666</v>
      </c>
      <c r="BA14" s="7">
        <f t="shared" si="4"/>
        <v>-0.16206614911111111</v>
      </c>
      <c r="BB14" s="7">
        <f t="shared" si="5"/>
        <v>0.29426349275000002</v>
      </c>
      <c r="BC14" s="7" t="s">
        <v>35</v>
      </c>
      <c r="BD14" s="7">
        <v>-0.33673622849999996</v>
      </c>
      <c r="BE14" s="7">
        <v>0.28114465466666666</v>
      </c>
      <c r="BF14" s="7">
        <v>-0.16206614911111111</v>
      </c>
      <c r="BG14" s="7">
        <v>0.29426349275000002</v>
      </c>
    </row>
    <row r="15" spans="1:59" ht="14.25" x14ac:dyDescent="0.2">
      <c r="A15" s="7" t="s">
        <v>45</v>
      </c>
      <c r="B15" s="7" t="s">
        <v>48</v>
      </c>
      <c r="C15" s="7">
        <v>0.68111377200000001</v>
      </c>
      <c r="D15" s="7">
        <v>0.360003407</v>
      </c>
      <c r="E15" s="7">
        <v>0.56165902599999995</v>
      </c>
      <c r="F15" s="7">
        <v>-0.19578538300000001</v>
      </c>
      <c r="G15" s="7">
        <v>0.62422691100000005</v>
      </c>
      <c r="H15" s="7">
        <v>0.34009281699999999</v>
      </c>
      <c r="I15" s="7">
        <v>-0.23316669900000001</v>
      </c>
      <c r="J15" s="7">
        <v>-0.38960219800000001</v>
      </c>
      <c r="K15" s="7">
        <v>-0.38871454900000002</v>
      </c>
      <c r="L15" s="7">
        <v>-0.45989813099999999</v>
      </c>
      <c r="M15" s="7">
        <v>-0.20122305700000001</v>
      </c>
      <c r="N15" s="7">
        <v>0.28954666299999998</v>
      </c>
      <c r="O15" s="7">
        <v>-0.40510212299999998</v>
      </c>
      <c r="P15" s="7">
        <v>0.430640996</v>
      </c>
      <c r="Q15" s="7">
        <v>0.482506186</v>
      </c>
      <c r="R15" s="7">
        <v>-0.49015205499999998</v>
      </c>
      <c r="S15" s="7">
        <v>0.47358936499999998</v>
      </c>
      <c r="T15" s="7">
        <v>0.37494221999999999</v>
      </c>
      <c r="U15" s="7">
        <v>0.46189662999999997</v>
      </c>
      <c r="V15" s="7">
        <v>0.38477238400000002</v>
      </c>
      <c r="W15" s="7">
        <v>-1.3604032720000001</v>
      </c>
      <c r="X15" s="7">
        <v>-0.58929513499999997</v>
      </c>
      <c r="Y15" s="7">
        <v>-0.94266479299999995</v>
      </c>
      <c r="Z15" s="7">
        <v>-1.2763610110000001</v>
      </c>
      <c r="AA15" s="7">
        <v>0.35926154599999999</v>
      </c>
      <c r="AB15" s="7">
        <v>-0.55533936699999997</v>
      </c>
      <c r="AC15" s="7">
        <v>0.65679217700000003</v>
      </c>
      <c r="AD15" s="7">
        <v>0.34133828100000002</v>
      </c>
      <c r="AE15" s="7">
        <v>-9.9066424E-2</v>
      </c>
      <c r="AF15" s="7">
        <v>0.27245272700000001</v>
      </c>
      <c r="AG15" s="7">
        <v>0.236508523</v>
      </c>
      <c r="AH15" s="7">
        <v>0.355869192</v>
      </c>
      <c r="AI15" s="7">
        <v>-7.5982226E-2</v>
      </c>
      <c r="AJ15" s="7">
        <v>0.995547611</v>
      </c>
      <c r="AK15" s="7">
        <v>0.168241371</v>
      </c>
      <c r="AL15" s="7">
        <v>-0.53212599199999999</v>
      </c>
      <c r="AM15" s="7">
        <v>0.66705470300000003</v>
      </c>
      <c r="AN15" s="7">
        <v>0.27578182499999998</v>
      </c>
      <c r="AO15" s="7">
        <v>0.20545487400000001</v>
      </c>
      <c r="AP15" s="7">
        <v>-0.36435621099999999</v>
      </c>
      <c r="AQ15" s="7">
        <v>-1.649672348</v>
      </c>
      <c r="AR15" s="7">
        <v>-1.059634449</v>
      </c>
      <c r="AS15" s="7">
        <v>0.202268015</v>
      </c>
      <c r="AT15" s="7">
        <v>-0.84913667299999995</v>
      </c>
      <c r="AU15" s="7">
        <v>-0.45234260900000001</v>
      </c>
      <c r="AV15" s="7" t="str">
        <f>B15</f>
        <v>NAD+</v>
      </c>
      <c r="AW15" s="7" t="str">
        <f t="shared" ref="AW15:AX17" si="6">A15</f>
        <v>TCA</v>
      </c>
      <c r="AX15" s="7" t="str">
        <f t="shared" si="6"/>
        <v>NAD+</v>
      </c>
      <c r="AY15" s="7">
        <f>AVERAGE(C15:N15)</f>
        <v>8.2354381583333358E-2</v>
      </c>
      <c r="AZ15" s="7">
        <f t="shared" si="3"/>
        <v>-0.20463588400000002</v>
      </c>
      <c r="BA15" s="7">
        <f>AVERAGE(AA15:AI15)</f>
        <v>0.16575938100000001</v>
      </c>
      <c r="BB15" s="7">
        <f t="shared" si="5"/>
        <v>-0.19940999025000003</v>
      </c>
      <c r="BC15" s="7" t="s">
        <v>54</v>
      </c>
      <c r="BD15" s="7">
        <v>8.2354381583333358E-2</v>
      </c>
      <c r="BE15" s="7">
        <v>-0.20463588400000002</v>
      </c>
      <c r="BF15" s="7">
        <v>0.16575938100000001</v>
      </c>
      <c r="BG15" s="7">
        <v>-0.19940999025000003</v>
      </c>
    </row>
    <row r="16" spans="1:59" x14ac:dyDescent="0.2">
      <c r="A16" s="7" t="s">
        <v>45</v>
      </c>
      <c r="B16" s="7" t="s">
        <v>42</v>
      </c>
      <c r="C16" s="7">
        <v>0.23041805800000001</v>
      </c>
      <c r="D16" s="7">
        <v>0.23946411400000001</v>
      </c>
      <c r="E16" s="7">
        <v>0.30178165800000001</v>
      </c>
      <c r="F16" s="7">
        <v>-0.61657936099999999</v>
      </c>
      <c r="G16" s="7">
        <v>-0.14478919900000001</v>
      </c>
      <c r="H16" s="7">
        <v>0.43913307899999998</v>
      </c>
      <c r="I16" s="7">
        <v>6.5286504999999995E-2</v>
      </c>
      <c r="J16" s="7">
        <v>0.174535465</v>
      </c>
      <c r="K16" s="7">
        <v>-0.77360322800000003</v>
      </c>
      <c r="L16" s="7">
        <v>7.0225956000000006E-2</v>
      </c>
      <c r="M16" s="7">
        <v>0.53720955699999995</v>
      </c>
      <c r="N16" s="7">
        <v>0.54806345300000003</v>
      </c>
      <c r="O16" s="7">
        <v>8.9345645000000001E-2</v>
      </c>
      <c r="P16" s="7">
        <v>0.85781021499999999</v>
      </c>
      <c r="Q16" s="7">
        <v>0.455514107</v>
      </c>
      <c r="R16" s="7">
        <v>0.247225733</v>
      </c>
      <c r="S16" s="7">
        <v>0.93926623899999995</v>
      </c>
      <c r="T16" s="7">
        <v>-0.13280729399999999</v>
      </c>
      <c r="U16" s="7">
        <v>0.48234561100000001</v>
      </c>
      <c r="V16" s="7">
        <v>1.2894806860000001</v>
      </c>
      <c r="W16" s="7">
        <v>-1.073743189</v>
      </c>
      <c r="X16" s="7">
        <v>0.57597310300000004</v>
      </c>
      <c r="Y16" s="7">
        <v>-0.70403621299999997</v>
      </c>
      <c r="Z16" s="7">
        <v>-1.127459341</v>
      </c>
      <c r="AA16" s="7">
        <v>0.44211758600000001</v>
      </c>
      <c r="AB16" s="7">
        <v>-3.8065165999999998E-2</v>
      </c>
      <c r="AC16" s="7">
        <v>0.50713766900000001</v>
      </c>
      <c r="AD16" s="7">
        <v>0.89342919799999998</v>
      </c>
      <c r="AE16" s="7">
        <v>2.5460943E-2</v>
      </c>
      <c r="AF16" s="7">
        <v>0.29312881800000001</v>
      </c>
      <c r="AG16" s="7">
        <v>0.92808454600000001</v>
      </c>
      <c r="AH16" s="7">
        <v>0.65858282400000001</v>
      </c>
      <c r="AI16" s="7">
        <v>0.74815738600000004</v>
      </c>
      <c r="AJ16" s="7">
        <v>1.401482839</v>
      </c>
      <c r="AK16" s="7">
        <v>-0.79798560799999996</v>
      </c>
      <c r="AL16" s="7">
        <v>-0.54422623400000003</v>
      </c>
      <c r="AM16" s="7">
        <v>0.57681909899999995</v>
      </c>
      <c r="AN16" s="7">
        <v>0.77738965699999996</v>
      </c>
      <c r="AO16" s="7">
        <v>0.67556185499999999</v>
      </c>
      <c r="AP16" s="7">
        <v>-1.0190204629999999</v>
      </c>
      <c r="AQ16" s="7">
        <v>-1.0475420710000001</v>
      </c>
      <c r="AR16" s="7">
        <v>-0.75093679300000005</v>
      </c>
      <c r="AS16" s="7">
        <v>2.3854534E-2</v>
      </c>
      <c r="AT16" s="7">
        <v>-4.3007769000000001E-2</v>
      </c>
      <c r="AU16" s="7">
        <v>-0.30129796800000003</v>
      </c>
      <c r="AV16" s="7" t="str">
        <f>B16</f>
        <v>NADH</v>
      </c>
      <c r="AW16" s="7" t="str">
        <f t="shared" si="6"/>
        <v>TCA</v>
      </c>
      <c r="AX16" s="7" t="str">
        <f t="shared" si="6"/>
        <v>NADH</v>
      </c>
      <c r="AY16" s="7">
        <f>AVERAGE(C16:N16)</f>
        <v>8.9262171416666661E-2</v>
      </c>
      <c r="AZ16" s="7">
        <f t="shared" si="3"/>
        <v>0.15824294183333329</v>
      </c>
      <c r="BA16" s="7">
        <f>AVERAGE(AA16:AI16)</f>
        <v>0.49533708933333326</v>
      </c>
      <c r="BB16" s="7">
        <f t="shared" si="5"/>
        <v>-8.7409076833333377E-2</v>
      </c>
      <c r="BC16" s="7" t="s">
        <v>42</v>
      </c>
      <c r="BD16" s="7">
        <v>8.9262171416666661E-2</v>
      </c>
      <c r="BE16" s="7">
        <v>0.15824294183333329</v>
      </c>
      <c r="BF16" s="7">
        <v>0.49533708933333326</v>
      </c>
      <c r="BG16" s="7">
        <v>-8.7409076833333377E-2</v>
      </c>
    </row>
    <row r="17" spans="1:59" x14ac:dyDescent="0.2">
      <c r="A17" s="7" t="s">
        <v>45</v>
      </c>
      <c r="B17" s="7" t="s">
        <v>49</v>
      </c>
      <c r="C17" s="7">
        <v>0.257929462</v>
      </c>
      <c r="D17" s="7">
        <v>-0.34298578000000002</v>
      </c>
      <c r="E17" s="7">
        <v>0.20345424400000001</v>
      </c>
      <c r="F17" s="7">
        <v>0.39355871399999998</v>
      </c>
      <c r="G17" s="7">
        <v>5.9405496000000002E-2</v>
      </c>
      <c r="H17" s="7">
        <v>9.4468177E-2</v>
      </c>
      <c r="I17" s="7">
        <v>0.244402753</v>
      </c>
      <c r="J17" s="7">
        <v>-0.44824222600000002</v>
      </c>
      <c r="K17" s="7">
        <v>-0.59209021699999997</v>
      </c>
      <c r="L17" s="7">
        <v>-0.50969793200000002</v>
      </c>
      <c r="M17" s="7">
        <v>-0.60192877700000003</v>
      </c>
      <c r="N17" s="7">
        <v>0.306952797</v>
      </c>
      <c r="O17" s="7">
        <v>0.164195806</v>
      </c>
      <c r="P17" s="7">
        <v>0.50654934699999998</v>
      </c>
      <c r="Q17" s="7">
        <v>0.27312104300000001</v>
      </c>
      <c r="R17" s="7">
        <v>0.306952797</v>
      </c>
      <c r="S17" s="7">
        <v>0.34778046299999998</v>
      </c>
      <c r="T17" s="7">
        <v>0.55483278599999997</v>
      </c>
      <c r="U17" s="7">
        <v>0.31427452500000003</v>
      </c>
      <c r="V17" s="7">
        <v>4.7913203000000001E-2</v>
      </c>
      <c r="W17" s="7">
        <v>-1.4858527960000001</v>
      </c>
      <c r="X17" s="7">
        <v>-0.36097961200000001</v>
      </c>
      <c r="Y17" s="7">
        <v>-0.43922889999999998</v>
      </c>
      <c r="Z17" s="7">
        <v>-0.67606545299999998</v>
      </c>
      <c r="AA17" s="7">
        <v>-0.369476421</v>
      </c>
      <c r="AB17" s="7">
        <v>-0.38898624300000001</v>
      </c>
      <c r="AC17" s="7">
        <v>0.16497503499999999</v>
      </c>
      <c r="AD17" s="7">
        <v>-0.38540288499999997</v>
      </c>
      <c r="AE17" s="7">
        <v>-0.34712780100000001</v>
      </c>
      <c r="AF17" s="7">
        <v>0.203096163</v>
      </c>
      <c r="AG17" s="7">
        <v>0.49339645700000001</v>
      </c>
      <c r="AH17" s="7">
        <v>0.356698715</v>
      </c>
      <c r="AI17" s="7">
        <v>5.3361454000000003E-2</v>
      </c>
      <c r="AJ17" s="7">
        <v>-0.190027</v>
      </c>
      <c r="AK17" s="7">
        <v>7.6320400999999996E-2</v>
      </c>
      <c r="AL17" s="7">
        <v>0.187843238</v>
      </c>
      <c r="AM17" s="7">
        <v>-0.25237553600000001</v>
      </c>
      <c r="AN17" s="7">
        <v>-3.7566132000000002E-2</v>
      </c>
      <c r="AO17" s="7">
        <v>6.8135375999999997E-2</v>
      </c>
      <c r="AP17" s="7">
        <v>-3.0343450000000001E-2</v>
      </c>
      <c r="AQ17" s="7">
        <v>-1.3767061119999999</v>
      </c>
      <c r="AR17" s="7">
        <v>-0.91502000900000002</v>
      </c>
      <c r="AS17" s="7">
        <v>0.54899001400000003</v>
      </c>
      <c r="AT17" s="7">
        <v>-0.45748893800000001</v>
      </c>
      <c r="AU17" s="7">
        <v>0.190715937</v>
      </c>
      <c r="AV17" s="7" t="str">
        <f>B17</f>
        <v>Succinic acid</v>
      </c>
      <c r="AW17" s="7" t="str">
        <f t="shared" si="6"/>
        <v>TCA</v>
      </c>
      <c r="AX17" s="7" t="str">
        <f t="shared" si="6"/>
        <v>Succinic acid</v>
      </c>
      <c r="AY17" s="7">
        <f>AVERAGE(C17:N17)</f>
        <v>-7.7897774083333329E-2</v>
      </c>
      <c r="AZ17" s="7">
        <f t="shared" si="3"/>
        <v>-3.7208899250000045E-2</v>
      </c>
      <c r="BA17" s="7">
        <f>AVERAGE(AA17:AI17)</f>
        <v>-2.4385058444444455E-2</v>
      </c>
      <c r="BB17" s="7">
        <f t="shared" si="5"/>
        <v>-0.18229351758333334</v>
      </c>
      <c r="BC17" s="7" t="s">
        <v>37</v>
      </c>
      <c r="BD17" s="7">
        <v>-7.7897774083333329E-2</v>
      </c>
      <c r="BE17" s="7">
        <v>-3.7208899250000045E-2</v>
      </c>
      <c r="BF17" s="7">
        <v>-2.4385058444444455E-2</v>
      </c>
      <c r="BG17" s="7">
        <v>-0.18229351758333334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sqref="A1:XFD1048576"/>
    </sheetView>
  </sheetViews>
  <sheetFormatPr baseColWidth="10" defaultRowHeight="15" x14ac:dyDescent="0.25"/>
  <cols>
    <col min="1" max="16384" width="11.42578125" style="4"/>
  </cols>
  <sheetData>
    <row r="1" spans="1:10" x14ac:dyDescent="0.25">
      <c r="A1" s="6" t="s">
        <v>61</v>
      </c>
      <c r="B1" s="6"/>
      <c r="C1" s="6"/>
      <c r="D1" s="6"/>
      <c r="E1" s="6"/>
      <c r="F1" s="6"/>
      <c r="G1" s="6"/>
      <c r="H1" s="6" t="s">
        <v>12</v>
      </c>
      <c r="I1" s="6" t="s">
        <v>8</v>
      </c>
      <c r="J1" s="6"/>
    </row>
    <row r="2" spans="1:10" x14ac:dyDescent="0.25">
      <c r="A2" s="6"/>
      <c r="B2" s="6"/>
      <c r="C2" s="6"/>
      <c r="D2" s="6"/>
      <c r="E2" s="6"/>
      <c r="F2" s="6"/>
      <c r="G2" s="6"/>
      <c r="H2" s="33">
        <v>0.55081120943952788</v>
      </c>
      <c r="I2" s="6" t="s">
        <v>83</v>
      </c>
      <c r="J2" s="6"/>
    </row>
    <row r="3" spans="1:10" x14ac:dyDescent="0.25">
      <c r="A3" s="6"/>
      <c r="B3" s="6" t="s">
        <v>83</v>
      </c>
      <c r="C3" s="6" t="s">
        <v>84</v>
      </c>
      <c r="D3" s="6" t="s">
        <v>85</v>
      </c>
      <c r="E3" s="6" t="s">
        <v>86</v>
      </c>
      <c r="F3" s="6"/>
      <c r="G3" s="6"/>
      <c r="H3" s="33">
        <v>0.55369098712446352</v>
      </c>
      <c r="I3" s="6" t="s">
        <v>83</v>
      </c>
      <c r="J3" s="6"/>
    </row>
    <row r="4" spans="1:10" x14ac:dyDescent="0.25">
      <c r="A4" s="6"/>
      <c r="B4" s="34">
        <v>0</v>
      </c>
      <c r="C4" s="34">
        <v>0.24778761061946905</v>
      </c>
      <c r="D4" s="34">
        <v>0</v>
      </c>
      <c r="E4" s="34">
        <v>0.22745098039215689</v>
      </c>
      <c r="F4" s="6"/>
      <c r="G4" s="6"/>
      <c r="H4" s="33">
        <v>0.54975852272727277</v>
      </c>
      <c r="I4" s="6" t="s">
        <v>83</v>
      </c>
      <c r="J4" s="6"/>
    </row>
    <row r="5" spans="1:10" x14ac:dyDescent="0.25">
      <c r="A5" s="6"/>
      <c r="B5" s="34">
        <v>0</v>
      </c>
      <c r="C5" s="34">
        <v>0.22941176470588234</v>
      </c>
      <c r="D5" s="34">
        <v>0</v>
      </c>
      <c r="E5" s="34">
        <v>0.24387096774193548</v>
      </c>
      <c r="F5" s="6"/>
      <c r="G5" s="6"/>
      <c r="H5" s="33">
        <v>0.54165242165242178</v>
      </c>
      <c r="I5" s="6" t="s">
        <v>83</v>
      </c>
      <c r="J5" s="6"/>
    </row>
    <row r="6" spans="1:10" x14ac:dyDescent="0.25">
      <c r="A6" s="6"/>
      <c r="B6" s="34">
        <v>0</v>
      </c>
      <c r="C6" s="34">
        <v>0.22510822510822506</v>
      </c>
      <c r="D6" s="34">
        <v>0</v>
      </c>
      <c r="E6" s="34">
        <v>0.15062761506276151</v>
      </c>
      <c r="F6" s="6"/>
      <c r="G6" s="6"/>
      <c r="H6" s="33">
        <v>0.27937388193202145</v>
      </c>
      <c r="I6" s="6" t="s">
        <v>83</v>
      </c>
      <c r="J6" s="6"/>
    </row>
    <row r="7" spans="1:10" x14ac:dyDescent="0.25">
      <c r="A7" s="6"/>
      <c r="B7" s="34">
        <v>0</v>
      </c>
      <c r="C7" s="34">
        <v>0.20779220779220778</v>
      </c>
      <c r="D7" s="34">
        <v>0</v>
      </c>
      <c r="E7" s="34">
        <v>0.20826446280991731</v>
      </c>
      <c r="F7" s="6"/>
      <c r="G7" s="6"/>
      <c r="H7" s="33">
        <v>0.51222807017543859</v>
      </c>
      <c r="I7" s="6" t="s">
        <v>83</v>
      </c>
      <c r="J7" s="6"/>
    </row>
    <row r="8" spans="1:10" x14ac:dyDescent="0.25">
      <c r="A8" s="6"/>
      <c r="B8" s="34">
        <v>0</v>
      </c>
      <c r="C8" s="34">
        <v>0.20826446280991734</v>
      </c>
      <c r="D8" s="34">
        <v>0</v>
      </c>
      <c r="E8" s="34">
        <v>0.24040066777963268</v>
      </c>
      <c r="F8" s="6"/>
      <c r="G8" s="6"/>
      <c r="H8" s="33">
        <v>0.71717206132879041</v>
      </c>
      <c r="I8" s="6" t="s">
        <v>83</v>
      </c>
      <c r="J8" s="6"/>
    </row>
    <row r="9" spans="1:10" x14ac:dyDescent="0.25">
      <c r="A9" s="6"/>
      <c r="B9" s="34">
        <v>0</v>
      </c>
      <c r="C9" s="34">
        <v>0.26433566433566436</v>
      </c>
      <c r="D9" s="34">
        <v>0</v>
      </c>
      <c r="E9" s="34">
        <v>0.25913621262458469</v>
      </c>
      <c r="F9" s="6"/>
      <c r="G9" s="6"/>
      <c r="H9" s="33">
        <v>0.66614457831325302</v>
      </c>
      <c r="I9" s="6" t="s">
        <v>83</v>
      </c>
      <c r="J9" s="6"/>
    </row>
    <row r="10" spans="1:10" x14ac:dyDescent="0.25">
      <c r="A10" s="6"/>
      <c r="B10" s="34">
        <v>0</v>
      </c>
      <c r="C10" s="34">
        <v>0.16628175519630486</v>
      </c>
      <c r="D10" s="34">
        <v>0</v>
      </c>
      <c r="E10" s="34">
        <v>0.33387888707037638</v>
      </c>
      <c r="F10" s="6"/>
      <c r="G10" s="6"/>
      <c r="H10" s="33">
        <v>0.62834808259587027</v>
      </c>
      <c r="I10" s="6" t="s">
        <v>84</v>
      </c>
      <c r="J10" s="6"/>
    </row>
    <row r="11" spans="1:10" x14ac:dyDescent="0.25">
      <c r="A11" s="6"/>
      <c r="B11" s="34">
        <v>0</v>
      </c>
      <c r="C11" s="34">
        <v>0.20958904109589038</v>
      </c>
      <c r="D11" s="34">
        <v>0</v>
      </c>
      <c r="E11" s="34">
        <v>0.23076923076923073</v>
      </c>
      <c r="F11" s="6"/>
      <c r="G11" s="6"/>
      <c r="H11" s="33">
        <v>0.52897058823529408</v>
      </c>
      <c r="I11" s="6" t="s">
        <v>84</v>
      </c>
      <c r="J11" s="6"/>
    </row>
    <row r="12" spans="1:10" x14ac:dyDescent="0.25">
      <c r="A12" s="6"/>
      <c r="B12" s="34">
        <v>0</v>
      </c>
      <c r="C12" s="34"/>
      <c r="D12" s="34">
        <v>0</v>
      </c>
      <c r="E12" s="34">
        <v>0.19906103286384974</v>
      </c>
      <c r="F12" s="6"/>
      <c r="G12" s="6"/>
      <c r="H12" s="33">
        <v>0.50924963924963917</v>
      </c>
      <c r="I12" s="6" t="s">
        <v>84</v>
      </c>
      <c r="J12" s="6"/>
    </row>
    <row r="13" spans="1:10" x14ac:dyDescent="0.25">
      <c r="A13" s="6"/>
      <c r="B13" s="34">
        <v>0</v>
      </c>
      <c r="C13" s="34"/>
      <c r="D13" s="34">
        <v>0</v>
      </c>
      <c r="E13" s="34">
        <v>0.2043343653250774</v>
      </c>
      <c r="F13" s="6"/>
      <c r="G13" s="6"/>
      <c r="H13" s="33">
        <v>0.49193362193362189</v>
      </c>
      <c r="I13" s="6" t="s">
        <v>84</v>
      </c>
      <c r="J13" s="6"/>
    </row>
    <row r="14" spans="1:10" x14ac:dyDescent="0.25">
      <c r="A14" s="6"/>
      <c r="B14" s="34">
        <v>0</v>
      </c>
      <c r="C14" s="34"/>
      <c r="D14" s="34">
        <v>0</v>
      </c>
      <c r="E14" s="34">
        <v>0.19449541284403665</v>
      </c>
      <c r="F14" s="6"/>
      <c r="G14" s="6"/>
      <c r="H14" s="33">
        <v>0.40066115702479344</v>
      </c>
      <c r="I14" s="6" t="s">
        <v>84</v>
      </c>
      <c r="J14" s="6"/>
    </row>
    <row r="15" spans="1:10" x14ac:dyDescent="0.25">
      <c r="A15" s="6"/>
      <c r="B15" s="34">
        <v>0</v>
      </c>
      <c r="C15" s="34"/>
      <c r="D15" s="34">
        <v>0</v>
      </c>
      <c r="E15" s="34">
        <v>0.20479041916167665</v>
      </c>
      <c r="F15" s="6"/>
      <c r="G15" s="6"/>
      <c r="H15" s="33">
        <v>0.52548951048951054</v>
      </c>
      <c r="I15" s="6" t="s">
        <v>84</v>
      </c>
      <c r="J15" s="6"/>
    </row>
    <row r="16" spans="1:10" x14ac:dyDescent="0.25">
      <c r="A16" s="6"/>
      <c r="B16" s="34">
        <v>0</v>
      </c>
      <c r="C16" s="34"/>
      <c r="D16" s="34">
        <v>0</v>
      </c>
      <c r="E16" s="34">
        <f>AVERAGE(E4:E15)</f>
        <v>0.22475668787043634</v>
      </c>
      <c r="F16" s="6"/>
      <c r="G16" s="6"/>
      <c r="H16" s="33">
        <v>0.49558891454965365</v>
      </c>
      <c r="I16" s="6" t="s">
        <v>84</v>
      </c>
      <c r="J16" s="6"/>
    </row>
    <row r="17" spans="1:10" x14ac:dyDescent="0.25">
      <c r="A17" s="6"/>
      <c r="B17" s="34">
        <v>0</v>
      </c>
      <c r="C17" s="34"/>
      <c r="D17" s="34">
        <v>0</v>
      </c>
      <c r="E17" s="34">
        <f>STDEV(E4:E15)/SQRT(COUNTA(E4:E15))</f>
        <v>1.2881144690443533E-2</v>
      </c>
      <c r="F17" s="6"/>
      <c r="G17" s="6"/>
      <c r="H17" s="33">
        <v>0.44212328767123288</v>
      </c>
      <c r="I17" s="6" t="s">
        <v>84</v>
      </c>
      <c r="J17" s="6"/>
    </row>
    <row r="18" spans="1:10" x14ac:dyDescent="0.25">
      <c r="A18" s="6"/>
      <c r="B18" s="34"/>
      <c r="C18" s="34"/>
      <c r="D18" s="34"/>
      <c r="E18" s="34"/>
      <c r="F18" s="6"/>
      <c r="G18" s="6"/>
      <c r="H18" s="33">
        <v>0.55905688622754479</v>
      </c>
      <c r="I18" s="6" t="s">
        <v>85</v>
      </c>
      <c r="J18" s="6"/>
    </row>
    <row r="19" spans="1:10" x14ac:dyDescent="0.25">
      <c r="A19" s="6" t="s">
        <v>0</v>
      </c>
      <c r="B19" s="34">
        <f>AVERAGE(B4:B10)</f>
        <v>0</v>
      </c>
      <c r="C19" s="34">
        <f>AVERAGE(C4:C15)</f>
        <v>0.21982134145794513</v>
      </c>
      <c r="D19" s="34">
        <f>AVERAGE(D4:D15)</f>
        <v>0</v>
      </c>
      <c r="E19" s="34">
        <f>AVERAGE(E4:E15)</f>
        <v>0.22475668787043634</v>
      </c>
      <c r="F19" s="6"/>
      <c r="G19" s="6"/>
      <c r="H19" s="33">
        <v>0.51454680534918262</v>
      </c>
      <c r="I19" s="6" t="s">
        <v>85</v>
      </c>
      <c r="J19" s="6"/>
    </row>
    <row r="20" spans="1:10" x14ac:dyDescent="0.25">
      <c r="A20" s="6" t="s">
        <v>1</v>
      </c>
      <c r="B20" s="34">
        <f>STDEV(B4:B12)/SQRT(COUNTA(B4:B12))</f>
        <v>0</v>
      </c>
      <c r="C20" s="34">
        <f>STDEV(C4:C15)/SQRT(COUNTA(C4:C15))</f>
        <v>1.046508930878145E-2</v>
      </c>
      <c r="D20" s="34">
        <f>STDEV(D4:D15)/SQRT(COUNTA(D4:D15))</f>
        <v>0</v>
      </c>
      <c r="E20" s="34">
        <f>STDEV(E4:E15)/SQRT(COUNTA(E4:E15))</f>
        <v>1.2881144690443533E-2</v>
      </c>
      <c r="F20" s="6"/>
      <c r="G20" s="6"/>
      <c r="H20" s="33">
        <v>0.52153618906942401</v>
      </c>
      <c r="I20" s="6" t="s">
        <v>85</v>
      </c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33">
        <v>0.50296296296296306</v>
      </c>
      <c r="I21" s="6" t="s">
        <v>85</v>
      </c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33">
        <v>0.58689075630252097</v>
      </c>
      <c r="I22" s="6" t="s">
        <v>85</v>
      </c>
      <c r="J22" s="6"/>
    </row>
    <row r="23" spans="1:10" x14ac:dyDescent="0.25">
      <c r="A23" s="6" t="s">
        <v>60</v>
      </c>
      <c r="B23" s="6"/>
      <c r="C23" s="6"/>
      <c r="D23" s="6"/>
      <c r="E23" s="6"/>
      <c r="F23" s="6"/>
      <c r="G23" s="6"/>
      <c r="H23" s="33">
        <v>0.62729563269876809</v>
      </c>
      <c r="I23" s="6" t="s">
        <v>85</v>
      </c>
      <c r="J23" s="6"/>
    </row>
    <row r="24" spans="1:10" x14ac:dyDescent="0.25">
      <c r="A24" s="6"/>
      <c r="B24" s="6" t="s">
        <v>83</v>
      </c>
      <c r="C24" s="6" t="s">
        <v>84</v>
      </c>
      <c r="D24" s="6" t="s">
        <v>85</v>
      </c>
      <c r="E24" s="6" t="s">
        <v>86</v>
      </c>
      <c r="F24" s="6"/>
      <c r="G24" s="6"/>
      <c r="H24" s="33">
        <v>0.59124315443592557</v>
      </c>
      <c r="I24" s="6" t="s">
        <v>85</v>
      </c>
      <c r="J24" s="6"/>
    </row>
    <row r="25" spans="1:10" x14ac:dyDescent="0.25">
      <c r="A25" s="6"/>
      <c r="B25" s="6">
        <v>0.55081120943952788</v>
      </c>
      <c r="C25" s="35">
        <v>0.38056047197640119</v>
      </c>
      <c r="D25" s="6">
        <v>0.55905688622754479</v>
      </c>
      <c r="E25" s="6">
        <v>0.36612745098039218</v>
      </c>
      <c r="F25" s="6"/>
      <c r="G25" s="6"/>
      <c r="H25" s="33">
        <v>0.58200000000000007</v>
      </c>
      <c r="I25" s="6" t="s">
        <v>85</v>
      </c>
      <c r="J25" s="6"/>
    </row>
    <row r="26" spans="1:10" x14ac:dyDescent="0.25">
      <c r="A26" s="6"/>
      <c r="B26" s="6">
        <v>0.55369098712446352</v>
      </c>
      <c r="C26" s="35">
        <v>0.29955882352941177</v>
      </c>
      <c r="D26" s="6">
        <v>0.51454680534918262</v>
      </c>
      <c r="E26" s="6">
        <v>0.36140322580645162</v>
      </c>
      <c r="F26" s="6"/>
      <c r="G26" s="6"/>
      <c r="H26" s="33">
        <v>0.55021008403361338</v>
      </c>
      <c r="I26" s="6" t="s">
        <v>85</v>
      </c>
      <c r="J26" s="6"/>
    </row>
    <row r="27" spans="1:10" x14ac:dyDescent="0.25">
      <c r="A27" s="6"/>
      <c r="B27" s="6">
        <v>0.54975852272727277</v>
      </c>
      <c r="C27" s="35">
        <v>0.28414141414141408</v>
      </c>
      <c r="D27" s="6">
        <v>0.52153618906942401</v>
      </c>
      <c r="E27" s="6">
        <v>0.33026673640167364</v>
      </c>
      <c r="F27" s="6"/>
      <c r="G27" s="6"/>
      <c r="H27" s="33">
        <v>0.59841363102232681</v>
      </c>
      <c r="I27" s="6" t="s">
        <v>85</v>
      </c>
      <c r="J27" s="6"/>
    </row>
    <row r="28" spans="1:10" x14ac:dyDescent="0.25">
      <c r="A28" s="6"/>
      <c r="B28" s="6">
        <v>0.54165242165242178</v>
      </c>
      <c r="C28" s="35">
        <v>0.28414141414141414</v>
      </c>
      <c r="D28" s="6">
        <v>0.50296296296296306</v>
      </c>
      <c r="E28" s="6">
        <v>0.33669421487603302</v>
      </c>
      <c r="F28" s="6"/>
      <c r="G28" s="6"/>
      <c r="H28" s="33">
        <v>0.64910196987253754</v>
      </c>
      <c r="I28" s="6" t="s">
        <v>85</v>
      </c>
      <c r="J28" s="6"/>
    </row>
    <row r="29" spans="1:10" x14ac:dyDescent="0.25">
      <c r="A29" s="6"/>
      <c r="B29" s="6">
        <v>0.27937388193202145</v>
      </c>
      <c r="C29" s="35">
        <v>0.19239669421487604</v>
      </c>
      <c r="D29" s="6">
        <v>0.58689075630252097</v>
      </c>
      <c r="E29" s="6">
        <v>0.32873121869782967</v>
      </c>
      <c r="F29" s="6"/>
      <c r="G29" s="6"/>
      <c r="H29" s="33">
        <v>0.60469732246798591</v>
      </c>
      <c r="I29" s="6" t="s">
        <v>85</v>
      </c>
      <c r="J29" s="6"/>
    </row>
    <row r="30" spans="1:10" x14ac:dyDescent="0.25">
      <c r="A30" s="6"/>
      <c r="B30" s="6">
        <v>0.51222807017543859</v>
      </c>
      <c r="C30" s="36">
        <v>0.26115384615384618</v>
      </c>
      <c r="D30" s="6">
        <v>0.62729563269876809</v>
      </c>
      <c r="E30" s="6">
        <v>0.28197674418604651</v>
      </c>
      <c r="F30" s="6"/>
      <c r="G30" s="6"/>
      <c r="H30" s="33">
        <v>0.59357843137254906</v>
      </c>
      <c r="I30" s="6" t="s">
        <v>86</v>
      </c>
      <c r="J30" s="6"/>
    </row>
    <row r="31" spans="1:10" x14ac:dyDescent="0.25">
      <c r="A31" s="6"/>
      <c r="B31" s="6">
        <v>0.71717206132879041</v>
      </c>
      <c r="C31" s="36">
        <v>0.32930715935334876</v>
      </c>
      <c r="D31" s="6">
        <v>0.59124315443592557</v>
      </c>
      <c r="E31" s="6">
        <v>0.3222749590834697</v>
      </c>
      <c r="F31" s="6"/>
      <c r="G31" s="6"/>
      <c r="H31" s="33">
        <v>0.60527419354838707</v>
      </c>
      <c r="I31" s="6" t="s">
        <v>86</v>
      </c>
      <c r="J31" s="6"/>
    </row>
    <row r="32" spans="1:10" x14ac:dyDescent="0.25">
      <c r="A32" s="6"/>
      <c r="B32" s="6">
        <v>0.66614457831325302</v>
      </c>
      <c r="C32" s="6">
        <v>0.23253424657534247</v>
      </c>
      <c r="D32" s="6">
        <v>0.58200000000000007</v>
      </c>
      <c r="E32" s="6">
        <v>0.26115384615384613</v>
      </c>
      <c r="F32" s="6"/>
      <c r="G32" s="6"/>
      <c r="H32" s="33">
        <v>0.48089435146443521</v>
      </c>
      <c r="I32" s="6" t="s">
        <v>86</v>
      </c>
      <c r="J32" s="6"/>
    </row>
    <row r="33" spans="1:10" x14ac:dyDescent="0.25">
      <c r="A33" s="6"/>
      <c r="B33" s="6"/>
      <c r="C33" s="6"/>
      <c r="D33" s="6">
        <v>0.55021008403361338</v>
      </c>
      <c r="E33" s="6">
        <v>0.2762754303599374</v>
      </c>
      <c r="F33" s="6"/>
      <c r="G33" s="6"/>
      <c r="H33" s="33">
        <v>0.5449586776859503</v>
      </c>
      <c r="I33" s="6" t="s">
        <v>86</v>
      </c>
      <c r="J33" s="6"/>
    </row>
    <row r="34" spans="1:10" x14ac:dyDescent="0.25">
      <c r="A34" s="6"/>
      <c r="B34" s="6"/>
      <c r="C34" s="6"/>
      <c r="D34" s="6">
        <v>0.59841363102232681</v>
      </c>
      <c r="E34" s="6">
        <v>0.40992260061919505</v>
      </c>
      <c r="F34" s="6"/>
      <c r="G34" s="6"/>
      <c r="H34" s="33">
        <v>0.56913188647746227</v>
      </c>
      <c r="I34" s="6" t="s">
        <v>86</v>
      </c>
      <c r="J34" s="6"/>
    </row>
    <row r="35" spans="1:10" x14ac:dyDescent="0.25">
      <c r="A35" s="6"/>
      <c r="B35" s="6"/>
      <c r="C35" s="6"/>
      <c r="D35" s="6">
        <v>0.64910196987253754</v>
      </c>
      <c r="E35" s="6">
        <v>0.4049082568807339</v>
      </c>
      <c r="F35" s="6"/>
      <c r="G35" s="6"/>
      <c r="H35" s="33">
        <v>0.54111295681063121</v>
      </c>
      <c r="I35" s="6" t="s">
        <v>86</v>
      </c>
      <c r="J35" s="6"/>
    </row>
    <row r="36" spans="1:10" x14ac:dyDescent="0.25">
      <c r="A36" s="6"/>
      <c r="B36" s="6"/>
      <c r="C36" s="6"/>
      <c r="D36" s="6">
        <v>0.60469732246798591</v>
      </c>
      <c r="E36" s="6">
        <v>0.31510479041916167</v>
      </c>
      <c r="F36" s="6"/>
      <c r="G36" s="6"/>
      <c r="H36" s="33">
        <v>0.65615384615384609</v>
      </c>
      <c r="I36" s="6" t="s">
        <v>86</v>
      </c>
      <c r="J36" s="6"/>
    </row>
    <row r="37" spans="1:10" x14ac:dyDescent="0.25">
      <c r="A37" s="6"/>
      <c r="B37" s="6">
        <f>AVERAGE(B25:B36)</f>
        <v>0.5463539665866487</v>
      </c>
      <c r="C37" s="6">
        <f>AVERAGE(C25:C36)</f>
        <v>0.28297425876075682</v>
      </c>
      <c r="D37" s="6">
        <f>AVERAGE(D25:D36)</f>
        <v>0.57399628287023274</v>
      </c>
      <c r="E37" s="6">
        <f>AVERAGE(E25:E36)</f>
        <v>0.33290328953873088</v>
      </c>
      <c r="F37" s="6"/>
      <c r="G37" s="6"/>
      <c r="H37" s="33">
        <v>0.49192307692307685</v>
      </c>
      <c r="I37" s="6" t="s">
        <v>86</v>
      </c>
      <c r="J37" s="6"/>
    </row>
    <row r="38" spans="1:10" x14ac:dyDescent="0.25">
      <c r="A38" s="6"/>
      <c r="B38" s="6">
        <f>STDEV(B25:B36)/SQRT(COUNTA(B25:B36))</f>
        <v>4.5528434790158299E-2</v>
      </c>
      <c r="C38" s="6">
        <f>STDEV(C25:C36)/SQRT(COUNTA(C25:C36))</f>
        <v>2.0341811011913621E-2</v>
      </c>
      <c r="D38" s="6">
        <f>STDEV(D25:D36)/SQRT(COUNTA(D25:D36))</f>
        <v>1.3104830918895765E-2</v>
      </c>
      <c r="E38" s="6">
        <f>STDEV(E25:E36)/SQRT(COUNTA(E25:E36))</f>
        <v>1.3609674488015464E-2</v>
      </c>
      <c r="F38" s="6"/>
      <c r="G38" s="6"/>
      <c r="H38" s="33">
        <v>0.47533646322378709</v>
      </c>
      <c r="I38" s="6" t="s">
        <v>86</v>
      </c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33">
        <v>0.61425696594427248</v>
      </c>
      <c r="I39" s="6" t="s">
        <v>86</v>
      </c>
      <c r="J39" s="6"/>
    </row>
    <row r="40" spans="1:10" x14ac:dyDescent="0.25">
      <c r="A40" s="6" t="s">
        <v>0</v>
      </c>
      <c r="B40" s="6">
        <f>AVERAGE(B25:B36)</f>
        <v>0.5463539665866487</v>
      </c>
      <c r="C40" s="6">
        <f>AVERAGE(C25:C36)</f>
        <v>0.28297425876075682</v>
      </c>
      <c r="D40" s="6">
        <f>AVERAGE(D25:D36)</f>
        <v>0.57399628287023274</v>
      </c>
      <c r="E40" s="6">
        <f>AVERAGE(E25:E36)</f>
        <v>0.33290328953873088</v>
      </c>
      <c r="F40" s="6"/>
      <c r="G40" s="6"/>
      <c r="H40" s="33">
        <v>0.59940366972477044</v>
      </c>
      <c r="I40" s="6" t="s">
        <v>86</v>
      </c>
      <c r="J40" s="6"/>
    </row>
    <row r="41" spans="1:10" x14ac:dyDescent="0.25">
      <c r="A41" s="6" t="s">
        <v>1</v>
      </c>
      <c r="B41" s="6">
        <f>STDEV(B25:B36)/SQRT(COUNTA(B25:B36))</f>
        <v>4.5528434790158299E-2</v>
      </c>
      <c r="C41" s="6">
        <f>STDEV(C25:C36)/SQRT(COUNTA(C25:C36))</f>
        <v>2.0341811011913621E-2</v>
      </c>
      <c r="D41" s="6">
        <f>STDEV(D25:D36)/SQRT(COUNTA(D25:D36))</f>
        <v>1.3104830918895765E-2</v>
      </c>
      <c r="E41" s="6">
        <f>STDEV(E25:E36)/SQRT(COUNTA(E25:E36))</f>
        <v>1.3609674488015464E-2</v>
      </c>
      <c r="F41" s="6"/>
      <c r="G41" s="6"/>
      <c r="H41" s="33">
        <v>0.51989520958083835</v>
      </c>
      <c r="I41" s="6" t="s">
        <v>86</v>
      </c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 t="s">
        <v>59</v>
      </c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 t="s">
        <v>60</v>
      </c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/>
      <c r="B45" s="6" t="s">
        <v>61</v>
      </c>
      <c r="C45" s="6">
        <v>0</v>
      </c>
      <c r="D45" s="6">
        <v>0.21982134145794513</v>
      </c>
      <c r="E45" s="6">
        <v>0</v>
      </c>
      <c r="F45" s="6">
        <v>0.22475668787043634</v>
      </c>
      <c r="G45" s="6"/>
      <c r="H45" s="6"/>
      <c r="I45" s="6"/>
      <c r="J45" s="6"/>
    </row>
    <row r="46" spans="1:10" x14ac:dyDescent="0.25">
      <c r="A46" s="6"/>
      <c r="B46" s="6" t="s">
        <v>60</v>
      </c>
      <c r="C46" s="6">
        <v>0.5463539665866487</v>
      </c>
      <c r="D46" s="6">
        <v>0.28297425876075682</v>
      </c>
      <c r="E46" s="6">
        <v>0.57399628287023274</v>
      </c>
      <c r="F46" s="6">
        <v>0.33290328953873088</v>
      </c>
      <c r="G46" s="6"/>
      <c r="H46" s="6"/>
      <c r="I46" s="6"/>
      <c r="J46" s="6"/>
    </row>
    <row r="47" spans="1:10" x14ac:dyDescent="0.25">
      <c r="A47" s="6"/>
      <c r="B47" s="6" t="s">
        <v>1</v>
      </c>
      <c r="C47" s="6">
        <v>0</v>
      </c>
      <c r="D47" s="6">
        <v>1.046508930878145E-2</v>
      </c>
      <c r="E47" s="6">
        <v>0</v>
      </c>
      <c r="F47" s="6">
        <v>1.2881144690443533E-2</v>
      </c>
      <c r="G47" s="6"/>
      <c r="H47" s="6"/>
      <c r="I47" s="6"/>
      <c r="J47" s="6"/>
    </row>
    <row r="48" spans="1:10" x14ac:dyDescent="0.25">
      <c r="A48" s="6"/>
      <c r="B48" s="6" t="s">
        <v>1</v>
      </c>
      <c r="C48" s="6">
        <v>4.5528434790158299E-2</v>
      </c>
      <c r="D48" s="6">
        <v>2.0341811011913621E-2</v>
      </c>
      <c r="E48" s="6">
        <v>1.3104830918895765E-2</v>
      </c>
      <c r="F48" s="6">
        <v>1.3609674488015464E-2</v>
      </c>
      <c r="G48" s="6"/>
      <c r="H48" s="6"/>
      <c r="I48" s="6"/>
      <c r="J48" s="6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I49"/>
  <sheetViews>
    <sheetView topLeftCell="A19" zoomScaleNormal="100" workbookViewId="0">
      <selection activeCell="L41" sqref="L41"/>
    </sheetView>
  </sheetViews>
  <sheetFormatPr baseColWidth="10" defaultRowHeight="12.75" x14ac:dyDescent="0.2"/>
  <cols>
    <col min="1" max="8" width="11.42578125" style="8"/>
    <col min="9" max="9" width="11.42578125" style="12" customWidth="1"/>
    <col min="10" max="16384" width="11.42578125" style="8"/>
  </cols>
  <sheetData>
    <row r="1" spans="1:8" x14ac:dyDescent="0.2">
      <c r="A1" s="8" t="s">
        <v>9</v>
      </c>
      <c r="H1" s="13"/>
    </row>
    <row r="2" spans="1:8" x14ac:dyDescent="0.2">
      <c r="B2" s="8" t="s">
        <v>83</v>
      </c>
      <c r="C2" s="8" t="s">
        <v>84</v>
      </c>
      <c r="D2" s="8" t="s">
        <v>85</v>
      </c>
      <c r="E2" s="8" t="s">
        <v>86</v>
      </c>
      <c r="H2" s="13"/>
    </row>
    <row r="3" spans="1:8" x14ac:dyDescent="0.2">
      <c r="B3" s="45">
        <v>156.25</v>
      </c>
      <c r="C3" s="45">
        <v>147.91666666666669</v>
      </c>
      <c r="D3" s="45">
        <v>117.50000000000003</v>
      </c>
      <c r="E3" s="45">
        <v>93.750000000000043</v>
      </c>
      <c r="H3" s="13"/>
    </row>
    <row r="4" spans="1:8" x14ac:dyDescent="0.2">
      <c r="B4" s="45">
        <v>173.75000000000003</v>
      </c>
      <c r="C4" s="45">
        <v>79.583333333333371</v>
      </c>
      <c r="D4" s="45">
        <v>61.666666666666679</v>
      </c>
      <c r="E4" s="45">
        <v>181.25000000000003</v>
      </c>
      <c r="H4" s="13"/>
    </row>
    <row r="5" spans="1:8" x14ac:dyDescent="0.2">
      <c r="B5" s="45">
        <v>164.58333333333334</v>
      </c>
      <c r="C5" s="45">
        <v>84.583333333333371</v>
      </c>
      <c r="D5" s="45">
        <v>107.50000000000001</v>
      </c>
      <c r="E5" s="45">
        <v>145.83333333333337</v>
      </c>
      <c r="H5" s="13"/>
    </row>
    <row r="6" spans="1:8" x14ac:dyDescent="0.2">
      <c r="B6" s="45">
        <v>140.00000000000006</v>
      </c>
      <c r="C6" s="45">
        <v>63.750000000000014</v>
      </c>
      <c r="D6" s="45">
        <v>120.83333333333336</v>
      </c>
      <c r="E6" s="45">
        <v>157.91666666666669</v>
      </c>
      <c r="H6" s="13"/>
    </row>
    <row r="7" spans="1:8" x14ac:dyDescent="0.2">
      <c r="B7" s="45">
        <v>84.583333333333371</v>
      </c>
      <c r="C7" s="45">
        <v>135.83333333333337</v>
      </c>
      <c r="D7" s="45">
        <v>174.58333333333337</v>
      </c>
      <c r="E7" s="45">
        <v>97.5</v>
      </c>
      <c r="H7" s="13"/>
    </row>
    <row r="8" spans="1:8" x14ac:dyDescent="0.2">
      <c r="B8" s="45">
        <v>121.6666666666667</v>
      </c>
      <c r="C8" s="45">
        <v>139.16666666666671</v>
      </c>
      <c r="D8" s="45">
        <v>157.08333333333334</v>
      </c>
      <c r="E8" s="45">
        <v>157.50000000000006</v>
      </c>
      <c r="H8" s="13"/>
    </row>
    <row r="9" spans="1:8" x14ac:dyDescent="0.2">
      <c r="B9" s="45">
        <v>112.08333333333336</v>
      </c>
      <c r="C9" s="45">
        <v>138.33333333333337</v>
      </c>
      <c r="D9" s="45">
        <v>138.33333333333337</v>
      </c>
      <c r="E9" s="45">
        <v>122.9166666666667</v>
      </c>
      <c r="H9" s="13"/>
    </row>
    <row r="10" spans="1:8" x14ac:dyDescent="0.2">
      <c r="B10" s="45"/>
      <c r="C10" s="45"/>
      <c r="D10" s="45">
        <v>77.083333333333357</v>
      </c>
      <c r="E10" s="45">
        <v>119.16666666666669</v>
      </c>
      <c r="H10" s="13"/>
    </row>
    <row r="11" spans="1:8" x14ac:dyDescent="0.2">
      <c r="B11" s="45"/>
      <c r="C11" s="45"/>
      <c r="D11" s="45">
        <v>84.1666666666667</v>
      </c>
      <c r="E11" s="45">
        <v>163.3333333333334</v>
      </c>
      <c r="H11" s="13"/>
    </row>
    <row r="12" spans="1:8" x14ac:dyDescent="0.2">
      <c r="B12" s="46">
        <f>AVERAGE(B3:B9)</f>
        <v>136.13095238095244</v>
      </c>
      <c r="C12" s="46">
        <f>AVERAGE(C3:C9)</f>
        <v>112.73809523809527</v>
      </c>
      <c r="D12" s="46">
        <f>AVERAGE(D3:D9)</f>
        <v>125.35714285714289</v>
      </c>
      <c r="E12" s="46">
        <f>AVERAGE(E3:E9)</f>
        <v>136.66666666666671</v>
      </c>
    </row>
    <row r="13" spans="1:8" x14ac:dyDescent="0.2">
      <c r="B13" s="46">
        <f>STDEV(B3:B11)/SQRT(COUNTA(B3:B11))</f>
        <v>12.040741260959699</v>
      </c>
      <c r="C13" s="46">
        <f>STDEV(C3:C11)/SQRT(COUNTA(C3:C11))</f>
        <v>13.288259982539758</v>
      </c>
      <c r="D13" s="46">
        <f>STDEV(D3:D11)/SQRT(COUNTA(D3:D11))</f>
        <v>12.46851745273414</v>
      </c>
      <c r="E13" s="46">
        <f>STDEV(E3:E11)/SQRT(COUNTA(E3:E11))</f>
        <v>10.226766971463338</v>
      </c>
    </row>
    <row r="15" spans="1:8" x14ac:dyDescent="0.2">
      <c r="B15" s="8" t="s">
        <v>8</v>
      </c>
      <c r="C15" s="8" t="s">
        <v>12</v>
      </c>
    </row>
    <row r="16" spans="1:8" x14ac:dyDescent="0.2">
      <c r="B16" s="9">
        <v>156.25</v>
      </c>
      <c r="C16" s="8" t="s">
        <v>83</v>
      </c>
    </row>
    <row r="17" spans="2:3" x14ac:dyDescent="0.2">
      <c r="B17" s="9">
        <v>173.75000000000003</v>
      </c>
      <c r="C17" s="8" t="s">
        <v>83</v>
      </c>
    </row>
    <row r="18" spans="2:3" x14ac:dyDescent="0.2">
      <c r="B18" s="9">
        <v>164.58333333333334</v>
      </c>
      <c r="C18" s="8" t="s">
        <v>83</v>
      </c>
    </row>
    <row r="19" spans="2:3" x14ac:dyDescent="0.2">
      <c r="B19" s="9">
        <v>140.00000000000006</v>
      </c>
      <c r="C19" s="8" t="s">
        <v>83</v>
      </c>
    </row>
    <row r="20" spans="2:3" x14ac:dyDescent="0.2">
      <c r="B20" s="9">
        <v>84.583333333333371</v>
      </c>
      <c r="C20" s="8" t="s">
        <v>83</v>
      </c>
    </row>
    <row r="21" spans="2:3" x14ac:dyDescent="0.2">
      <c r="B21" s="9">
        <v>121.6666666666667</v>
      </c>
      <c r="C21" s="8" t="s">
        <v>83</v>
      </c>
    </row>
    <row r="22" spans="2:3" x14ac:dyDescent="0.2">
      <c r="B22" s="9">
        <v>112.08333333333336</v>
      </c>
      <c r="C22" s="8" t="s">
        <v>83</v>
      </c>
    </row>
    <row r="23" spans="2:3" x14ac:dyDescent="0.2">
      <c r="B23" s="9">
        <v>147.91666666666669</v>
      </c>
      <c r="C23" s="8" t="s">
        <v>84</v>
      </c>
    </row>
    <row r="24" spans="2:3" x14ac:dyDescent="0.2">
      <c r="B24" s="9">
        <v>79.583333333333371</v>
      </c>
      <c r="C24" s="8" t="s">
        <v>84</v>
      </c>
    </row>
    <row r="25" spans="2:3" x14ac:dyDescent="0.2">
      <c r="B25" s="9">
        <v>84.583333333333371</v>
      </c>
      <c r="C25" s="8" t="s">
        <v>84</v>
      </c>
    </row>
    <row r="26" spans="2:3" x14ac:dyDescent="0.2">
      <c r="B26" s="9">
        <v>63.750000000000014</v>
      </c>
      <c r="C26" s="8" t="s">
        <v>84</v>
      </c>
    </row>
    <row r="27" spans="2:3" x14ac:dyDescent="0.2">
      <c r="B27" s="9">
        <v>135.83333333333337</v>
      </c>
      <c r="C27" s="8" t="s">
        <v>84</v>
      </c>
    </row>
    <row r="28" spans="2:3" x14ac:dyDescent="0.2">
      <c r="B28" s="9">
        <v>139.16666666666671</v>
      </c>
      <c r="C28" s="8" t="s">
        <v>84</v>
      </c>
    </row>
    <row r="29" spans="2:3" x14ac:dyDescent="0.2">
      <c r="B29" s="9">
        <v>138.33333333333337</v>
      </c>
      <c r="C29" s="8" t="s">
        <v>84</v>
      </c>
    </row>
    <row r="30" spans="2:3" x14ac:dyDescent="0.2">
      <c r="B30" s="9">
        <v>117.50000000000003</v>
      </c>
      <c r="C30" s="8" t="s">
        <v>85</v>
      </c>
    </row>
    <row r="31" spans="2:3" x14ac:dyDescent="0.2">
      <c r="B31" s="9">
        <v>61.666666666666679</v>
      </c>
      <c r="C31" s="8" t="s">
        <v>85</v>
      </c>
    </row>
    <row r="32" spans="2:3" x14ac:dyDescent="0.2">
      <c r="B32" s="9">
        <v>107.50000000000001</v>
      </c>
      <c r="C32" s="8" t="s">
        <v>85</v>
      </c>
    </row>
    <row r="33" spans="2:3" x14ac:dyDescent="0.2">
      <c r="B33" s="9">
        <v>120.83333333333336</v>
      </c>
      <c r="C33" s="8" t="s">
        <v>85</v>
      </c>
    </row>
    <row r="34" spans="2:3" x14ac:dyDescent="0.2">
      <c r="B34" s="9">
        <v>174.58333333333337</v>
      </c>
      <c r="C34" s="8" t="s">
        <v>85</v>
      </c>
    </row>
    <row r="35" spans="2:3" x14ac:dyDescent="0.2">
      <c r="B35" s="9">
        <v>157.08333333333334</v>
      </c>
      <c r="C35" s="8" t="s">
        <v>85</v>
      </c>
    </row>
    <row r="36" spans="2:3" x14ac:dyDescent="0.2">
      <c r="B36" s="9">
        <v>138.33333333333337</v>
      </c>
      <c r="C36" s="8" t="s">
        <v>85</v>
      </c>
    </row>
    <row r="37" spans="2:3" x14ac:dyDescent="0.2">
      <c r="B37" s="9">
        <v>77.083333333333357</v>
      </c>
      <c r="C37" s="8" t="s">
        <v>85</v>
      </c>
    </row>
    <row r="38" spans="2:3" x14ac:dyDescent="0.2">
      <c r="B38" s="9">
        <v>84.1666666666667</v>
      </c>
      <c r="C38" s="8" t="s">
        <v>85</v>
      </c>
    </row>
    <row r="39" spans="2:3" x14ac:dyDescent="0.2">
      <c r="B39" s="9">
        <v>93.750000000000043</v>
      </c>
      <c r="C39" s="8" t="s">
        <v>86</v>
      </c>
    </row>
    <row r="40" spans="2:3" x14ac:dyDescent="0.2">
      <c r="B40" s="9">
        <v>181.25000000000003</v>
      </c>
      <c r="C40" s="8" t="s">
        <v>86</v>
      </c>
    </row>
    <row r="41" spans="2:3" x14ac:dyDescent="0.2">
      <c r="B41" s="9">
        <v>145.83333333333337</v>
      </c>
      <c r="C41" s="8" t="s">
        <v>86</v>
      </c>
    </row>
    <row r="42" spans="2:3" x14ac:dyDescent="0.2">
      <c r="B42" s="9">
        <v>157.91666666666669</v>
      </c>
      <c r="C42" s="8" t="s">
        <v>86</v>
      </c>
    </row>
    <row r="43" spans="2:3" x14ac:dyDescent="0.2">
      <c r="B43" s="9">
        <v>97.5</v>
      </c>
      <c r="C43" s="8" t="s">
        <v>86</v>
      </c>
    </row>
    <row r="44" spans="2:3" x14ac:dyDescent="0.2">
      <c r="B44" s="9">
        <v>157.50000000000006</v>
      </c>
      <c r="C44" s="8" t="s">
        <v>86</v>
      </c>
    </row>
    <row r="45" spans="2:3" x14ac:dyDescent="0.2">
      <c r="B45" s="9">
        <v>122.9166666666667</v>
      </c>
      <c r="C45" s="8" t="s">
        <v>86</v>
      </c>
    </row>
    <row r="46" spans="2:3" x14ac:dyDescent="0.2">
      <c r="B46" s="9">
        <v>119.16666666666669</v>
      </c>
      <c r="C46" s="8" t="s">
        <v>86</v>
      </c>
    </row>
    <row r="47" spans="2:3" x14ac:dyDescent="0.2">
      <c r="B47" s="9">
        <v>163.3333333333334</v>
      </c>
      <c r="C47" s="8" t="s">
        <v>86</v>
      </c>
    </row>
    <row r="49" spans="2:2" x14ac:dyDescent="0.2">
      <c r="B49" s="8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Fig4B</vt:lpstr>
      <vt:lpstr>Fig4C-E</vt:lpstr>
      <vt:lpstr>Fig4F</vt:lpstr>
      <vt:lpstr>Fig4G</vt:lpstr>
      <vt:lpstr>Fig4H</vt:lpstr>
      <vt:lpstr>Fig4I</vt:lpstr>
      <vt:lpstr>Fig4J</vt:lpstr>
      <vt:lpstr>Fig4_sup1A</vt:lpstr>
      <vt:lpstr>Fig4_sup1B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delaunay</dc:creator>
  <cp:lastModifiedBy>delaunay</cp:lastModifiedBy>
  <dcterms:created xsi:type="dcterms:W3CDTF">2019-09-24T13:46:51Z</dcterms:created>
  <dcterms:modified xsi:type="dcterms:W3CDTF">2021-08-10T14:46:10Z</dcterms:modified>
</cp:coreProperties>
</file>