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_Organoids-paper\v3\210909-final-submission\source data\"/>
    </mc:Choice>
  </mc:AlternateContent>
  <bookViews>
    <workbookView xWindow="0" yWindow="0" windowWidth="28770" windowHeight="13905"/>
  </bookViews>
  <sheets>
    <sheet name="Fig. 3C absolute counts" sheetId="3" r:id="rId1"/>
    <sheet name="Fig. 3C percentages" sheetId="2" r:id="rId2"/>
  </sheet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3" i="3" l="1"/>
  <c r="N4" i="3"/>
  <c r="N29" i="3"/>
  <c r="Y5" i="3"/>
  <c r="Y6" i="3"/>
  <c r="Y7" i="3"/>
  <c r="Y8" i="3"/>
  <c r="Y9" i="3"/>
  <c r="Y10" i="3"/>
  <c r="Y11" i="3"/>
  <c r="Y12" i="3"/>
  <c r="Y13" i="3"/>
  <c r="Y14"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W5" i="3"/>
  <c r="W6" i="3"/>
  <c r="W7" i="3"/>
  <c r="W8" i="3"/>
  <c r="W9" i="3"/>
  <c r="W10" i="3"/>
  <c r="W11" i="3"/>
  <c r="W12" i="3"/>
  <c r="W13" i="3"/>
  <c r="W14" i="3"/>
  <c r="W15" i="3"/>
  <c r="W16" i="3"/>
  <c r="W17" i="3"/>
  <c r="W18" i="3"/>
  <c r="W19" i="3"/>
  <c r="W20" i="3"/>
  <c r="W21" i="3"/>
  <c r="W22" i="3"/>
  <c r="W23" i="3"/>
  <c r="W24" i="3"/>
  <c r="W25" i="3"/>
  <c r="W26" i="3"/>
  <c r="W27" i="3"/>
  <c r="W28" i="3"/>
  <c r="W29" i="3"/>
  <c r="W30" i="3"/>
  <c r="W31" i="3"/>
  <c r="W32" i="3"/>
  <c r="W33" i="3"/>
  <c r="W34" i="3"/>
  <c r="W35" i="3"/>
  <c r="W36" i="3"/>
  <c r="W37" i="3"/>
  <c r="W38" i="3"/>
  <c r="W39" i="3"/>
  <c r="W40" i="3"/>
  <c r="W41" i="3"/>
  <c r="W42" i="3"/>
  <c r="W43" i="3"/>
  <c r="W44" i="3"/>
  <c r="W45" i="3"/>
  <c r="W46" i="3"/>
  <c r="W47" i="3"/>
  <c r="W48" i="3"/>
  <c r="U5" i="3"/>
  <c r="U6" i="3"/>
  <c r="U7" i="3"/>
  <c r="U8" i="3"/>
  <c r="U9" i="3"/>
  <c r="U10" i="3"/>
  <c r="U11" i="3"/>
  <c r="U12"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AF5" i="3"/>
  <c r="AF6" i="3"/>
  <c r="AF7" i="3"/>
  <c r="AF8" i="3"/>
  <c r="AF9" i="3"/>
  <c r="AF10" i="3"/>
  <c r="AF11" i="3"/>
  <c r="AF12" i="3"/>
  <c r="AF13" i="3"/>
  <c r="AF14" i="3"/>
  <c r="AF15" i="3"/>
  <c r="AF16" i="3"/>
  <c r="AF17" i="3"/>
  <c r="AF18" i="3"/>
  <c r="AF19" i="3"/>
  <c r="AF20" i="3"/>
  <c r="AF21" i="3"/>
  <c r="AF22" i="3"/>
  <c r="AF23" i="3"/>
  <c r="AF24" i="3"/>
  <c r="AF25" i="3"/>
  <c r="AF26" i="3"/>
  <c r="AF27" i="3"/>
  <c r="AF28" i="3"/>
  <c r="AF29" i="3"/>
  <c r="AF30" i="3"/>
  <c r="AF31" i="3"/>
  <c r="AF32" i="3"/>
  <c r="AF33" i="3"/>
  <c r="AF34" i="3"/>
  <c r="AF35" i="3"/>
  <c r="AF36" i="3"/>
  <c r="AF37" i="3"/>
  <c r="AF38" i="3"/>
  <c r="AF39" i="3"/>
  <c r="AF40" i="3"/>
  <c r="AF41" i="3"/>
  <c r="AF42" i="3"/>
  <c r="AF43" i="3"/>
  <c r="AF44" i="3"/>
  <c r="AF45" i="3"/>
  <c r="AF46" i="3"/>
  <c r="AF47" i="3"/>
  <c r="AF48" i="3"/>
  <c r="AD5" i="3"/>
  <c r="AD6" i="3"/>
  <c r="AD7" i="3"/>
  <c r="AD8" i="3"/>
  <c r="AD9" i="3"/>
  <c r="AD10" i="3"/>
  <c r="AD11" i="3"/>
  <c r="AD12" i="3"/>
  <c r="AD13" i="3"/>
  <c r="AD14" i="3"/>
  <c r="AD15" i="3"/>
  <c r="AD16" i="3"/>
  <c r="AD17" i="3"/>
  <c r="AD18" i="3"/>
  <c r="AD19" i="3"/>
  <c r="AD20" i="3"/>
  <c r="AD21" i="3"/>
  <c r="AD22" i="3"/>
  <c r="AD23" i="3"/>
  <c r="AD24" i="3"/>
  <c r="AD25" i="3"/>
  <c r="AD26" i="3"/>
  <c r="AD27" i="3"/>
  <c r="AD28" i="3"/>
  <c r="AD29" i="3"/>
  <c r="AD30" i="3"/>
  <c r="AD31" i="3"/>
  <c r="AD32" i="3"/>
  <c r="AD33" i="3"/>
  <c r="AD34" i="3"/>
  <c r="AD35" i="3"/>
  <c r="AD36" i="3"/>
  <c r="AD37" i="3"/>
  <c r="AD38" i="3"/>
  <c r="AD39" i="3"/>
  <c r="AD40" i="3"/>
  <c r="AD41" i="3"/>
  <c r="AD42" i="3"/>
  <c r="AD43" i="3"/>
  <c r="AD44" i="3"/>
  <c r="AD45" i="3"/>
  <c r="AD46" i="3"/>
  <c r="AD47" i="3"/>
  <c r="AD48" i="3"/>
  <c r="AB5" i="3"/>
  <c r="AB6" i="3"/>
  <c r="AB7" i="3"/>
  <c r="AB8" i="3"/>
  <c r="AB9" i="3"/>
  <c r="AB10" i="3"/>
  <c r="AB11" i="3"/>
  <c r="AB12" i="3"/>
  <c r="AB13" i="3"/>
  <c r="AB14" i="3"/>
  <c r="AB15" i="3"/>
  <c r="AB16"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I5"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AJ5" i="3"/>
  <c r="AJ6" i="3"/>
  <c r="AJ7" i="3"/>
  <c r="AJ8" i="3"/>
  <c r="AJ9" i="3"/>
  <c r="AJ10" i="3"/>
  <c r="AJ11" i="3"/>
  <c r="AJ12" i="3"/>
  <c r="AJ13" i="3"/>
  <c r="AJ14" i="3"/>
  <c r="AJ15" i="3"/>
  <c r="AJ16" i="3"/>
  <c r="AJ17" i="3"/>
  <c r="AJ18" i="3"/>
  <c r="AJ19" i="3"/>
  <c r="AJ20" i="3"/>
  <c r="AJ21" i="3"/>
  <c r="AJ22" i="3"/>
  <c r="AJ23" i="3"/>
  <c r="AJ24" i="3"/>
  <c r="AJ25" i="3"/>
  <c r="AJ26" i="3"/>
  <c r="AJ27" i="3"/>
  <c r="AJ28" i="3"/>
  <c r="AJ29" i="3"/>
  <c r="AJ30" i="3"/>
  <c r="AJ31" i="3"/>
  <c r="AJ32" i="3"/>
  <c r="AJ33" i="3"/>
  <c r="AJ34" i="3"/>
  <c r="AJ35" i="3"/>
  <c r="AJ36" i="3"/>
  <c r="AJ37" i="3"/>
  <c r="AJ38" i="3"/>
  <c r="AJ39" i="3"/>
  <c r="AJ40" i="3"/>
  <c r="AJ41" i="3"/>
  <c r="AJ42" i="3"/>
  <c r="AJ43" i="3"/>
  <c r="AJ44" i="3"/>
  <c r="AJ45" i="3"/>
  <c r="AJ46" i="3"/>
  <c r="AJ47" i="3"/>
  <c r="AJ48" i="3"/>
  <c r="AK5" i="3"/>
  <c r="AK6" i="3"/>
  <c r="AK7" i="3"/>
  <c r="AK8" i="3"/>
  <c r="AK9" i="3"/>
  <c r="AK10" i="3"/>
  <c r="AK11" i="3"/>
  <c r="AK12" i="3"/>
  <c r="AK13" i="3"/>
  <c r="AK14" i="3"/>
  <c r="AK15" i="3"/>
  <c r="AK16" i="3"/>
  <c r="AK17" i="3"/>
  <c r="AK18" i="3"/>
  <c r="AK19" i="3"/>
  <c r="AK20" i="3"/>
  <c r="AK21" i="3"/>
  <c r="AK22" i="3"/>
  <c r="AK23" i="3"/>
  <c r="AK24" i="3"/>
  <c r="AK25" i="3"/>
  <c r="AK26" i="3"/>
  <c r="AK27" i="3"/>
  <c r="AK28" i="3"/>
  <c r="AK30" i="3"/>
  <c r="AK31" i="3"/>
  <c r="AK32" i="3"/>
  <c r="AK33" i="3"/>
  <c r="AK34" i="3"/>
  <c r="AK35" i="3"/>
  <c r="AK36" i="3"/>
  <c r="AK37" i="3"/>
  <c r="AK38" i="3"/>
  <c r="AK39" i="3"/>
  <c r="AK40" i="3"/>
  <c r="AK41" i="3"/>
  <c r="AK42" i="3"/>
  <c r="AK43" i="3"/>
  <c r="AK44" i="3"/>
  <c r="AK45" i="3"/>
  <c r="AK46" i="3"/>
  <c r="AK47" i="3"/>
  <c r="AK48" i="3"/>
  <c r="AL5" i="3"/>
  <c r="AL6" i="3"/>
  <c r="AL7" i="3"/>
  <c r="AL8" i="3"/>
  <c r="AL9" i="3"/>
  <c r="AL10" i="3"/>
  <c r="AL11" i="3"/>
  <c r="AL12" i="3"/>
  <c r="AL13" i="3"/>
  <c r="AL14" i="3"/>
  <c r="AL15" i="3"/>
  <c r="AL16" i="3"/>
  <c r="AL17" i="3"/>
  <c r="AL18" i="3"/>
  <c r="AL19" i="3"/>
  <c r="AL20" i="3"/>
  <c r="AL21" i="3"/>
  <c r="AL22" i="3"/>
  <c r="AL23" i="3"/>
  <c r="AL24" i="3"/>
  <c r="AL25" i="3"/>
  <c r="AL26" i="3"/>
  <c r="AL27" i="3"/>
  <c r="AL28" i="3"/>
  <c r="AL30" i="3"/>
  <c r="AL31" i="3"/>
  <c r="AL32" i="3"/>
  <c r="AL33" i="3"/>
  <c r="AL34" i="3"/>
  <c r="AL35" i="3"/>
  <c r="AL36" i="3"/>
  <c r="AL37" i="3"/>
  <c r="AL38" i="3"/>
  <c r="AL39" i="3"/>
  <c r="AL40" i="3"/>
  <c r="AL41" i="3"/>
  <c r="AL42" i="3"/>
  <c r="AL43" i="3"/>
  <c r="AL44" i="3"/>
  <c r="AL45" i="3"/>
  <c r="AL46" i="3"/>
  <c r="AL47" i="3"/>
  <c r="AL48" i="3"/>
  <c r="AM5" i="3"/>
  <c r="AM6" i="3"/>
  <c r="AM7" i="3"/>
  <c r="AM8" i="3"/>
  <c r="AM9" i="3"/>
  <c r="AM10" i="3"/>
  <c r="AM11" i="3"/>
  <c r="AM12" i="3"/>
  <c r="AM13" i="3"/>
  <c r="AM14" i="3"/>
  <c r="AM15" i="3"/>
  <c r="AM16" i="3"/>
  <c r="AM17" i="3"/>
  <c r="AM18" i="3"/>
  <c r="AM19" i="3"/>
  <c r="AM20" i="3"/>
  <c r="AM21" i="3"/>
  <c r="AM22" i="3"/>
  <c r="AM23" i="3"/>
  <c r="AM24" i="3"/>
  <c r="AM25" i="3"/>
  <c r="AM26" i="3"/>
  <c r="AM27" i="3"/>
  <c r="AM28" i="3"/>
  <c r="AM30" i="3"/>
  <c r="AM31" i="3"/>
  <c r="AM32" i="3"/>
  <c r="AM33" i="3"/>
  <c r="AM34" i="3"/>
  <c r="AM35" i="3"/>
  <c r="AM36" i="3"/>
  <c r="AM37" i="3"/>
  <c r="AM38" i="3"/>
  <c r="AM39" i="3"/>
  <c r="AM40" i="3"/>
  <c r="AM41" i="3"/>
  <c r="AM42" i="3"/>
  <c r="AM43" i="3"/>
  <c r="AM44" i="3"/>
  <c r="AM45" i="3"/>
  <c r="AM46" i="3"/>
  <c r="AM47" i="3"/>
  <c r="AM48" i="3"/>
  <c r="AN5" i="3"/>
  <c r="AN6" i="3"/>
  <c r="AN7" i="3"/>
  <c r="AN8" i="3"/>
  <c r="AN9" i="3"/>
  <c r="AN10" i="3"/>
  <c r="AN11" i="3"/>
  <c r="AN12" i="3"/>
  <c r="AN13" i="3"/>
  <c r="AN14" i="3"/>
  <c r="AN15" i="3"/>
  <c r="AN16" i="3"/>
  <c r="AN17" i="3"/>
  <c r="AN18" i="3"/>
  <c r="AN19" i="3"/>
  <c r="AN20" i="3"/>
  <c r="AN21" i="3"/>
  <c r="AN22" i="3"/>
  <c r="AN23" i="3"/>
  <c r="AN24" i="3"/>
  <c r="AN25" i="3"/>
  <c r="AN26" i="3"/>
  <c r="AN27" i="3"/>
  <c r="AN28" i="3"/>
  <c r="AN30" i="3"/>
  <c r="AN31" i="3"/>
  <c r="AN32" i="3"/>
  <c r="AN33" i="3"/>
  <c r="AN34" i="3"/>
  <c r="AN35" i="3"/>
  <c r="AN36" i="3"/>
  <c r="AN37" i="3"/>
  <c r="AN38" i="3"/>
  <c r="AN39" i="3"/>
  <c r="AN40" i="3"/>
  <c r="AN41" i="3"/>
  <c r="AN42" i="3"/>
  <c r="AN43" i="3"/>
  <c r="AN44" i="3"/>
  <c r="AN45" i="3"/>
  <c r="AN46" i="3"/>
  <c r="AN47" i="3"/>
  <c r="AN48" i="3"/>
  <c r="AO5" i="3"/>
  <c r="AO6" i="3"/>
  <c r="AO7" i="3"/>
  <c r="AO8" i="3"/>
  <c r="AO9" i="3"/>
  <c r="AO10" i="3"/>
  <c r="AO11" i="3"/>
  <c r="AO12" i="3"/>
  <c r="AO13" i="3"/>
  <c r="AO14" i="3"/>
  <c r="AO15" i="3"/>
  <c r="AO16" i="3"/>
  <c r="AO17" i="3"/>
  <c r="AO18" i="3"/>
  <c r="AO19" i="3"/>
  <c r="AO20" i="3"/>
  <c r="AO21" i="3"/>
  <c r="AO22" i="3"/>
  <c r="AO23" i="3"/>
  <c r="AO24" i="3"/>
  <c r="AO25" i="3"/>
  <c r="AO26" i="3"/>
  <c r="AO27" i="3"/>
  <c r="AO28" i="3"/>
  <c r="AO30" i="3"/>
  <c r="AO31" i="3"/>
  <c r="AO32" i="3"/>
  <c r="AO33" i="3"/>
  <c r="AO34" i="3"/>
  <c r="AO35" i="3"/>
  <c r="AO36" i="3"/>
  <c r="AO37" i="3"/>
  <c r="AO38" i="3"/>
  <c r="AO39" i="3"/>
  <c r="AO40" i="3"/>
  <c r="AO41" i="3"/>
  <c r="AO42" i="3"/>
  <c r="AO43" i="3"/>
  <c r="AO44" i="3"/>
  <c r="AO45" i="3"/>
  <c r="AO46" i="3"/>
  <c r="AO47" i="3"/>
  <c r="AO48" i="3"/>
  <c r="AP5" i="3"/>
  <c r="AP6" i="3"/>
  <c r="AP7" i="3"/>
  <c r="AP8" i="3"/>
  <c r="AP9" i="3"/>
  <c r="AP10" i="3"/>
  <c r="AP11" i="3"/>
  <c r="AP12" i="3"/>
  <c r="AP13" i="3"/>
  <c r="AP14" i="3"/>
  <c r="AP15" i="3"/>
  <c r="AP16" i="3"/>
  <c r="AP17" i="3"/>
  <c r="AP18" i="3"/>
  <c r="AP19" i="3"/>
  <c r="AP20" i="3"/>
  <c r="AP21" i="3"/>
  <c r="AP22" i="3"/>
  <c r="AP23" i="3"/>
  <c r="AP24" i="3"/>
  <c r="AP25" i="3"/>
  <c r="AP26" i="3"/>
  <c r="AP27" i="3"/>
  <c r="AP28" i="3"/>
  <c r="AP30" i="3"/>
  <c r="AP31" i="3"/>
  <c r="AP32" i="3"/>
  <c r="AP33" i="3"/>
  <c r="AP34" i="3"/>
  <c r="AP35" i="3"/>
  <c r="AP36" i="3"/>
  <c r="AP37" i="3"/>
  <c r="AP38" i="3"/>
  <c r="AP39" i="3"/>
  <c r="AP40" i="3"/>
  <c r="AP41" i="3"/>
  <c r="AP42" i="3"/>
  <c r="AP43" i="3"/>
  <c r="AP44" i="3"/>
  <c r="AP45" i="3"/>
  <c r="AP46" i="3"/>
  <c r="AP47" i="3"/>
  <c r="AP48" i="3"/>
  <c r="AJ4" i="3"/>
  <c r="R29" i="3"/>
  <c r="P29" i="3"/>
  <c r="K29" i="3"/>
  <c r="AF4" i="3"/>
  <c r="AD4" i="3"/>
  <c r="AB4" i="3"/>
  <c r="Y4" i="3"/>
  <c r="W4" i="3"/>
  <c r="U4" i="3"/>
  <c r="R4" i="3"/>
  <c r="P4" i="3"/>
  <c r="K4" i="3"/>
  <c r="I4" i="3"/>
  <c r="G4" i="3"/>
  <c r="AM29" i="3"/>
  <c r="AP29" i="3"/>
  <c r="AK29" i="3"/>
  <c r="AN29" i="3"/>
  <c r="AL29" i="3"/>
  <c r="AO29" i="3"/>
  <c r="AL4" i="3"/>
  <c r="AM4" i="3"/>
  <c r="AP4" i="3"/>
  <c r="AN4" i="3"/>
  <c r="AK4" i="3"/>
  <c r="AO4" i="3"/>
</calcChain>
</file>

<file path=xl/sharedStrings.xml><?xml version="1.0" encoding="utf-8"?>
<sst xmlns="http://schemas.openxmlformats.org/spreadsheetml/2006/main" count="303" uniqueCount="179">
  <si>
    <t>Pyrvinium pamoate</t>
  </si>
  <si>
    <t>NCB-0846</t>
  </si>
  <si>
    <t>Triptonide</t>
  </si>
  <si>
    <t>Salinomycin</t>
  </si>
  <si>
    <t>DMAT</t>
  </si>
  <si>
    <t>CX-4945</t>
  </si>
  <si>
    <t>IC261</t>
  </si>
  <si>
    <t>SB 415286</t>
  </si>
  <si>
    <t>Wogonin</t>
  </si>
  <si>
    <t>AZD2858</t>
  </si>
  <si>
    <t>LY2090314</t>
  </si>
  <si>
    <t>SB 216763</t>
  </si>
  <si>
    <t>CHIR-99021</t>
  </si>
  <si>
    <t>IWP-2</t>
  </si>
  <si>
    <t>LF3</t>
  </si>
  <si>
    <t>D4476</t>
  </si>
  <si>
    <t>TA-01</t>
  </si>
  <si>
    <t>IWP L6</t>
  </si>
  <si>
    <t>LGK974</t>
  </si>
  <si>
    <t>JW74</t>
  </si>
  <si>
    <t>iCRT3</t>
  </si>
  <si>
    <t>Hexachlorophene</t>
  </si>
  <si>
    <t>IWR-1</t>
  </si>
  <si>
    <t>ETC-159</t>
  </si>
  <si>
    <t>iCRT 14</t>
  </si>
  <si>
    <t>KY02111</t>
  </si>
  <si>
    <t>Wnt-C59</t>
  </si>
  <si>
    <t>Pamidronic acid</t>
  </si>
  <si>
    <t>Berberine (chloride hydrate)</t>
  </si>
  <si>
    <t>KYA1797K</t>
  </si>
  <si>
    <t>Nefopam (hydrochloride)</t>
  </si>
  <si>
    <t>WIKI4</t>
  </si>
  <si>
    <t>XAV-939</t>
  </si>
  <si>
    <t>Cardiogenol C (hydrochloride)</t>
  </si>
  <si>
    <t>PNU-74654</t>
  </si>
  <si>
    <t>WAY-262611</t>
  </si>
  <si>
    <t>Bikinin</t>
  </si>
  <si>
    <t>Tideglusib</t>
  </si>
  <si>
    <t>IM-12</t>
  </si>
  <si>
    <t>TWS119</t>
  </si>
  <si>
    <t>AR-A014418</t>
  </si>
  <si>
    <t>TDZD-8</t>
  </si>
  <si>
    <t>TTP 22</t>
  </si>
  <si>
    <t>Emodin</t>
  </si>
  <si>
    <t>DMSO</t>
  </si>
  <si>
    <t>AT1</t>
  </si>
  <si>
    <t>AT2</t>
  </si>
  <si>
    <t>Total cells</t>
  </si>
  <si>
    <t>St.dev</t>
  </si>
  <si>
    <t>Percentage</t>
  </si>
  <si>
    <t>Casein Kinase;Casein Kinase</t>
  </si>
  <si>
    <t>C9-I</t>
  </si>
  <si>
    <t>Autophagy;Casein Kinase;Casein Kinase</t>
  </si>
  <si>
    <t>H7-I</t>
  </si>
  <si>
    <t>IC261 is a novel inhibitor of CK1, triggers the mitotic checkpoint control. The IC50 of IC261 for CK1 was 16 μM and for Cdk5 is 4.5 mM. 
IC50 value: 16 μM [2]
Target: CK1
in vitro: IC261 is a specific inhibitor of the protein kinases casein kinase 1-delta and -epsilon, triggers the mitotic checkpoint and induces p53-dependent postmitotic effects. At low micromolar concentrations IC261 inhibits cytokinesis causing a transient mitotic arrest. IC261 selectively inhibits CK1 compared to other protein kinases by an ATP-competitive mechanism. [1]</t>
  </si>
  <si>
    <t>F4-II</t>
  </si>
  <si>
    <t>p38 MAPK;Casein Kinase;Casein Kinase</t>
  </si>
  <si>
    <t>TA-01 potently inhibits CK1ε, CK1δ,and p38α (IC50values are 6.4, 6.8, and 6.7 nM respectively).
IC50 value: 6.4/6.8/6.7 nM
Target: CK1ε/ CK1δ/p38α MAPK
in vitro: TA-01 inhibitors inhibit cardiac development when applied at 5 μM. TA-01 shows an almost complete inhibition of cardiogenesis when applied at 5 μM. TA-01 shows reduced expression of all tested mesoderm markers and the pre-cardiac marker Isl-1.</t>
  </si>
  <si>
    <t>F8-II</t>
  </si>
  <si>
    <t>H4-II</t>
  </si>
  <si>
    <t>A7-III</t>
  </si>
  <si>
    <t>B5-III</t>
  </si>
  <si>
    <t>TTP 22 is a high affinity, ATP-competitive casein kinase 2 (CK2) inhibitor with IC50/Ki of 0.1 uM/40 nM; shows selectivity for CK2 over JNK3, ROCK1, and MET(IC50&gt; 10 uM).
IC50 Value: 0.1 uM
Target: CK2
TTP 22 shows selectivity for CK2 over JNK3, ROCK1, and MET (inhibitory effects displayed at greater than 10 μM). TTP 22 is highly conserved serine/threonine protein kinase that is also involved in cell proliferation, cell differentiation and apoptosis.</t>
  </si>
  <si>
    <t>A8-I</t>
  </si>
  <si>
    <t>GSK-3;GSK-3;Autophagy</t>
  </si>
  <si>
    <t>B9-I</t>
  </si>
  <si>
    <t>GSK-3;GSK-3</t>
  </si>
  <si>
    <t>B10-I</t>
  </si>
  <si>
    <t>C8-I</t>
  </si>
  <si>
    <t>D11-I</t>
  </si>
  <si>
    <t>F11-I</t>
  </si>
  <si>
    <t>A11-II</t>
  </si>
  <si>
    <t>B3-II</t>
  </si>
  <si>
    <t>B11-II</t>
  </si>
  <si>
    <t>C2-II</t>
  </si>
  <si>
    <t>F3-II</t>
  </si>
  <si>
    <t>A10-I</t>
  </si>
  <si>
    <t>β-catenin;Bacterial;Autophagy;Wnt</t>
  </si>
  <si>
    <t>-</t>
  </si>
  <si>
    <t>E8-I</t>
  </si>
  <si>
    <t>β-catenin</t>
  </si>
  <si>
    <t>E9-I</t>
  </si>
  <si>
    <t>β-catenin;Wnt</t>
  </si>
  <si>
    <t>Triptonide(NSC 165677; PG 492), extracted from Tripterygium wilfordii Hook, inhibited the proliferation of mouse splenocytes induced by suboptimal concentration of concanavalin A or lipopolysaccharide at concentrations of 0.02, 0.1, and 0.5 mg/ml.</t>
  </si>
  <si>
    <t>F3-I</t>
  </si>
  <si>
    <t>H5-I</t>
  </si>
  <si>
    <t>Cardiogenol C hydrochloride is a cell-permeable pyrimidine compound which potently induces the differentiation of ESCs into cardiomyocytes (EC50= 100 nM).
IC50 value: 100 nM (EC50)
Target:
in vitro: Cardiogenol C hydrochloride is a cardiomyogenesis inducer in embryonic stem cells. Cardiogenol C induces the differentiation of myosin heavy chain-positive cardiomyocytes  from embryonic stem cells with an EC50 value of 0.1 μM; about 90% of embryonic stem cells treated with 0.25 μM of Cardiogenol C express the cardiac muscle cell specific transcription factors GATA-4, MEF2, and Nkx2.5 and display the characteristic beating behavior of differentiated cardiomyocytes. Cardiogenol C (a diaminopyrimidine) induces cardiac differentiation in P19 and in P19Cl6 cells. [1] Cardiogenol C could activate Wnt/β-catenin signaling to induce cardiogenesis. Cardiogenol C-treatment significantly decreased HBPCs proliferation. Cardiogenol C was able to induce HBPCs to transdifferentiate into cardiomyocyte-</t>
  </si>
  <si>
    <t>C4-I</t>
  </si>
  <si>
    <t>PARP;PARP;β-catenin</t>
  </si>
  <si>
    <t>C6-II</t>
  </si>
  <si>
    <t>WIKI4 is a potent inhibitor of Wnt/β-catenin signaling (EC50 ~ 75 nM); inhibits auto-ADP-ribosylation of tankyrase 2 (TNKS2) (IC50 ~15 nM).</t>
  </si>
  <si>
    <t>F2-II</t>
  </si>
  <si>
    <t>F10-II</t>
  </si>
  <si>
    <t>Nefopam is a centrally-acting but non-opioid analgesic drug, for the relief of moderate to severe pain.</t>
  </si>
  <si>
    <t>G11-II</t>
  </si>
  <si>
    <t>H2-II</t>
  </si>
  <si>
    <t>β-catenin;Autophagy;Wnt</t>
  </si>
  <si>
    <t>Berberine has shown to be effective in inhibiting cell proliferation and promoting apoptosis in various cancerous cells; MAPK and Wnt/β-catenin pathways affected by Berberine.
IC50 value:
Target: Anticancer agent
The plant-based alkaloid berberine has potential therapeutic applications for breast cancer, although a better understanding of the genes and cellular pathways regulated by this compound is needed to define the mechanism of its action in cancer treatment. In this review, the molecular targets of berberine in various cancers, particularly breast cancer, are discussed. Berberine was shown to be effective in inhibiting cell proliferation and promoting apoptosis in various cancerous cells. Some signaling pathways affected by berberine, including the MAP (mitogen-activated protein) kinase and Wnt/β-catenin pathways, are critical for reducing cellular migration and sensitivity to various growth factors [1]. Treatment with BBR(Berberine) in rats on the atherogenic diet reduced pl</t>
  </si>
  <si>
    <t>H11-II</t>
  </si>
  <si>
    <t>C10-I</t>
  </si>
  <si>
    <t>Porcupine;Wnt</t>
  </si>
  <si>
    <t>D10-I</t>
  </si>
  <si>
    <t>Wnt</t>
  </si>
  <si>
    <t>KY02111 is a small molecule which can promote differentiation of hPSCs to cardiomyocytes.
IC50 value: 
Target: Wnt signaling inhibitor
KY02111 Induces downregulation of Wnt signaling target genes; inhibits canonical Wnt signaling in a manner distinct from other known Wnt inhibitors.
KY02111 (10 μM) increases the ratio of beating cardiac colonies as much as 70%-94% in cell aggregates of two hESC lines (KhES-1 and KhES-3), four hiPSC lines (253G1, IMR90-1, IMR90-4, and RCHIPC0003), and a mouse ESC line (R1). KY02111 (10 μM) results in 73%-85% postive IMR90-1 hiPSCs expressing the cardiac markers, cardiac troponin T (cTnT), αActinin, or NKX2.5, whereas only a few DMSO-treated cells are positive for the markers. KY02111 (10 μM) results in 16% postive IMR90-1 hiPSCs expressing the cardiac pacemaker marker, HCN4, whereas the ratio of Vimentin-positive cells (fibroblasts) decreases 3.3-fold. KY02111-induced cardiomyocytes (KY-CMs) expresses the cardiac markers, αMHC, NKH2.5, and HCN4, an</t>
  </si>
  <si>
    <t>H4-I</t>
  </si>
  <si>
    <t>Wnt;MAP4K</t>
  </si>
  <si>
    <t>H10-I</t>
  </si>
  <si>
    <t>B2-II</t>
  </si>
  <si>
    <t>D4-II</t>
  </si>
  <si>
    <t>E5-II</t>
  </si>
  <si>
    <t>F7-II</t>
  </si>
  <si>
    <t>G3-II</t>
  </si>
  <si>
    <t>Wnt;Potassium Channel</t>
  </si>
  <si>
    <t>Hexachlorophene(Hexachlorofen) is a potent KCNQ1/KCNE1 potassium channel activator with EC50 of 4.61 ± 1.29 μM; also is an inhibitor of Wnt/beta-catenin signaling.
IC50 value: 4.61 ± 1.29 μM(EC50) [1]
Target: KCNQ1 activator
in vitro: HCP potently increases the current amplitude of KCNQ1/KCNE1 expressed by stabilizing the channel in an open state with an EC(50) of 4.61 ± 1.29 μM. Further studies in cardiomyocytes showed that HCP significantly shortens the action potential duration at 1 μM. In addition, HCP is capable of rescuing the loss of function of the LQTs mutants caused by either impaired activation gating or phosphatidylinositol-4,5-bisphosphate (PIP2) binding affinity [1]. Hexachlorophene antagonized CRT that was stimulated by Wnt3a-conditioned medium by promoting the degradation of beta-catenin. hexachlorophene represses the expression of cyclin D1 [2]. Triclosan and hexachlorophene inhibited both ecFabI and saFabI. hexachlorophene prevented the formation of a stable FabI-</t>
  </si>
  <si>
    <t>G9-II</t>
  </si>
  <si>
    <t>A9-III</t>
  </si>
  <si>
    <t>CDK;Autophagy;Wnt</t>
  </si>
  <si>
    <t>B7-III</t>
  </si>
  <si>
    <t>PPAR;Wnt;PPAR</t>
  </si>
  <si>
    <t>JW74 is an efficient and specific inhibitor of the canonical Wnt signaling. JW74 shows a reduction of canonical Wnt signaling in the ST-Luc assay with IC50 values of 790 nM. 
IC50 value: 790 nM
Target: Wnt
JW74 increases concentration of AXIN2 and decrease the active form of β-catenin in SW480 colorectal cancer cells. [2] The tankyrase-specific inhibitor JW74 affects cell cycle progression and induces apoptosis and differentiation in osteosarcoma cell lines.[1]</t>
  </si>
  <si>
    <t>D7-I</t>
  </si>
  <si>
    <t>Porcupine</t>
  </si>
  <si>
    <t>F11-II</t>
  </si>
  <si>
    <t xml:space="preserve">IWP L6 is a Porcn inhibitor with EC50 of 0.5 nM.
IC50 Value: 0.5 nM(EC50) [1]
Target: Porcupine
in vitro: IWP-L6 effectively suppressed the phosphorylation of dishevelled 2 (Dvl2) in HEK293 cells, a biochemical event associated with many Wnt-dependent cellular responses. IWP-L6 inhibits Wnt mediated branching morphogenesis in cultured embryonic kidneys [1].
in vivo: IWP-L6 is stable in human plasma over 24 h, it was rapidly metabolized in rat plasma (t1/2 = 190 min), murine plasma (t1/2 = 2 min), and the murine liver S9 fractions (t1/2 = 26 min). The major metabolites are the amide cleavage products. Similar species-dependent metabolitic profiles due to the involvement of carboxylesterase (CES) have been reported with other drug candidates. Despite its modest metabolic stability in mouse-derived plasma, IWP-L6 was highly active in zebrafish. IWP-L6 exhibited more potent activity [1].
</t>
  </si>
  <si>
    <t>Drug ID</t>
  </si>
  <si>
    <t>Drug Name</t>
  </si>
  <si>
    <t>Target</t>
  </si>
  <si>
    <t>Information</t>
  </si>
  <si>
    <t>BP</t>
  </si>
  <si>
    <t>BP (%)</t>
  </si>
  <si>
    <t>AT1 (%)</t>
  </si>
  <si>
    <t>AT2 (%)</t>
  </si>
  <si>
    <t>Replica 1</t>
  </si>
  <si>
    <t>Replica 2</t>
  </si>
  <si>
    <t>Replica 3</t>
  </si>
  <si>
    <t>Replica 4</t>
  </si>
  <si>
    <t>Bipotent (SFTPC+/RAGE+)</t>
  </si>
  <si>
    <t>AT1 (SFTPC-/RAGE+)</t>
  </si>
  <si>
    <t>AT2 (SFTPC+/RAGE-)</t>
  </si>
  <si>
    <t>R1</t>
  </si>
  <si>
    <t>R2</t>
  </si>
  <si>
    <t>R3</t>
  </si>
  <si>
    <t>R4</t>
  </si>
  <si>
    <t>Average</t>
  </si>
  <si>
    <t>Control</t>
  </si>
  <si>
    <t>Emodin is a broad-spectrum anticancer agent. Emodin inhibits casein kinase II (CKII) activity with IC50 of 2 μM.
IC50 &amp; Target: IC50: 2 μM (CKII)[1]
In Vitro: Emodin, an anthraquinone derivative, selectively inhibits casein kinase II(CKII), a Ser/Thr kinase, as a competitive inhibitor. Emodin inhibits CKII activity with IC50 of 2 μM, which is two to three orders of magnitude lower than those against the other kinases. Enzyme kinetic assays show that Emodin inhibits CKII activity as acompetitive inhibitor against ATP with Ki of 7.2 μM[1]. Emodin is a broad-spectrum inhibitory agent of cancer cells, including leukemia, lung cancer, human tongue squamous cancer, colon cancer, gallbladder cancer, pancreatic cancer, breast cancer, human cervical cancer and hepatic carcinoma cells. Emodin inhibits A549, HepG2, OVCAR-3, HeLa and Madin-Darby Canine Kidney (MDCK) cells with IC50 of 19.54, 12.79, 25.</t>
  </si>
  <si>
    <t>TDZD-8 is an inhibitor of GSK-3β, with an IC50 of 2 μM; shows less potent activities against Cdk-1/cyclin B, CK-II, PKA, and PKC, with all IC50s of &gt;100 μM.
IC50 &amp; Target: IC50: 2 μM (GSK-3β)[1]
In Vitro: TDZD8 results in a significant decline of cellular ATP levels in PC-3 cells. TDZD8 (10 μM) treatment also triggers a drastic autophagy response and AMPK activation in PC-3 cells. Furthermore, TDZD8 (10 μM) reduces mTOR phosphorylation levels at the S2448 site. In addition, TDZD8 (10 μM) induces LKB1 nuclear-cytoplasm translocation[3].
In Vivo: TDZD-8 (TDZD8, 1 or 2 mg/kg, i.p.) both reduces the induction of p-DARPP32 following chronic L-dopa treatment in parkinsonian animals. TDZD8 treatment of 21 days induces a significant reduction in PKA expression in rats with established dyskinesia. Moreover, TDZD8 reduces FosB mRNA level in the striatum and lowers the expression of PPEB mRNA to similar leve</t>
  </si>
  <si>
    <t>AR-A014418 is a selective and effective GSK3β inhibitor with an IC50 value of 104 nM, and has no significant inhibition on 26 other kinases.
IC50 &amp; Target: IC50: 104 nM (GSK3β)[1]
In Vitro: AR-A014418 inhibits tau phosphorylation at a GSK3-specific site (Ser-396) in 3T3 fibroblasts expressing human four-repeat tau protein with IC50 of 2.7 μM, and protects cultured N2A cells from death induced by blocking PI3K/PKB pathway. In hippocampal slices, AR-A014418 inhibits neurodegeneration mediated by beta-amyloid peptide[1]. While in NGP and SH-5Y-SY cells, AR-A014418 reduces neuroendocrine markers and suppresses neuroblastoma cell growth[2]. 
In Vivo: In ALS mouse model with the G93A mutant human SOD1, AR-A014418 (0-4 mg/kg, i.p.) delays the onset of symptoms, improves motor activity, slows down disease progression, and postpons the endpoint of the disease[3]. In addition, AR-A0144</t>
  </si>
  <si>
    <t>TWS119 is a specific inhibitor of GSK-3β, with an IC50 of 30 nM, and activates the wnt/β-catenin pathway.
IC50 &amp; Target: IC50: 30 nM (GSK-3β)[1]
In Vitro: TWS119 induces neuronal differentiation in P19 EC cells and primary mouse ESCs. TWS119 binds to GSK-3β with KD of 126 nM, and modulates the activity of the complex, triggering downstream transcriptional events that lead the neuronal induction[1]. TWS119 (+γδT or CCR5+γδT cell phenotypes. TWS119 (0.5, 1.0 and 2 μM) increases the expression level of granzyme B in a dose-dependent manner. TWS119 also enhances the cytolytic activity of γδT cells against tumo</t>
  </si>
  <si>
    <t xml:space="preserve">IM-12 is an inhibitor of GSK-3β, with an IC50 of 53 nM, and also enhances Wnt signalling.
IC50 &amp; Target: IC50: 53 nM (GSK-3β)[1]
In Vitro: IM-12 inhibits GSK-3β in ReNcell VM cells, with I50 of 3.8 μM. IM-12 (3 μM) enhances the β-catenin amount, with no further effect at lower or higher concentration. IM-12 (3 μM) also attenuates the proliferation of ReNCell VM cells. IM-12 increases TCF-activity of ReNcell VM[1].
</t>
  </si>
  <si>
    <t>Tideglusib is an irreversible GSK-3 inhibitor with IC50 of 5 nM and 60 nM for GSK-3βWT (1 h preincubation) and GSK-3βC199A (1 h preincubation), respectively.
IC50 &amp; Target: IC50: 5 nM (GSK-3βWT), 60 nM (GSK-3βC199A)[1]
In Vitro: Tideglusib (NP12) is a small heterocyclic thiadiazolidinone (TDZD) derivative, which is an ATP-non competitive inhibitor of GSK-3β with an IC50 value in the micromolar range[2]. Incubation of both astrocyte and microglial cultures with Tideglusib (NP031112) completely abrogates the induction of TNF-α and COX-2 expression after glutamate treatment. These effects of NP031112 are not caused by a loss of cell viability, because the 24 h exposure of astrocyte and microglial cells to this TDZD does not modify cell viability[3].
In Vivo: Tideglusib (NP12) treatment correlates with an increase of 46% as an averag</t>
  </si>
  <si>
    <t>Bikinin is a non-steroidal, ATP-competitive inhibitor of plant GSK-3/Shaggy-like kinases and activates BR (brassinosteroids) signaling.
IC50 &amp; Target: GSK-3[1]
In Vitro: Bikinin reduces transcript levels of NbRBOHB and BR-induced NbRBOHB expression in TRV:00, TRV:NbDWARF, TRV:NbBRI1, TRV:NbBSK1, TRV:NbBAK1, TRV:NbBIK1 and TRV:NbBSU1 plants. Bikinin largely inhibits BR-increased ROS accumulation. Moreover, Bikinin decreases the transcripts of these six genes in all plants, but fails to down-regulate transcripts of these genes in NbBES1/BZR1-silenced plants. Bikinin also inhabits BR-induced up-regulation of the six genes, and the inhibition effects are compromised in NbBES1/BZR1-silenced plants[1]. Bikinin is a potent inhibitor of group I and group II ASKs[2]. Bikinin directly binds the GSK3 BIN2 and acts as an ATP competitor. Furthermore, bikinin inhibits the activity of six other Arabidop</t>
  </si>
  <si>
    <t>WAY-262611 is a wingless β-Catenin agonist that increases bone formation rate with an EC50 of 0.63 μM in TCF-Luciferase assay.
IC50 &amp; Target: EC50: 0.63 μM (β-Catenin)[1]
In Vitro: WAY-262611 has the most potent activity in the primary assay, low kinase inhibition potential, and high solubility[1].
In Vivo: WAY-262611 has excellent pharmacokinetic properties and shows a dose dependent increase in the trabecular bone formation rate in ovariectomized rats following oral administration. Calvariae from wt mice treated with WAY-262611 shows statistically increased BFR, while similarly treated KO animals are no different from control. This indicates that WAY-262611 is acting via the Wnt β-catenin pathway and most likely through inhibition of Dkk-1[1].</t>
  </si>
  <si>
    <t>PNU-74654 is an inhibitor of Wnt/β-catenin pathway with an IC50 of 129.8 μM in NCI-H295 cell. 
IC50 &amp; Target: 129.8 μM (Wnt/β-catenin, NCI-H295 cell)[1]
In Vitro: PNU-74654 binds to β-catenin with a KD of 450 nM. The Tcf3/Tcf4-binding surface on β-catenin contains a well-defined hot spot around residues K435 and R469. The binding mode of PNU-74654 involves the two narrow pockets on either side of this hot spot[2]. In NCI-H295 cells,PNU-74654 significantly decreases cell proliferation 96 h after treatment, increases early and late apoptosis, decreases nuclear beta-catenin accumulation, impairs CTNNB1/beta-catenin expression and increases beta-catenin target genes 48 h after treatment. No effects are observed on HeLa cells. In NCI-H295 cells, PNU-74654 decreases cortisol, testosterone and androstenedione secretion 24 and 48 h after treatment. The SF1 and CYP21A2 mRNA expression as well as the protein levels of STA</t>
  </si>
  <si>
    <t>XAV-939 is a selective Wnt pathway β-catenin-mediated transcription inhibitor and axin stabilizing agent with IC50 values of 11 and 4 nM for the inhibition of TNKS1 and TNKS2, respectively.
IC50 &amp; Target: IC50: 11 nM (TNKS1), 4 nM (TNKS2)
In Vitro: XAV939 (1 μM) strongly inhibis STF activity in SW480 cells, Wnt3a-stimulated STF activity in HEK293 cells, but does not affect CRE, NF-κB or TGF-β luciferase reporters. XAV939 regulates axin levels through tankyrase inhibition in HEK293 cell[1]. XAV939 (0.5 μM, 1.0 μM) reduces DNA-PKcs protein levels 50% of the relative DMSO control in human lymphoblasts[2]. XAV939 induces a second wave of pro-cardiomyocyte gene expression as shown by increased Mesp1 and Isl1expression 2 to 4 days after Wnt inhibition, and by increased Nkx2.5  expression 4 to 6 days after XAV939 addition[3]. XAV-939 (10 nM) has a suppressive effect on elevated MMP-13 levels in bot</t>
  </si>
  <si>
    <t>KYA1797K is a potent and selective Wnt/β-catenin inhibitor with an IC50 of 0.75 µM. 
IC50 &amp; Target: IC50: 0.75 (Wnt/β-catenin)[1]
In Vitro: KYA1797K binds directly to the regulators of G-protein signaling domain of axin, initiating b-catenin and Ras degradation through enhancement of the b-catenin destruction complex activating GSK3b. KYA1797K effectively suppresses the growth of CRCs harboring APC and KRAS mutations. KYA1797K enhances formation of the β-catenin destruction complex and induced GSK3β activation, leading to phosphorylation of both β-catenin and K-Ras at S33/S37/T41 and T144/T148. KYA1797K degrades both β-catenin and Ras SW480, LoVo, DLD1 and HCT15 cells in a dose-dependent manner. KYA1797K destabilizes β-catenin and Ras in DLD1 cells expressing WT β-catenin or WT K-Ras[1].
In Vivo: KYA1797K significantly suppresses tumor growth and progression both in mouse xenografts of CRC cells harboring AP</t>
  </si>
  <si>
    <t>Pamidronic acid is a drug used to treat a broad spectrum of bone absorption diseases.
IC50 &amp; Target: Wnt, β-catenin[1]
In Vitro: Osteosarcoma cell viability decreases significantly in a concentration- and time-dependent manner at pamidronate concentrations ranging from 100 to 1000 μM, most consistently after 48 and 72 hours' exposure. In treated osteosarcoma cells, the lowest percentage cell viability is 34% (detected after 72 hours' exposure to 1000μM pamidronate)[1]. Pamidronate disodium inhibits Wnt and β-catenin signaling, which controls osteogenic differentiation in BMMSCs. Wnt3a, a Wnt and β-catenin signaling activator, reverses the negative effects caused by pamidronate disodium to salvage the osteogenic defect in BMMSCs[2].
In Vivo: Pamidronic acid can significantly inhibit and even reverse early osteoarthritic subchondral bone loss, thus alleviating the process of cartilaginous degeneration. The mechanisms involv</t>
  </si>
  <si>
    <t>Wnt-C59 is a potent PORCN enzymatic activity and Wnt inhibitor.
IC50 &amp; Target: PORCN[1]
Wnt[2]
In Vitro: Wnt-C59 (C59) inhibits PORCN activity at nanomolar concentrations, as assessed by inhibition of Wnt palmitoylation, Wnt interaction with the carrier protein Wntless/WLS, Wnt secretion, and Wnt activation of β-catenin reporter activity. Wnt-C59 inhibits WNT3A-mediated activation of a multimerized TCF-binding site driving luciferase with an IC50 of 74 pM. Wnt-C59 is a nanomolar inhibitor of mammalian PORCN acyltransferase activity and blocks activation of all evaluated human Wnts[1]. WNT-C59 is a WNT inhibitor, efficiently induces anterior cortex that includes cortical motor neurons from human pluripotent stem cells. Both CNE1 and HNE1 cells show reduced growth abilities in the higher Wnt-C59 concentration (20 μM), while HK1 cells are sensitive to all concentrations (5 μM, 10 μM, and 20 μM) of Wnt-C59 trea</t>
  </si>
  <si>
    <t>iCRT 14 is a novel potent inhibitor of β-catenin-responsive transcription (CRT), with IC50 of 40.3 nM against Wnt responsive STF16 luciferase.
IC50 &amp; Target: IC50: 40.3 nM (Wnt responsive STF16 luciferase)[1]
In Vitro: iCRT14 can interfere with TCF binding to DNA in addition to its ability to influence TCF-β-cat interaction[1]. iCRT14 (10, 25, 50 μM) effectively inhibits cell proliferation in BT-549 cells in a dose- and time-dependent manner, but still less potent than iCRT3[2].
In Vivo: iCRT14 (50 mg/kg, i.p.) markedly decreases CycD1, proliferation of the tumors in HCT116 xenografts[1].</t>
  </si>
  <si>
    <t>ETC-159 is a potent, orally available PORCN inhibitor. It inhibits β-catenin reporter activity with an IC50 of 2.9 nM.
IC50 &amp; Target: IC50: 2.9 nM (β-catenin)[1]
In Vitro: ETC-159 blocks the secretion and activity of all Wnts. ETC-159 has robust activity in multiple cancer models driven by high Wnt signaling. ETC-159 is highly efficacious in molecularly defined colorectal cancers (CRCs) with R-spondin translocations[1]
In Vivo: ETC-159 inhibits mouse PORCN with an IC50 of 18.1 nM, whereas the IC50 for Xenopus Porcn is approximately four fold higher (70 nM). ETC-159 is remarkably effective in treating RSPO-translocation bearing colorectal cancer (CRC) patient-derived xenografts. ETC-159 exhibits good oral pharmacokinetics in mice allowing preclinical evaluation via oral administration. After a single oral dose of 5 mg/kg, ETC-159 is rapidly absorbed into the blood with a Tmax of ~0.5</t>
  </si>
  <si>
    <t xml:space="preserve">IWR-1 is a Wnt pathway inhibitor with IC50 of 180 nM in L-cells expressing Wnt3A, and induces Axin2 protein levels and promotes β-catenin phosphorylation by stabilizing Axin-scaffolded destruction complexes.
IC50 &amp; Target: IC50: 180 nM (Wnt)
In Vitro: Both IWR-1 and XAV939 act as reversible Wnt pathway inhibitors and exhibit similar pharmacological effects in vitro. IWR-1 exerts its effect via interaction with Axin, while XAV939 binds TNKS directly[1]. IWR-1 (10 μM) induces stabilization of β-catenin disruption complex. IWR-1 (10 μM) is added to the medium together with MIF, the size of cell colonies is extremely decreased, and that indicates the promoting effect of MIF on NSPC proliferation is inhibited by IWR-1 in any MIF concentration group. 2, 5 and 10 μM of IWR-1 significantly inhibits the proliferation of NSPC dose-dependently. IWR-1 inhibites the promoting effect of MIF on NSPC differentiation to neuron lineage[2]. </t>
  </si>
  <si>
    <t>iCRT3 is an inhibitor of both Wnt and β-catenin-responsive transcription.
IC50 &amp; Target: Wnt[1], β-catenin-responsive transcription[2]
In Vitro: iCRT3 significantly decreases TOP Flash activity and reduces the level of NTSR1. The anti-apoptotic effects of Neurotensin (NTS) and Wnt3a can be largely abrogated by iCRT3[1]. Cells maintained long term with iCRT3 show enhanced expression of classic pluripotency genes compare with the DMSO control, whereas expression of differentiation markers and T-cell factor (TCF) target genes is concomitantly reduced. mRNA levels of mesodermal markers and the TCF target gene (Axin2) are lower in embryoid bodies (EBs) generated after iCRT3 treatment[2]. Treatment with iCRT3 at doses of 12.5, 25, 50, and 75 μM decreases TNF-α levels by 14.7%, 18.5%, 44.9% and 61.3%, respectively. With iCRT3 treatment, IκB levels are increased in a dose-dependent manner compare to the vehicle[3]&lt;</t>
  </si>
  <si>
    <t>LGK974 is a potent and specific Porcupine (PORCN) inhibitor, also potently inhibits Wnt signaling in the aforementioned Wnt coculture assay with IC50 of 0.4 nM. 
IC50 &amp; Target: Porcupine[1]
In Vitro: LGK974 effectively displaces [3H]-GNF-1331 with an IC50 of 1 nM in the PORCN radioligand binding assay. LGK974 potently reduces Wnt-dependent AXIN2 mRNA levels in HN30 cells with an IC50 of 0.3 nM[1]. 
In Vivo: LGK974, a drug that targets Porcupine, a Wnt-specific acyltransferase. LGK974 potently inhibits Wnt signaling, has strong efficacy in rodent tumor models, and is well-tolerated. Toxicology studies are performed on nontumor bearing rats at 3 and 20 mg/kg. At the efficacious dose of 3 mg/kg per day for 14 d, LGK974 is well-tolerated without abnormal histopathological findings in Wnt-dependent tissues, including the intestine, stomach, and skin. When rats</t>
  </si>
  <si>
    <t xml:space="preserve">D4476 is a potent, selective and cell-permeable inhibitor of casein kinase 1(CK1) with an IC50 value of 0.3 μM in vitro.
IC50 &amp; Target: IC50: 0.3 μM (CK1)[1]
In Vitro: D4476 is a potent and rather selective inhibitor of CK1 in vitro and in cells. In H4IIE hepatoma cells, D4476 specifically inhibits the phosphorylation of endogenous forkhead box transcription factor O1a (FOXO1a) on Ser322 and Ser325 within its MPD, without affecting the phosphorylation of other sites. CK1δ assayed at 0.1 mM ATP using a phosphorylated peptide TFRPRTSpSNASTIS corresponding to residues 312–325 of FOXO1a is inhibited with an IC50 value of 0.3 μM. The IC50 value for CK1δ decreases progressively as the concentration of ATP is lowered, indicating that D4476 is an ATP-competitive inhibitor of CK1. CK1[1]. 
</t>
  </si>
  <si>
    <t>LF3 is an antagonist of the β-Catenin/TCF4 interaction with antitumor activity; has an IC50 of 1.65 μM.
IC50 &amp; Target: IC50: 1.65 μM (β-Catenin/TCF4, AlphaScreen), 1.82 μM (β-Catenin/TCF4, ELISA)[1]
In Vitro: LF3 inhibits Wnt/β-catenin signals in cells with exogenous reporters and in colon cancer cells with endogenously high Wnt activity. LF3 also suppresses features of cancer cells related to Wnt signaling, including high cell motility, cell-cycle progression, and the overexpression of Wnt target genes. However, LF3 does not cause cell death or interfere with cadherin-mediated cell-cell adhesion. Remarkably, the self-renewal capacity of cancer stem cells is blocked by LF3 in concentration-dependent manners[1].
In Vivo: LF3 reduces tumor growth and induces differentiation in a mouse xenograft model of colon cancer. Tumor growth is significantly reduced when mice with GFPhigh cells are treated with</t>
  </si>
  <si>
    <t>IWP-2 is an inhibitor of Wnt processing and secretion with IC50 of 27 nM.
IC50 &amp; Target: IC50: 27 nM (Wnt)[1]
In Vitro: IWP-2, an inhibitor of WNT processing and secretion. IWP-2 significantly enhances the anti-proliferative effect of LEF. It is also obvious that the combination of LEF and IWP-2 could minimize the expression of β-catenin, c-Myc, Cyclin D1, Bcl2 and Bax to the largest extent compared with single agents[2]. Following treatment in the MKN28 cell line for four days, 10-50 μM IWP-2 significantly suppressed the proliferation of MKN28 cells (P[3].
In Vivo: To evaluate the efficacy of IWP-2 in vivo, 200 μL each of IWP-2-liposome or free liposome i separately injected into C57BL/6 mice intraperitoneally about 2 h before injection of a similar volume of e</t>
  </si>
  <si>
    <t>CHIR-99021 trihydrochloride is a GSK-3α/β inhibitor with IC50 of 10 nM/6.7 nM; &gt; 500-fold selectivity for GSK-3 versus its closest homologs CDC2 and ERK2, as well as other protein kinases. 
IC50 &amp; Target: IC50: 10 nM/6.7 nM (GSK-3α/β)[1] 
In Vitro: CHIR 99021inhibits human GSK-3β with Ki values of 9.8 nM[1]. CHIR 99021 is a small organic molecule that inhibits GSK3α and GSK3β by competing for their ATP-binding sites.In vitro kinase assays reveal that CHIR 99021 specifically inhibits GSK3β (IC50=~5 nM) and GSK3α (IC50=~10 nM), with little effect on other kinases[2]. In the presence of CHIR-99021 the viability of the ES-D3 cells is reduced by 24.7% at 2.5 μM, 56.3% at 5 μM, 61.9% at 7.5 μM and 69.2% at 10 μM CHIR-99021 with an IC50 of 4.9 μM[3]. 
In Vivo: In ZDF rats, a single oral dose of CHIR 99021 (16 mg/kg or 48 mg/kg) rapidly lowers plasma</t>
  </si>
  <si>
    <t>SB 216763 is potent and selective glycogen synthase kinase-3 (GSK-3) inhibitor, with IC50 value of 34.3 nM for GSK-3α and GSK-3β, respectively.
IC50 &amp; Target: IC50: 34.3 nM (GSK-3α), 34.3 nM (GSK-3β)[5]
In Vitro: SB-216763 (10-20 µM) induces β-catenin mediated-transcription in a dose-dependent manner in HEK293 cells. SB-216763 (10, 15 and 20 µM) can maintain mESCs with a pluripotent-like morphology in long-term culture. SB-216763 (10 µM) can maintain J1 mESCs in a pluripotent state for more than a month[2]. SB-216763 inhibits GSK-3 with IC50 of 34 nM[3]. SB-216763 is equally effective at inhibiting human GSK-3α and GSK-3β[5].
In Vivo: SB216763 (20 mg/kg, i.v.) significantly improves the survival of BLM-treated mice. Mice randomized to receive BLM plus SB216763 shows a noteworthy reduction, compared with BLM-treated mice. SB216763 (20 mg/kg, i.v.) reduces the magnitude of BLM-</t>
  </si>
  <si>
    <t>LY2090314 is a potent inhibitor of glycogen synthase kinase-3 (GSK-3) with IC50 values of 1.5 nM and 0.9 nM for GSK-3α and GSK-3β, respectively.
IC50 &amp; Target: IC50: 0.9 nM (GSK-3β), 1.5 nM (GSK-3α)[1]
In Vitro: LY2090314 (20 nM) promotes a time-dependent stabilization of β-catenin total protein as well as an induction of Axin2. LY2090314 is highly selective towards GSK3 as demonstrated by its fold selectivity relative to a large panel of kinases. LY2090314 potently induces apoptotic cell death in a panel of melanoma cell lines irrespective of BRAF mutation status. Cell death induced by LY2090314 is dependent on β-catenin and GSK3β knockdown increases the sensitivity of cells to LY2090314. LY2090314 remains active in cell lines resistant to Vemurafenib and has an independent mechanism of action[2].
In Vivo: LY2090314 exhibits high clearance (approximating hepatic blood flow) and a moderate volume of distribu</t>
  </si>
  <si>
    <t>AZD2858 is a potent, orally active GSK-3 inhibitor, with IC50s of 0.9 and 5 nM for GSK-3α and GSK-3β, respectively, used in the research of fracture healing.
IC50 &amp; Target: IC50: 0.9 nM (GSK-3α), 5 nM (GSK-3β)[4]
In Vitro: AZD2858 (1 μM) increases β-catenin levels after a short period of time in human osteoblast cells. AZD2858 inhibits GSK-3β dependent phosphorylation with an IC50 of 68 nM. AZD2858 (10 nM) has no effect on β-catenin levels[1]. AZD2858 increases TAZ expression and osterix expression both by 1.4-fold, with EC50 of 440 nM and 1.2 μM, respectively, in hADSC. AZD2858 also induces a marked increase in osteogenic mineralisation in hADSC[3]. AZD2858 (AR28) demonstrates from 70- to greater than 6000-fold selectivity over a panel of other kinases and an IC50 of 5 nM. AR28 inhibits GSK-3 in murine cells and indicates activation of the canonical Wnt/β-catenin s</t>
  </si>
  <si>
    <t>Wogonin is a naturally occurring mono-flavonoid, can inhibit the activity of CDK8 and Wnt, and exhibits anti-inflammatory and anti-tumor effects.
IC50 &amp; Target: CDK8, Wnt[1], CDK4[2]
In Vitro: Wogonin (0-200 μM) exhibits a dose- and time- dependent reduces in cell viability of caco-2, SW1116 and HCT116 cells. Wogonin (10-40 μM) induces G1 phase arrest in HCT-116 cells. Wogonin also supresses Wnt signaling pathway in HCT116 cells. Wogonin interfers in the activity of transcription factor TCF/Lef family. Moreover, Wogonin inhibits β-catenin-mediated transcription through suppressing the activity of CDK8[1]. Wogonin shows cytotoxic and antiproliferative effects on HeLa cells. Wogonin (90 µM) induces cell cycle arrest at G0-G1 phase, and suppresses the levels of cyclin D1 and Cdk4 markedly in HeLa cells[2]. Wogonin (1.25, 2.5, 5, 10, 20 μg/ml) suppresses EtOH-induced inflammatory response in RAW264.7 cells[3]&lt;/</t>
  </si>
  <si>
    <t xml:space="preserve">SB 415286 is a potent and selective cell permeable inhibitor of GSK-3α, with an IC50 of 77.5 nM, and a Ki of 30.75 nM.
IC50 &amp; Target: IC50: 77.5 nM (GSK-3α)[1]
Ki: 30.75 nM (GSK-3α)[1]
In Vitro: SB 415286 (SB-415286) inhibits human GSK-3α with an IC50 of 77.5 nM, and a Ki of 30.75 nM. SB-415286 stimulates glycogen synthesis in the Chang human liver cell line with EC50 of 2.9 μM. SB-415286 stimulates glycogen synthase activity in Chang human liver cells. SB-415286 induces transcription of a β-catenin-LEF/TCF regulated reporter gene in HEK293 cells[1]. SB 415286 (SB-415286, 5-44 μM) attenuates B65 cell loss mediated by 1 mM H2O2. SB-415286 (5-44 μM) causes a significant dose-dependent decrease in the fluorescence intensity of DCF, and attenuates B65 ROS production as mediated by 1 mM H2O2. SB-415286 (5-44 μM) also attenuates </t>
  </si>
  <si>
    <t>CX-4945 is an orally bioavailable, highly selective and potent CK2 inhibitor, with IC50 values of 1 nM against CK2α and CK2α'.
IC50 &amp; Target: IC50: 1 nM (CK2α), 1 nM (CK2α') 
In Vitro: CX-4945 causes cell-cycle arrest and selectively induced apoptosis in cancer cells relative to normal cells, attenuates PI3K/Akt signalingand, and the antiproliferative activity of CX-4945 is correlated with expression levels of the CK2α catalytic subunit, Attenuation of PI3K/Akt signaling[1]. CX-4945 with bortezomib treatment prevents leukemic cells from engaging a functional UPR in order to buffer the bortezomib-mediated proteotoxic stress in ER lumen, and decreases pro-survival ER chaperon BIP/Grp78 expression[2]. CX-4945 induces cytotoxicity and apoptosis, and exerts anti-proliferative effects in hematological tumors by downregulating CK2 expression and suppressing activation of CK2-mediated PI3K/Akt/mTOR signaling pathways[3]</t>
  </si>
  <si>
    <t xml:space="preserve">DMAT is a potent and specific CK2 inhibitor with an IC50 value of 130 nM. 
IC50 &amp; Target: IC50: 130 nM (CK2)
In Vitro: DMAT (1 μM-2.5 μM) DMAT is more efficient in killing antiestrogen resistant cells than parental antiestrogen sensitive MCF-7 cells. DMAT-induced cell death of antiestrogen resistant cells is mediated by caspases. DMAT inhibits CK2 activity but the inhibition is similar in the three cell lines, MCF-7, TAMR-1 and 182R-6[1]. DMAT has effects on H295R cell proliferation at concentrations of 10-4 and 10-5mol/Las compared with the control. DMAT (100 μM) significantly increases apoptosis of H295R cells. DMAT (1 nM-1 μM) significantly decreases aldosterone release into supernatants of 72-h H295R cell cultures as compared with the control[2]. DMAT also inhibits PIM1 by a mechanism which is competitive with respect to ATP, and it is a powerful inhibitor of kinases other than CK2[3].
</t>
  </si>
  <si>
    <t>Salinomycin is an inhibitor of Wnt/β-catenin signaling, which acts on the Wnt/Fzd/LRP complex. Salinomycin strongly suppresses Wnt1-stimulated reporter activity with an IC50 of 163 nM, and reduces β-catenin levels.
IC50 &amp; Target: IC50: 163 nM (Wnt1-stimulated reporter)[1]
In Vitro: Salinomycin is a potent inhibitor of the Wnt signaling cascade. Incubation of the malignant lymphocytes with Salinomycin induces apoptosis within 48 h, with a mean IC50 of 230 nM. Salinomycin is also an antibiotic potassium ionophore, has been reported recently to act as a selective breast cancer stem cell inhibitor[1]. Salinomycin is a novel and an effective anticancer drug, inhibits SW620 cells and Cisp-resistant SW620 cells with IC50 of 1.54±0.23 μM and 0.32±0.05 μM, respectively. Salinomycin is found to have the ability to kill both cancer stem cells (CSCs) and therapy-resistant cancer cells. After continuous Salinomyc</t>
  </si>
  <si>
    <t>NCB-0846 is an orally available TNIK inhibitor with an IC50 of 21 nM.
IC50 &amp; Target: IC50: 21 nM (NCB-0846)[1]
In Vitro: NCB-0846 has anti-Wnt activity. NCB-0846 binds to TNIK in an inactive conformation, and this binding mode seems to be essential for Wnt inhibition. NCB-0846 shows inhibitory activity against TNIK with an IC50 of 21 nM. NCB-0846 also inhibits FLT3, JAK3, PDGFRα, TRKA, CDK2/CycA2, and HGK. NCB-0846 induces faster migration of TCF4 phosphorylated by TNIK within a concentration range of 0.1-0.3 μM and completely inhibits the phosphorylation of TCF4 at a concentration of 3 μM. NCB-0846 inhibits HCT116 cell growth and shows much higher (-20-fold) inhibitory activity against colony formation by the same cells in soft agar[1].
In Vivo: NCB-0846 suppresses the growth of tumors established by inoculating HCT116 cells into immunodeficient mice. The expression of Wnt-target genes (AXIN2, MY</t>
  </si>
  <si>
    <t xml:space="preserve">Pyrvinium pamoate, a well-known anthelmintic drug, acts as a selective WNT pathway inhibitor.  
In Vitro: Pyrvinium pamoate (0-500 nM) inhibits proliferation of MCF-7 (luminal), MDA-MB-231 (claudin-low), MDA-MB-468 (basal-like) and SkBr3 (HER2-OE) cells in a dose-dependent manner, with IC50 value of 1170±105.0 nM against MDA-MB-231 cell line. Pyrvinium pamoate significantly inhibits self-renewal and proliferation of BCSCs, and suppresses BCSC population with a distinct phenotype. Pyrvinium pamoate significantly decreases average expression levels of FZD1, FZD10, WNT1, WNT7B, CTNNB1, MYC, and LRP5 at transcriptional level. Moreover, Pyrvinium pamoate also efficiently down-regulates the expression of other stemness genes including ALDH1, CD44 and ABCG2[1]. Pyrvinium pamoate blocks colon cancer cell growth in vitro in a dose-dependent manner with great differences in the inhibitory concentration (IC50), ranging from 0.6 to 65 μM for </t>
  </si>
  <si>
    <t>Figure 3C - Percentages of alveolar cell types in the WNT modulators screen</t>
  </si>
  <si>
    <t>Figure 3C - Counts of alveolar cell types in the WNT modulators screen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</si>
</sst>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6" x14ac:knownFonts="1">
    <font>
      <sz val="11"/>
      <color theme="1"/>
      <name val="Calibri"/>
      <family val="2"/>
      <scheme val="minor"/>
    </font>
    <font>
      <sz val="11"/>
      <color theme="1"/>
      <name val="Arial"/>
      <family val="2"/>
    </font>
    <font>
      <b/>
      <sz val="11"/>
      <name val="Arial"/>
      <family val="2"/>
    </font>
    <font>
      <sz val="11"/>
      <name val="Arial"/>
      <family val="2"/>
    </font>
    <font>
      <b/>
      <sz val="11"/>
      <color theme="1"/>
      <name val="Calibri"/>
      <family val="2"/>
      <scheme val="minor"/>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BF"/>
        <bgColor indexed="64"/>
      </patternFill>
    </fill>
    <fill>
      <patternFill patternType="solid">
        <fgColor rgb="FFFC8D59"/>
        <bgColor indexed="64"/>
      </patternFill>
    </fill>
    <fill>
      <patternFill patternType="solid">
        <fgColor rgb="FF91BFDB"/>
        <bgColor indexed="64"/>
      </patternFill>
    </fill>
  </fills>
  <borders count="1">
    <border>
      <left/>
      <right/>
      <top/>
      <bottom/>
      <diagonal/>
    </border>
  </borders>
  <cellStyleXfs count="2">
    <xf numFmtId="0" fontId="0" fillId="0" borderId="0"/>
    <xf numFmtId="0" fontId="1" fillId="0" borderId="0"/>
  </cellStyleXfs>
  <cellXfs count="36">
    <xf numFmtId="0" fontId="0" fillId="0" borderId="0" xfId="0"/>
    <xf numFmtId="0" fontId="1" fillId="0" borderId="0" xfId="1" applyFont="1" applyAlignment="1"/>
    <xf numFmtId="0" fontId="2" fillId="0" borderId="0" xfId="1" applyFont="1" applyAlignment="1">
      <alignment horizontal="center"/>
    </xf>
    <xf numFmtId="0" fontId="2" fillId="0" borderId="0" xfId="1" applyFont="1" applyAlignment="1">
      <alignment horizontal="center"/>
    </xf>
    <xf numFmtId="0" fontId="3" fillId="0" borderId="0" xfId="1" applyFont="1" applyAlignment="1">
      <alignment horizontal="left"/>
    </xf>
    <xf numFmtId="0" fontId="1" fillId="0" borderId="0" xfId="1" applyFont="1" applyFill="1" applyAlignment="1"/>
    <xf numFmtId="0" fontId="2" fillId="2" borderId="0" xfId="1" applyFont="1" applyFill="1" applyAlignment="1">
      <alignment horizontal="center"/>
    </xf>
    <xf numFmtId="0" fontId="2" fillId="0" borderId="0" xfId="1" applyFont="1" applyFill="1" applyAlignment="1">
      <alignment horizontal="center"/>
    </xf>
    <xf numFmtId="164" fontId="1" fillId="0" borderId="0" xfId="1" applyNumberFormat="1" applyFont="1" applyAlignment="1"/>
    <xf numFmtId="0" fontId="2" fillId="0" borderId="0" xfId="1" applyFont="1" applyAlignment="1">
      <alignment horizontal="left" vertical="top" wrapText="1"/>
    </xf>
    <xf numFmtId="0" fontId="2" fillId="2" borderId="0" xfId="1" applyFont="1" applyFill="1" applyAlignment="1">
      <alignment horizontal="left" vertical="top" wrapText="1"/>
    </xf>
    <xf numFmtId="0" fontId="2" fillId="0" borderId="0" xfId="1" applyFont="1" applyFill="1" applyAlignment="1">
      <alignment horizontal="left" vertical="top" wrapText="1"/>
    </xf>
    <xf numFmtId="0" fontId="2" fillId="3" borderId="0" xfId="1" applyFont="1" applyFill="1" applyAlignment="1">
      <alignment horizontal="left" vertical="top" wrapText="1"/>
    </xf>
    <xf numFmtId="0" fontId="2" fillId="4" borderId="0" xfId="1" applyFont="1" applyFill="1" applyAlignment="1">
      <alignment horizontal="left" vertical="top" wrapText="1"/>
    </xf>
    <xf numFmtId="0" fontId="2" fillId="5" borderId="0" xfId="1" applyFont="1" applyFill="1" applyAlignment="1">
      <alignment horizontal="left" vertical="top" wrapText="1"/>
    </xf>
    <xf numFmtId="0" fontId="4" fillId="0" borderId="0" xfId="0" applyFont="1" applyAlignment="1">
      <alignment vertical="top" wrapText="1"/>
    </xf>
    <xf numFmtId="0" fontId="3" fillId="0" borderId="0" xfId="1" applyFont="1" applyAlignment="1">
      <alignment horizontal="left" vertical="top" wrapText="1"/>
    </xf>
    <xf numFmtId="0" fontId="3" fillId="2" borderId="0" xfId="1" applyFont="1" applyFill="1" applyAlignment="1">
      <alignment horizontal="left" vertical="top" wrapText="1"/>
    </xf>
    <xf numFmtId="0" fontId="3" fillId="0" borderId="0" xfId="1" applyFont="1" applyFill="1" applyAlignment="1">
      <alignment horizontal="left" vertical="top" wrapText="1"/>
    </xf>
    <xf numFmtId="0" fontId="0" fillId="0" borderId="0" xfId="0" applyAlignment="1">
      <alignment vertical="top" wrapText="1"/>
    </xf>
    <xf numFmtId="49" fontId="2" fillId="0" borderId="0" xfId="1" applyNumberFormat="1" applyFont="1" applyAlignment="1" applyProtection="1">
      <alignment horizontal="left" vertical="top" wrapText="1"/>
    </xf>
    <xf numFmtId="49" fontId="3" fillId="0" borderId="0" xfId="1" applyNumberFormat="1" applyFont="1" applyAlignment="1" applyProtection="1">
      <alignment horizontal="left" vertical="top" wrapText="1"/>
    </xf>
    <xf numFmtId="49" fontId="0" fillId="0" borderId="0" xfId="0" applyNumberFormat="1" applyAlignment="1" applyProtection="1">
      <alignment vertical="top" wrapText="1"/>
    </xf>
    <xf numFmtId="0" fontId="1" fillId="2" borderId="0" xfId="1" applyFont="1" applyFill="1" applyAlignment="1"/>
    <xf numFmtId="0" fontId="2" fillId="2" borderId="0" xfId="1" applyFont="1" applyFill="1" applyAlignment="1">
      <alignment horizontal="left" vertical="top"/>
    </xf>
    <xf numFmtId="0" fontId="2" fillId="0" borderId="0" xfId="1" applyFont="1" applyAlignment="1">
      <alignment horizontal="left" vertical="top"/>
    </xf>
    <xf numFmtId="49" fontId="2" fillId="0" borderId="0" xfId="1" applyNumberFormat="1" applyFont="1" applyAlignment="1" applyProtection="1">
      <alignment horizontal="left" vertical="top"/>
    </xf>
    <xf numFmtId="0" fontId="2" fillId="0" borderId="0" xfId="1" applyFont="1" applyFill="1" applyAlignment="1">
      <alignment horizontal="left" vertical="top"/>
    </xf>
    <xf numFmtId="0" fontId="2" fillId="3" borderId="0" xfId="1" applyFont="1" applyFill="1" applyAlignment="1">
      <alignment horizontal="left" vertical="top"/>
    </xf>
    <xf numFmtId="0" fontId="2" fillId="4" borderId="0" xfId="1" applyFont="1" applyFill="1" applyAlignment="1">
      <alignment horizontal="left" vertical="top"/>
    </xf>
    <xf numFmtId="0" fontId="2" fillId="5" borderId="0" xfId="1" applyFont="1" applyFill="1" applyAlignment="1">
      <alignment horizontal="left" vertical="top"/>
    </xf>
    <xf numFmtId="0" fontId="4" fillId="0" borderId="0" xfId="0" applyFont="1" applyAlignment="1">
      <alignment vertical="top"/>
    </xf>
    <xf numFmtId="0" fontId="5" fillId="0" borderId="0" xfId="0" applyFont="1" applyAlignment="1">
      <alignment vertical="center"/>
    </xf>
    <xf numFmtId="0" fontId="2" fillId="3" borderId="0" xfId="1" applyFont="1" applyFill="1" applyAlignment="1">
      <alignment horizontal="center"/>
    </xf>
    <xf numFmtId="0" fontId="2" fillId="4" borderId="0" xfId="1" applyFont="1" applyFill="1" applyAlignment="1">
      <alignment horizontal="center"/>
    </xf>
    <xf numFmtId="0" fontId="2" fillId="5" borderId="0" xfId="1" applyFont="1" applyFill="1" applyAlignment="1">
      <alignment horizontal="center"/>
    </xf>
  </cellXfs>
  <cellStyles count="2">
    <cellStyle name="Normal" xfId="0" builtinId="0"/>
    <cellStyle name="Normal 2" xfId="1"/>
  </cellStyles>
  <dxfs count="0"/>
  <tableStyles count="0" defaultTableStyle="TableStyleMedium2" defaultPivotStyle="PivotStyleLight16"/>
  <colors>
    <mruColors>
      <color rgb="FFFFFFBF"/>
      <color rgb="FFFC8D59"/>
      <color rgb="FF91BF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48"/>
  <sheetViews>
    <sheetView tabSelected="1" topLeftCell="X1" zoomScale="70" zoomScaleNormal="70" workbookViewId="0">
      <selection activeCell="AF4" sqref="AF4:AF48"/>
    </sheetView>
  </sheetViews>
  <sheetFormatPr defaultRowHeight="15" x14ac:dyDescent="0.25"/>
  <cols>
    <col min="1" max="1" width="9.140625" style="19"/>
    <col min="2" max="2" width="29.28515625" style="19" bestFit="1" customWidth="1"/>
    <col min="3" max="3" width="41" style="19" bestFit="1" customWidth="1"/>
    <col min="4" max="4" width="43" style="22" customWidth="1"/>
    <col min="5" max="5" width="10.42578125" style="19" bestFit="1" customWidth="1"/>
    <col min="6" max="11" width="9.140625" style="19"/>
    <col min="12" max="12" width="10.42578125" style="19" bestFit="1" customWidth="1"/>
    <col min="13" max="18" width="9.140625" style="19"/>
    <col min="19" max="19" width="11.42578125" style="19" bestFit="1" customWidth="1"/>
    <col min="20" max="25" width="9.140625" style="19"/>
    <col min="26" max="26" width="11.42578125" style="19" bestFit="1" customWidth="1"/>
    <col min="27" max="35" width="9.140625" style="19"/>
    <col min="36" max="36" width="11.5703125" style="19" bestFit="1" customWidth="1"/>
    <col min="37" max="16384" width="9.140625" style="19"/>
  </cols>
  <sheetData>
    <row r="1" spans="1:42" x14ac:dyDescent="0.25">
      <c r="A1" s="32" t="s">
        <v>178</v>
      </c>
    </row>
    <row r="2" spans="1:42" s="31" customFormat="1" ht="15" customHeight="1" x14ac:dyDescent="0.25">
      <c r="A2" s="25" t="s">
        <v>124</v>
      </c>
      <c r="B2" s="25" t="s">
        <v>125</v>
      </c>
      <c r="C2" s="25" t="s">
        <v>126</v>
      </c>
      <c r="D2" s="26" t="s">
        <v>127</v>
      </c>
      <c r="E2" s="24" t="s">
        <v>132</v>
      </c>
      <c r="F2" s="27"/>
      <c r="G2" s="27"/>
      <c r="H2" s="27"/>
      <c r="I2" s="27"/>
      <c r="J2" s="27"/>
      <c r="K2" s="27"/>
      <c r="L2" s="25" t="s">
        <v>133</v>
      </c>
      <c r="M2" s="25"/>
      <c r="N2" s="25"/>
      <c r="O2" s="25"/>
      <c r="P2" s="25"/>
      <c r="Q2" s="25"/>
      <c r="R2" s="25"/>
      <c r="S2" s="24" t="s">
        <v>134</v>
      </c>
      <c r="T2" s="25"/>
      <c r="U2" s="25"/>
      <c r="V2" s="25"/>
      <c r="W2" s="25"/>
      <c r="X2" s="25"/>
      <c r="Y2" s="25"/>
      <c r="Z2" s="25" t="s">
        <v>135</v>
      </c>
      <c r="AA2" s="25"/>
      <c r="AB2" s="25"/>
      <c r="AC2" s="25"/>
      <c r="AD2" s="25"/>
      <c r="AE2" s="25"/>
      <c r="AF2" s="25"/>
      <c r="AG2" s="25"/>
      <c r="AH2" s="25"/>
      <c r="AI2" s="25"/>
      <c r="AJ2" s="24" t="s">
        <v>143</v>
      </c>
      <c r="AK2" s="28" t="s">
        <v>128</v>
      </c>
      <c r="AL2" s="28"/>
      <c r="AM2" s="29" t="s">
        <v>45</v>
      </c>
      <c r="AN2" s="29"/>
      <c r="AO2" s="30" t="s">
        <v>46</v>
      </c>
      <c r="AP2" s="30"/>
    </row>
    <row r="3" spans="1:42" s="15" customFormat="1" ht="15" customHeight="1" x14ac:dyDescent="0.25">
      <c r="A3" s="9"/>
      <c r="B3" s="9"/>
      <c r="C3" s="9"/>
      <c r="D3" s="20"/>
      <c r="E3" s="10" t="s">
        <v>47</v>
      </c>
      <c r="F3" s="12" t="s">
        <v>128</v>
      </c>
      <c r="G3" s="12" t="s">
        <v>129</v>
      </c>
      <c r="H3" s="13" t="s">
        <v>45</v>
      </c>
      <c r="I3" s="13" t="s">
        <v>130</v>
      </c>
      <c r="J3" s="14" t="s">
        <v>46</v>
      </c>
      <c r="K3" s="14" t="s">
        <v>131</v>
      </c>
      <c r="L3" s="9" t="s">
        <v>47</v>
      </c>
      <c r="M3" s="12" t="s">
        <v>128</v>
      </c>
      <c r="N3" s="12" t="s">
        <v>129</v>
      </c>
      <c r="O3" s="13" t="s">
        <v>45</v>
      </c>
      <c r="P3" s="13" t="s">
        <v>130</v>
      </c>
      <c r="Q3" s="14" t="s">
        <v>46</v>
      </c>
      <c r="R3" s="14" t="s">
        <v>131</v>
      </c>
      <c r="S3" s="10" t="s">
        <v>47</v>
      </c>
      <c r="T3" s="12" t="s">
        <v>128</v>
      </c>
      <c r="U3" s="12" t="s">
        <v>129</v>
      </c>
      <c r="V3" s="13" t="s">
        <v>45</v>
      </c>
      <c r="W3" s="13" t="s">
        <v>130</v>
      </c>
      <c r="X3" s="14" t="s">
        <v>46</v>
      </c>
      <c r="Y3" s="14" t="s">
        <v>131</v>
      </c>
      <c r="Z3" s="9" t="s">
        <v>47</v>
      </c>
      <c r="AA3" s="12" t="s">
        <v>128</v>
      </c>
      <c r="AB3" s="12" t="s">
        <v>129</v>
      </c>
      <c r="AC3" s="13" t="s">
        <v>45</v>
      </c>
      <c r="AD3" s="13" t="s">
        <v>130</v>
      </c>
      <c r="AE3" s="14" t="s">
        <v>46</v>
      </c>
      <c r="AF3" s="14" t="s">
        <v>131</v>
      </c>
      <c r="AG3" s="11"/>
      <c r="AH3" s="11"/>
      <c r="AI3" s="9"/>
      <c r="AJ3" s="10" t="s">
        <v>47</v>
      </c>
      <c r="AK3" s="10" t="s">
        <v>48</v>
      </c>
      <c r="AL3" s="10" t="s">
        <v>49</v>
      </c>
      <c r="AM3" s="10" t="s">
        <v>48</v>
      </c>
      <c r="AN3" s="10" t="s">
        <v>49</v>
      </c>
      <c r="AO3" s="10" t="s">
        <v>48</v>
      </c>
      <c r="AP3" s="10" t="s">
        <v>49</v>
      </c>
    </row>
    <row r="4" spans="1:42" ht="15" customHeight="1" x14ac:dyDescent="0.25">
      <c r="A4" s="16"/>
      <c r="B4" s="16" t="s">
        <v>44</v>
      </c>
      <c r="C4" s="16"/>
      <c r="D4" s="21" t="s">
        <v>144</v>
      </c>
      <c r="E4" s="17">
        <v>17</v>
      </c>
      <c r="F4" s="17">
        <v>8</v>
      </c>
      <c r="G4" s="17">
        <f>F4*100/E4</f>
        <v>47.058823529411768</v>
      </c>
      <c r="H4" s="17">
        <v>7</v>
      </c>
      <c r="I4" s="17">
        <f>H4*100/E4</f>
        <v>41.176470588235297</v>
      </c>
      <c r="J4" s="17">
        <v>2</v>
      </c>
      <c r="K4" s="17">
        <f>J4*100/E4</f>
        <v>11.764705882352942</v>
      </c>
      <c r="L4" s="18">
        <v>21</v>
      </c>
      <c r="M4" s="18">
        <v>9</v>
      </c>
      <c r="N4" s="18">
        <f>M4*100/L4</f>
        <v>42.857142857142854</v>
      </c>
      <c r="O4" s="18">
        <v>11</v>
      </c>
      <c r="P4" s="18">
        <f>O4*100/L4</f>
        <v>52.38095238095238</v>
      </c>
      <c r="Q4" s="18">
        <v>1</v>
      </c>
      <c r="R4" s="18">
        <f>Q4*100/L4</f>
        <v>4.7619047619047619</v>
      </c>
      <c r="S4" s="17">
        <v>20</v>
      </c>
      <c r="T4" s="17">
        <v>8</v>
      </c>
      <c r="U4" s="17">
        <f>T4*100/S4</f>
        <v>40</v>
      </c>
      <c r="V4" s="17">
        <v>11</v>
      </c>
      <c r="W4" s="17">
        <f>V4*100/S4</f>
        <v>55</v>
      </c>
      <c r="X4" s="17">
        <v>1</v>
      </c>
      <c r="Y4" s="17">
        <f>X4*100/S4</f>
        <v>5</v>
      </c>
      <c r="Z4" s="18">
        <v>28</v>
      </c>
      <c r="AA4" s="18">
        <v>9</v>
      </c>
      <c r="AB4" s="18">
        <f>AA4*100/Z4</f>
        <v>32.142857142857146</v>
      </c>
      <c r="AC4" s="18">
        <v>19</v>
      </c>
      <c r="AD4" s="18">
        <f>AC4*100/Z4</f>
        <v>67.857142857142861</v>
      </c>
      <c r="AE4" s="18">
        <v>0</v>
      </c>
      <c r="AF4" s="18">
        <f>AE4*100/Z4</f>
        <v>0</v>
      </c>
      <c r="AG4" s="18"/>
      <c r="AH4" s="18"/>
      <c r="AI4" s="16"/>
      <c r="AJ4" s="17">
        <f>SUM(E4,L4,S4,Z4)</f>
        <v>86</v>
      </c>
      <c r="AK4" s="17">
        <f>STDEV(G4,N4,U4,AB4)</f>
        <v>6.2892834838778571</v>
      </c>
      <c r="AL4" s="17">
        <f>(G4+N4+U4+AB4)/4</f>
        <v>40.514705882352942</v>
      </c>
      <c r="AM4" s="17">
        <f>STDEV(I4,P4,W4,AD4)</f>
        <v>10.955085025142623</v>
      </c>
      <c r="AN4" s="17">
        <f>(I4+P4+W4+AD4)/4</f>
        <v>54.103641456582636</v>
      </c>
      <c r="AO4" s="17">
        <f>STDEV(K4,R4,Y4,AF4)</f>
        <v>4.8385707256845274</v>
      </c>
      <c r="AP4" s="17">
        <f>(K4+R4+Y4+AF4)/ 4</f>
        <v>5.3816526610644262</v>
      </c>
    </row>
    <row r="5" spans="1:42" ht="15" customHeight="1" x14ac:dyDescent="0.25">
      <c r="A5" s="16" t="s">
        <v>60</v>
      </c>
      <c r="B5" s="16" t="s">
        <v>43</v>
      </c>
      <c r="C5" s="16" t="s">
        <v>52</v>
      </c>
      <c r="D5" s="21" t="s">
        <v>145</v>
      </c>
      <c r="E5" s="17">
        <v>23</v>
      </c>
      <c r="F5" s="17">
        <v>13</v>
      </c>
      <c r="G5" s="17">
        <f t="shared" ref="G5:G48" si="0">F5*100/E5</f>
        <v>56.521739130434781</v>
      </c>
      <c r="H5" s="17">
        <v>10</v>
      </c>
      <c r="I5" s="17">
        <f t="shared" ref="I5:I48" si="1">H5*100/E5</f>
        <v>43.478260869565219</v>
      </c>
      <c r="J5" s="17">
        <v>0</v>
      </c>
      <c r="K5" s="17">
        <v>0</v>
      </c>
      <c r="L5" s="18">
        <v>15</v>
      </c>
      <c r="M5" s="18">
        <v>7</v>
      </c>
      <c r="N5" s="18">
        <v>46.666666666666664</v>
      </c>
      <c r="O5" s="18">
        <v>8</v>
      </c>
      <c r="P5" s="18">
        <v>53.333333333333336</v>
      </c>
      <c r="Q5" s="18">
        <v>0</v>
      </c>
      <c r="R5" s="18">
        <v>0</v>
      </c>
      <c r="S5" s="17">
        <v>20</v>
      </c>
      <c r="T5" s="17">
        <v>9</v>
      </c>
      <c r="U5" s="17">
        <f t="shared" ref="U5:U48" si="2">T5*100/S5</f>
        <v>45</v>
      </c>
      <c r="V5" s="17">
        <v>10</v>
      </c>
      <c r="W5" s="17">
        <f t="shared" ref="W5:W48" si="3">V5*100/S5</f>
        <v>50</v>
      </c>
      <c r="X5" s="17">
        <v>1</v>
      </c>
      <c r="Y5" s="17">
        <f t="shared" ref="Y5:Y48" si="4">X5*100/S5</f>
        <v>5</v>
      </c>
      <c r="Z5" s="18">
        <v>23</v>
      </c>
      <c r="AA5" s="18">
        <v>13</v>
      </c>
      <c r="AB5" s="18">
        <f t="shared" ref="AB5:AB48" si="5">AA5*100/Z5</f>
        <v>56.521739130434781</v>
      </c>
      <c r="AC5" s="18">
        <v>9</v>
      </c>
      <c r="AD5" s="18">
        <f t="shared" ref="AD5:AD48" si="6">AC5*100/Z5</f>
        <v>39.130434782608695</v>
      </c>
      <c r="AE5" s="18">
        <v>1</v>
      </c>
      <c r="AF5" s="18">
        <f t="shared" ref="AF5:AF48" si="7">AE5*100/Z5</f>
        <v>4.3478260869565215</v>
      </c>
      <c r="AG5" s="18"/>
      <c r="AH5" s="18"/>
      <c r="AI5" s="16"/>
      <c r="AJ5" s="17">
        <f t="shared" ref="AJ5:AJ48" si="8">SUM(E5,L5,S5,Z5)</f>
        <v>81</v>
      </c>
      <c r="AK5" s="17">
        <f t="shared" ref="AK5:AK48" si="9">STDEV(G5,N5,U5,AB5)</f>
        <v>6.2083520994544745</v>
      </c>
      <c r="AL5" s="17">
        <f t="shared" ref="AL5:AL48" si="10">(G5+N5+U5+AB5)/4</f>
        <v>51.177536231884055</v>
      </c>
      <c r="AM5" s="17">
        <f t="shared" ref="AM5:AM48" si="11">STDEV(I5,P5,W5,AD5)</f>
        <v>6.3870964491073456</v>
      </c>
      <c r="AN5" s="17">
        <f t="shared" ref="AN5:AN48" si="12">(I5+P5+W5+AD5)/4</f>
        <v>46.485507246376812</v>
      </c>
      <c r="AO5" s="17">
        <f t="shared" ref="AO5:AO48" si="13">STDEV(K5,R5,Y5,AF5)</f>
        <v>2.7115880060967621</v>
      </c>
      <c r="AP5" s="17">
        <f t="shared" ref="AP5:AP48" si="14">(K5+R5+Y5+AF5)/ 4</f>
        <v>2.3369565217391304</v>
      </c>
    </row>
    <row r="6" spans="1:42" ht="15" customHeight="1" x14ac:dyDescent="0.25">
      <c r="A6" s="16" t="s">
        <v>61</v>
      </c>
      <c r="B6" s="16" t="s">
        <v>42</v>
      </c>
      <c r="C6" s="16" t="s">
        <v>50</v>
      </c>
      <c r="D6" s="21" t="s">
        <v>62</v>
      </c>
      <c r="E6" s="17">
        <v>28</v>
      </c>
      <c r="F6" s="17">
        <v>11</v>
      </c>
      <c r="G6" s="17">
        <f t="shared" si="0"/>
        <v>39.285714285714285</v>
      </c>
      <c r="H6" s="17">
        <v>14</v>
      </c>
      <c r="I6" s="17">
        <f t="shared" si="1"/>
        <v>50</v>
      </c>
      <c r="J6" s="17">
        <v>3</v>
      </c>
      <c r="K6" s="17">
        <v>10.714285714285714</v>
      </c>
      <c r="L6" s="18">
        <v>23</v>
      </c>
      <c r="M6" s="18">
        <v>8</v>
      </c>
      <c r="N6" s="18">
        <v>34.782608695652172</v>
      </c>
      <c r="O6" s="18">
        <v>15</v>
      </c>
      <c r="P6" s="18">
        <v>65.217391304347828</v>
      </c>
      <c r="Q6" s="18">
        <v>0</v>
      </c>
      <c r="R6" s="18">
        <v>0</v>
      </c>
      <c r="S6" s="17">
        <v>20</v>
      </c>
      <c r="T6" s="17">
        <v>11</v>
      </c>
      <c r="U6" s="17">
        <f t="shared" si="2"/>
        <v>55</v>
      </c>
      <c r="V6" s="17">
        <v>9</v>
      </c>
      <c r="W6" s="17">
        <f t="shared" si="3"/>
        <v>45</v>
      </c>
      <c r="X6" s="17">
        <v>0</v>
      </c>
      <c r="Y6" s="17">
        <f t="shared" si="4"/>
        <v>0</v>
      </c>
      <c r="Z6" s="18">
        <v>35</v>
      </c>
      <c r="AA6" s="18">
        <v>19</v>
      </c>
      <c r="AB6" s="18">
        <f t="shared" si="5"/>
        <v>54.285714285714285</v>
      </c>
      <c r="AC6" s="18">
        <v>16</v>
      </c>
      <c r="AD6" s="18">
        <f t="shared" si="6"/>
        <v>45.714285714285715</v>
      </c>
      <c r="AE6" s="18">
        <v>0</v>
      </c>
      <c r="AF6" s="18">
        <f t="shared" si="7"/>
        <v>0</v>
      </c>
      <c r="AG6" s="18"/>
      <c r="AH6" s="18"/>
      <c r="AI6" s="16"/>
      <c r="AJ6" s="17">
        <f t="shared" si="8"/>
        <v>106</v>
      </c>
      <c r="AK6" s="17">
        <f t="shared" si="9"/>
        <v>10.335380086372066</v>
      </c>
      <c r="AL6" s="17">
        <f t="shared" si="10"/>
        <v>45.838509316770185</v>
      </c>
      <c r="AM6" s="17">
        <f t="shared" si="11"/>
        <v>9.4187781759821281</v>
      </c>
      <c r="AN6" s="17">
        <f t="shared" si="12"/>
        <v>51.482919254658384</v>
      </c>
      <c r="AO6" s="17">
        <f t="shared" si="13"/>
        <v>5.3571428571428568</v>
      </c>
      <c r="AP6" s="17">
        <f t="shared" si="14"/>
        <v>2.6785714285714284</v>
      </c>
    </row>
    <row r="7" spans="1:42" ht="15" customHeight="1" x14ac:dyDescent="0.25">
      <c r="A7" s="16" t="s">
        <v>65</v>
      </c>
      <c r="B7" s="16" t="s">
        <v>41</v>
      </c>
      <c r="C7" s="16" t="s">
        <v>66</v>
      </c>
      <c r="D7" s="21" t="s">
        <v>146</v>
      </c>
      <c r="E7" s="17">
        <v>22</v>
      </c>
      <c r="F7" s="17">
        <v>5</v>
      </c>
      <c r="G7" s="17">
        <f t="shared" si="0"/>
        <v>22.727272727272727</v>
      </c>
      <c r="H7" s="17">
        <v>15</v>
      </c>
      <c r="I7" s="17">
        <f t="shared" si="1"/>
        <v>68.181818181818187</v>
      </c>
      <c r="J7" s="17">
        <v>2</v>
      </c>
      <c r="K7" s="17">
        <v>9.0909090909090917</v>
      </c>
      <c r="L7" s="18">
        <v>17</v>
      </c>
      <c r="M7" s="18">
        <v>11</v>
      </c>
      <c r="N7" s="18">
        <v>64.705882352941174</v>
      </c>
      <c r="O7" s="18">
        <v>5</v>
      </c>
      <c r="P7" s="18">
        <v>29.411764705882351</v>
      </c>
      <c r="Q7" s="18">
        <v>1</v>
      </c>
      <c r="R7" s="18">
        <v>5.882352941176471</v>
      </c>
      <c r="S7" s="17">
        <v>28</v>
      </c>
      <c r="T7" s="17">
        <v>10</v>
      </c>
      <c r="U7" s="17">
        <f t="shared" si="2"/>
        <v>35.714285714285715</v>
      </c>
      <c r="V7" s="17">
        <v>16</v>
      </c>
      <c r="W7" s="17">
        <f t="shared" si="3"/>
        <v>57.142857142857146</v>
      </c>
      <c r="X7" s="17">
        <v>2</v>
      </c>
      <c r="Y7" s="17">
        <f t="shared" si="4"/>
        <v>7.1428571428571432</v>
      </c>
      <c r="Z7" s="18">
        <v>22</v>
      </c>
      <c r="AA7" s="18">
        <v>7</v>
      </c>
      <c r="AB7" s="18">
        <f t="shared" si="5"/>
        <v>31.818181818181817</v>
      </c>
      <c r="AC7" s="18">
        <v>12</v>
      </c>
      <c r="AD7" s="18">
        <f t="shared" si="6"/>
        <v>54.545454545454547</v>
      </c>
      <c r="AE7" s="18">
        <v>3</v>
      </c>
      <c r="AF7" s="18">
        <f t="shared" si="7"/>
        <v>13.636363636363637</v>
      </c>
      <c r="AG7" s="18"/>
      <c r="AH7" s="18"/>
      <c r="AI7" s="16"/>
      <c r="AJ7" s="17">
        <f t="shared" si="8"/>
        <v>89</v>
      </c>
      <c r="AK7" s="17">
        <f t="shared" si="9"/>
        <v>18.144797115197196</v>
      </c>
      <c r="AL7" s="17">
        <f t="shared" si="10"/>
        <v>38.741405653170361</v>
      </c>
      <c r="AM7" s="17">
        <f t="shared" si="11"/>
        <v>16.376783550508854</v>
      </c>
      <c r="AN7" s="17">
        <f t="shared" si="12"/>
        <v>52.320473644003059</v>
      </c>
      <c r="AO7" s="17">
        <f t="shared" si="13"/>
        <v>3.3988978025706107</v>
      </c>
      <c r="AP7" s="17">
        <f t="shared" si="14"/>
        <v>8.9381207028265859</v>
      </c>
    </row>
    <row r="8" spans="1:42" ht="15" customHeight="1" x14ac:dyDescent="0.25">
      <c r="A8" s="16" t="s">
        <v>67</v>
      </c>
      <c r="B8" s="16" t="s">
        <v>40</v>
      </c>
      <c r="C8" s="16" t="s">
        <v>66</v>
      </c>
      <c r="D8" s="21" t="s">
        <v>147</v>
      </c>
      <c r="E8" s="17">
        <v>15</v>
      </c>
      <c r="F8" s="17">
        <v>7</v>
      </c>
      <c r="G8" s="17">
        <f t="shared" si="0"/>
        <v>46.666666666666664</v>
      </c>
      <c r="H8" s="17">
        <v>7</v>
      </c>
      <c r="I8" s="17">
        <f t="shared" si="1"/>
        <v>46.666666666666664</v>
      </c>
      <c r="J8" s="17">
        <v>1</v>
      </c>
      <c r="K8" s="17">
        <v>6.666666666666667</v>
      </c>
      <c r="L8" s="18">
        <v>35</v>
      </c>
      <c r="M8" s="18">
        <v>12</v>
      </c>
      <c r="N8" s="18">
        <v>34.285714285714285</v>
      </c>
      <c r="O8" s="18">
        <v>23</v>
      </c>
      <c r="P8" s="18">
        <v>65.714285714285708</v>
      </c>
      <c r="Q8" s="18">
        <v>0</v>
      </c>
      <c r="R8" s="18">
        <v>0</v>
      </c>
      <c r="S8" s="17">
        <v>32</v>
      </c>
      <c r="T8" s="17">
        <v>10</v>
      </c>
      <c r="U8" s="17">
        <f t="shared" si="2"/>
        <v>31.25</v>
      </c>
      <c r="V8" s="17">
        <v>20</v>
      </c>
      <c r="W8" s="17">
        <f t="shared" si="3"/>
        <v>62.5</v>
      </c>
      <c r="X8" s="17">
        <v>2</v>
      </c>
      <c r="Y8" s="17">
        <f t="shared" si="4"/>
        <v>6.25</v>
      </c>
      <c r="Z8" s="18">
        <v>28</v>
      </c>
      <c r="AA8" s="18">
        <v>11</v>
      </c>
      <c r="AB8" s="18">
        <f t="shared" si="5"/>
        <v>39.285714285714285</v>
      </c>
      <c r="AC8" s="18">
        <v>17</v>
      </c>
      <c r="AD8" s="18">
        <f t="shared" si="6"/>
        <v>60.714285714285715</v>
      </c>
      <c r="AE8" s="18">
        <v>0</v>
      </c>
      <c r="AF8" s="18">
        <f t="shared" si="7"/>
        <v>0</v>
      </c>
      <c r="AG8" s="18"/>
      <c r="AH8" s="18"/>
      <c r="AI8" s="16"/>
      <c r="AJ8" s="17">
        <f t="shared" si="8"/>
        <v>110</v>
      </c>
      <c r="AK8" s="17">
        <f t="shared" si="9"/>
        <v>6.7344160618332447</v>
      </c>
      <c r="AL8" s="17">
        <f t="shared" si="10"/>
        <v>37.87202380952381</v>
      </c>
      <c r="AM8" s="17">
        <f t="shared" si="11"/>
        <v>8.4130961646013471</v>
      </c>
      <c r="AN8" s="17">
        <f t="shared" si="12"/>
        <v>58.898809523809526</v>
      </c>
      <c r="AO8" s="17">
        <f t="shared" si="13"/>
        <v>3.7325985139935249</v>
      </c>
      <c r="AP8" s="17">
        <f t="shared" si="14"/>
        <v>3.229166666666667</v>
      </c>
    </row>
    <row r="9" spans="1:42" ht="15" customHeight="1" x14ac:dyDescent="0.25">
      <c r="A9" s="16" t="s">
        <v>69</v>
      </c>
      <c r="B9" s="16" t="s">
        <v>39</v>
      </c>
      <c r="C9" s="16" t="s">
        <v>64</v>
      </c>
      <c r="D9" s="21" t="s">
        <v>148</v>
      </c>
      <c r="E9" s="17">
        <v>25</v>
      </c>
      <c r="F9" s="17">
        <v>4</v>
      </c>
      <c r="G9" s="17">
        <f t="shared" si="0"/>
        <v>16</v>
      </c>
      <c r="H9" s="17">
        <v>21</v>
      </c>
      <c r="I9" s="17">
        <f t="shared" si="1"/>
        <v>84</v>
      </c>
      <c r="J9" s="17">
        <v>0</v>
      </c>
      <c r="K9" s="17">
        <v>0</v>
      </c>
      <c r="L9" s="18">
        <v>19</v>
      </c>
      <c r="M9" s="18">
        <v>6</v>
      </c>
      <c r="N9" s="18">
        <v>31.578947368421051</v>
      </c>
      <c r="O9" s="18">
        <v>13</v>
      </c>
      <c r="P9" s="18">
        <v>68.421052631578945</v>
      </c>
      <c r="Q9" s="18">
        <v>0</v>
      </c>
      <c r="R9" s="18">
        <v>0</v>
      </c>
      <c r="S9" s="17">
        <v>19</v>
      </c>
      <c r="T9" s="17">
        <v>7</v>
      </c>
      <c r="U9" s="17">
        <f t="shared" si="2"/>
        <v>36.842105263157897</v>
      </c>
      <c r="V9" s="17">
        <v>12</v>
      </c>
      <c r="W9" s="17">
        <f t="shared" si="3"/>
        <v>63.157894736842103</v>
      </c>
      <c r="X9" s="17">
        <v>0</v>
      </c>
      <c r="Y9" s="17">
        <f t="shared" si="4"/>
        <v>0</v>
      </c>
      <c r="Z9" s="18">
        <v>17</v>
      </c>
      <c r="AA9" s="18">
        <v>2</v>
      </c>
      <c r="AB9" s="18">
        <f t="shared" si="5"/>
        <v>11.764705882352942</v>
      </c>
      <c r="AC9" s="18">
        <v>15</v>
      </c>
      <c r="AD9" s="18">
        <f t="shared" si="6"/>
        <v>88.235294117647058</v>
      </c>
      <c r="AE9" s="18">
        <v>0</v>
      </c>
      <c r="AF9" s="18">
        <f t="shared" si="7"/>
        <v>0</v>
      </c>
      <c r="AG9" s="18"/>
      <c r="AH9" s="18"/>
      <c r="AI9" s="16"/>
      <c r="AJ9" s="17">
        <f t="shared" si="8"/>
        <v>80</v>
      </c>
      <c r="AK9" s="17">
        <f t="shared" si="9"/>
        <v>12.056172781225364</v>
      </c>
      <c r="AL9" s="17">
        <f t="shared" si="10"/>
        <v>24.046439628482975</v>
      </c>
      <c r="AM9" s="17">
        <f t="shared" si="11"/>
        <v>12.056172781225401</v>
      </c>
      <c r="AN9" s="17">
        <f t="shared" si="12"/>
        <v>75.953560371517028</v>
      </c>
      <c r="AO9" s="17">
        <f t="shared" si="13"/>
        <v>0</v>
      </c>
      <c r="AP9" s="17">
        <f t="shared" si="14"/>
        <v>0</v>
      </c>
    </row>
    <row r="10" spans="1:42" ht="15" customHeight="1" x14ac:dyDescent="0.25">
      <c r="A10" s="16" t="s">
        <v>70</v>
      </c>
      <c r="B10" s="16" t="s">
        <v>38</v>
      </c>
      <c r="C10" s="16" t="s">
        <v>66</v>
      </c>
      <c r="D10" s="21" t="s">
        <v>149</v>
      </c>
      <c r="E10" s="17">
        <v>16</v>
      </c>
      <c r="F10" s="17">
        <v>5</v>
      </c>
      <c r="G10" s="17">
        <f t="shared" si="0"/>
        <v>31.25</v>
      </c>
      <c r="H10" s="17">
        <v>11</v>
      </c>
      <c r="I10" s="17">
        <f t="shared" si="1"/>
        <v>68.75</v>
      </c>
      <c r="J10" s="17">
        <v>0</v>
      </c>
      <c r="K10" s="17">
        <v>0</v>
      </c>
      <c r="L10" s="18">
        <v>38</v>
      </c>
      <c r="M10" s="18">
        <v>9</v>
      </c>
      <c r="N10" s="18">
        <v>23.684210526315791</v>
      </c>
      <c r="O10" s="18">
        <v>28</v>
      </c>
      <c r="P10" s="18">
        <v>73.684210526315795</v>
      </c>
      <c r="Q10" s="18">
        <v>1</v>
      </c>
      <c r="R10" s="18">
        <v>2.6315789473684212</v>
      </c>
      <c r="S10" s="17">
        <v>25</v>
      </c>
      <c r="T10" s="17">
        <v>9</v>
      </c>
      <c r="U10" s="17">
        <f t="shared" si="2"/>
        <v>36</v>
      </c>
      <c r="V10" s="17">
        <v>15</v>
      </c>
      <c r="W10" s="17">
        <f t="shared" si="3"/>
        <v>60</v>
      </c>
      <c r="X10" s="17">
        <v>1</v>
      </c>
      <c r="Y10" s="17">
        <f t="shared" si="4"/>
        <v>4</v>
      </c>
      <c r="Z10" s="18">
        <v>23</v>
      </c>
      <c r="AA10" s="18">
        <v>7</v>
      </c>
      <c r="AB10" s="18">
        <f t="shared" si="5"/>
        <v>30.434782608695652</v>
      </c>
      <c r="AC10" s="18">
        <v>14</v>
      </c>
      <c r="AD10" s="18">
        <f t="shared" si="6"/>
        <v>60.869565217391305</v>
      </c>
      <c r="AE10" s="18">
        <v>2</v>
      </c>
      <c r="AF10" s="18">
        <f t="shared" si="7"/>
        <v>8.695652173913043</v>
      </c>
      <c r="AG10" s="18"/>
      <c r="AH10" s="18"/>
      <c r="AI10" s="16"/>
      <c r="AJ10" s="17">
        <f t="shared" si="8"/>
        <v>102</v>
      </c>
      <c r="AK10" s="17">
        <f t="shared" si="9"/>
        <v>5.0718897543813855</v>
      </c>
      <c r="AL10" s="17">
        <f t="shared" si="10"/>
        <v>30.342248283752863</v>
      </c>
      <c r="AM10" s="17">
        <f t="shared" si="11"/>
        <v>6.5526017839628903</v>
      </c>
      <c r="AN10" s="17">
        <f t="shared" si="12"/>
        <v>65.825943935926773</v>
      </c>
      <c r="AO10" s="17">
        <f t="shared" si="13"/>
        <v>3.6427357404665224</v>
      </c>
      <c r="AP10" s="17">
        <f t="shared" si="14"/>
        <v>3.8318077803203661</v>
      </c>
    </row>
    <row r="11" spans="1:42" ht="15" customHeight="1" x14ac:dyDescent="0.25">
      <c r="A11" s="16" t="s">
        <v>71</v>
      </c>
      <c r="B11" s="16" t="s">
        <v>37</v>
      </c>
      <c r="C11" s="16" t="s">
        <v>66</v>
      </c>
      <c r="D11" s="21" t="s">
        <v>150</v>
      </c>
      <c r="E11" s="17">
        <v>22</v>
      </c>
      <c r="F11" s="17">
        <v>12</v>
      </c>
      <c r="G11" s="17">
        <f t="shared" si="0"/>
        <v>54.545454545454547</v>
      </c>
      <c r="H11" s="17">
        <v>10</v>
      </c>
      <c r="I11" s="17">
        <f t="shared" si="1"/>
        <v>45.454545454545453</v>
      </c>
      <c r="J11" s="17">
        <v>0</v>
      </c>
      <c r="K11" s="17">
        <v>0</v>
      </c>
      <c r="L11" s="18">
        <v>38</v>
      </c>
      <c r="M11" s="18">
        <v>21</v>
      </c>
      <c r="N11" s="18">
        <v>55.263157894736842</v>
      </c>
      <c r="O11" s="18">
        <v>17</v>
      </c>
      <c r="P11" s="18">
        <v>44.736842105263158</v>
      </c>
      <c r="Q11" s="18">
        <v>0</v>
      </c>
      <c r="R11" s="18">
        <v>0</v>
      </c>
      <c r="S11" s="17">
        <v>29</v>
      </c>
      <c r="T11" s="17">
        <v>15</v>
      </c>
      <c r="U11" s="17">
        <f t="shared" si="2"/>
        <v>51.724137931034484</v>
      </c>
      <c r="V11" s="17">
        <v>14</v>
      </c>
      <c r="W11" s="17">
        <f t="shared" si="3"/>
        <v>48.275862068965516</v>
      </c>
      <c r="X11" s="17">
        <v>0</v>
      </c>
      <c r="Y11" s="17">
        <f t="shared" si="4"/>
        <v>0</v>
      </c>
      <c r="Z11" s="18">
        <v>26</v>
      </c>
      <c r="AA11" s="18">
        <v>11</v>
      </c>
      <c r="AB11" s="18">
        <f t="shared" si="5"/>
        <v>42.307692307692307</v>
      </c>
      <c r="AC11" s="18">
        <v>14</v>
      </c>
      <c r="AD11" s="18">
        <f t="shared" si="6"/>
        <v>53.846153846153847</v>
      </c>
      <c r="AE11" s="18">
        <v>1</v>
      </c>
      <c r="AF11" s="18">
        <f t="shared" si="7"/>
        <v>3.8461538461538463</v>
      </c>
      <c r="AG11" s="18"/>
      <c r="AH11" s="18"/>
      <c r="AI11" s="16"/>
      <c r="AJ11" s="17">
        <f t="shared" si="8"/>
        <v>115</v>
      </c>
      <c r="AK11" s="17">
        <f t="shared" si="9"/>
        <v>5.9671039121608862</v>
      </c>
      <c r="AL11" s="17">
        <f t="shared" si="10"/>
        <v>50.960110669729545</v>
      </c>
      <c r="AM11" s="17">
        <f t="shared" si="11"/>
        <v>4.1374951169529179</v>
      </c>
      <c r="AN11" s="17">
        <f t="shared" si="12"/>
        <v>48.078350868731995</v>
      </c>
      <c r="AO11" s="17">
        <f t="shared" si="13"/>
        <v>1.9230769230769231</v>
      </c>
      <c r="AP11" s="17">
        <f t="shared" si="14"/>
        <v>0.96153846153846156</v>
      </c>
    </row>
    <row r="12" spans="1:42" ht="15" customHeight="1" x14ac:dyDescent="0.25">
      <c r="A12" s="16" t="s">
        <v>72</v>
      </c>
      <c r="B12" s="16" t="s">
        <v>36</v>
      </c>
      <c r="C12" s="16" t="s">
        <v>66</v>
      </c>
      <c r="D12" s="21" t="s">
        <v>151</v>
      </c>
      <c r="E12" s="17">
        <v>22</v>
      </c>
      <c r="F12" s="17">
        <v>11</v>
      </c>
      <c r="G12" s="17">
        <f t="shared" si="0"/>
        <v>50</v>
      </c>
      <c r="H12" s="17">
        <v>11</v>
      </c>
      <c r="I12" s="17">
        <f t="shared" si="1"/>
        <v>50</v>
      </c>
      <c r="J12" s="17">
        <v>0</v>
      </c>
      <c r="K12" s="17">
        <v>0</v>
      </c>
      <c r="L12" s="18">
        <v>20</v>
      </c>
      <c r="M12" s="18">
        <v>10</v>
      </c>
      <c r="N12" s="18">
        <v>50</v>
      </c>
      <c r="O12" s="18">
        <v>10</v>
      </c>
      <c r="P12" s="18">
        <v>50</v>
      </c>
      <c r="Q12" s="18">
        <v>0</v>
      </c>
      <c r="R12" s="18">
        <v>0</v>
      </c>
      <c r="S12" s="17">
        <v>21</v>
      </c>
      <c r="T12" s="17">
        <v>8</v>
      </c>
      <c r="U12" s="17">
        <f t="shared" si="2"/>
        <v>38.095238095238095</v>
      </c>
      <c r="V12" s="17">
        <v>12</v>
      </c>
      <c r="W12" s="17">
        <f t="shared" si="3"/>
        <v>57.142857142857146</v>
      </c>
      <c r="X12" s="17">
        <v>1</v>
      </c>
      <c r="Y12" s="17">
        <f t="shared" si="4"/>
        <v>4.7619047619047619</v>
      </c>
      <c r="Z12" s="18">
        <v>24</v>
      </c>
      <c r="AA12" s="18">
        <v>13</v>
      </c>
      <c r="AB12" s="18">
        <f t="shared" si="5"/>
        <v>54.166666666666664</v>
      </c>
      <c r="AC12" s="18">
        <v>11</v>
      </c>
      <c r="AD12" s="18">
        <f t="shared" si="6"/>
        <v>45.833333333333336</v>
      </c>
      <c r="AE12" s="18">
        <v>0</v>
      </c>
      <c r="AF12" s="18">
        <f t="shared" si="7"/>
        <v>0</v>
      </c>
      <c r="AG12" s="18"/>
      <c r="AH12" s="18"/>
      <c r="AI12" s="16"/>
      <c r="AJ12" s="17">
        <f t="shared" si="8"/>
        <v>87</v>
      </c>
      <c r="AK12" s="17">
        <f t="shared" si="9"/>
        <v>6.9309676486939207</v>
      </c>
      <c r="AL12" s="17">
        <f t="shared" si="10"/>
        <v>48.06547619047619</v>
      </c>
      <c r="AM12" s="17">
        <f t="shared" si="11"/>
        <v>4.696349356565328</v>
      </c>
      <c r="AN12" s="17">
        <f t="shared" si="12"/>
        <v>50.74404761904762</v>
      </c>
      <c r="AO12" s="17">
        <f t="shared" si="13"/>
        <v>2.3809523809523809</v>
      </c>
      <c r="AP12" s="17">
        <f t="shared" si="14"/>
        <v>1.1904761904761905</v>
      </c>
    </row>
    <row r="13" spans="1:42" ht="15" customHeight="1" x14ac:dyDescent="0.25">
      <c r="A13" s="16" t="s">
        <v>79</v>
      </c>
      <c r="B13" s="16" t="s">
        <v>35</v>
      </c>
      <c r="C13" s="16" t="s">
        <v>80</v>
      </c>
      <c r="D13" s="21" t="s">
        <v>152</v>
      </c>
      <c r="E13" s="17">
        <v>19</v>
      </c>
      <c r="F13" s="17">
        <v>11</v>
      </c>
      <c r="G13" s="17">
        <f t="shared" si="0"/>
        <v>57.89473684210526</v>
      </c>
      <c r="H13" s="17">
        <v>8</v>
      </c>
      <c r="I13" s="17">
        <f t="shared" si="1"/>
        <v>42.10526315789474</v>
      </c>
      <c r="J13" s="17">
        <v>0</v>
      </c>
      <c r="K13" s="17">
        <v>0</v>
      </c>
      <c r="L13" s="18">
        <v>26</v>
      </c>
      <c r="M13" s="18">
        <v>10</v>
      </c>
      <c r="N13" s="18">
        <v>38.46153846153846</v>
      </c>
      <c r="O13" s="18">
        <v>16</v>
      </c>
      <c r="P13" s="18">
        <v>61.53846153846154</v>
      </c>
      <c r="Q13" s="18">
        <v>0</v>
      </c>
      <c r="R13" s="18">
        <v>0</v>
      </c>
      <c r="S13" s="17">
        <v>17</v>
      </c>
      <c r="T13" s="17">
        <v>7</v>
      </c>
      <c r="U13" s="17">
        <f t="shared" si="2"/>
        <v>41.176470588235297</v>
      </c>
      <c r="V13" s="17">
        <v>9</v>
      </c>
      <c r="W13" s="17">
        <f t="shared" si="3"/>
        <v>52.941176470588232</v>
      </c>
      <c r="X13" s="17">
        <v>1</v>
      </c>
      <c r="Y13" s="17">
        <f t="shared" si="4"/>
        <v>5.882352941176471</v>
      </c>
      <c r="Z13" s="18">
        <v>22</v>
      </c>
      <c r="AA13" s="18">
        <v>10</v>
      </c>
      <c r="AB13" s="18">
        <f t="shared" si="5"/>
        <v>45.454545454545453</v>
      </c>
      <c r="AC13" s="18">
        <v>11</v>
      </c>
      <c r="AD13" s="18">
        <f t="shared" si="6"/>
        <v>50</v>
      </c>
      <c r="AE13" s="18">
        <v>1</v>
      </c>
      <c r="AF13" s="18">
        <f t="shared" si="7"/>
        <v>4.5454545454545459</v>
      </c>
      <c r="AG13" s="18"/>
      <c r="AH13" s="18"/>
      <c r="AI13" s="16"/>
      <c r="AJ13" s="17">
        <f t="shared" si="8"/>
        <v>84</v>
      </c>
      <c r="AK13" s="17">
        <f t="shared" si="9"/>
        <v>8.5949738966611626</v>
      </c>
      <c r="AL13" s="17">
        <f t="shared" si="10"/>
        <v>45.746822836606114</v>
      </c>
      <c r="AM13" s="17">
        <f t="shared" si="11"/>
        <v>8.0264822653344297</v>
      </c>
      <c r="AN13" s="17">
        <f t="shared" si="12"/>
        <v>51.64622529173613</v>
      </c>
      <c r="AO13" s="17">
        <f t="shared" si="13"/>
        <v>3.0593267726087165</v>
      </c>
      <c r="AP13" s="17">
        <f t="shared" si="14"/>
        <v>2.6069518716577544</v>
      </c>
    </row>
    <row r="14" spans="1:42" ht="15" customHeight="1" x14ac:dyDescent="0.25">
      <c r="A14" s="16" t="s">
        <v>84</v>
      </c>
      <c r="B14" s="16" t="s">
        <v>34</v>
      </c>
      <c r="C14" s="16" t="s">
        <v>82</v>
      </c>
      <c r="D14" s="21" t="s">
        <v>153</v>
      </c>
      <c r="E14" s="17">
        <v>11</v>
      </c>
      <c r="F14" s="17">
        <v>4</v>
      </c>
      <c r="G14" s="17">
        <f t="shared" si="0"/>
        <v>36.363636363636367</v>
      </c>
      <c r="H14" s="17">
        <v>6</v>
      </c>
      <c r="I14" s="17">
        <f t="shared" si="1"/>
        <v>54.545454545454547</v>
      </c>
      <c r="J14" s="17">
        <v>1</v>
      </c>
      <c r="K14" s="17">
        <v>9.0909090909090917</v>
      </c>
      <c r="L14" s="18">
        <v>18</v>
      </c>
      <c r="M14" s="18">
        <v>5</v>
      </c>
      <c r="N14" s="18">
        <v>27.777777777777779</v>
      </c>
      <c r="O14" s="18">
        <v>12</v>
      </c>
      <c r="P14" s="18">
        <v>66.666666666666671</v>
      </c>
      <c r="Q14" s="18">
        <v>1</v>
      </c>
      <c r="R14" s="18">
        <v>5.5555555555555554</v>
      </c>
      <c r="S14" s="17">
        <v>20</v>
      </c>
      <c r="T14" s="17">
        <v>6</v>
      </c>
      <c r="U14" s="17">
        <f t="shared" si="2"/>
        <v>30</v>
      </c>
      <c r="V14" s="17">
        <v>11</v>
      </c>
      <c r="W14" s="17">
        <f t="shared" si="3"/>
        <v>55</v>
      </c>
      <c r="X14" s="17">
        <v>3</v>
      </c>
      <c r="Y14" s="17">
        <f t="shared" si="4"/>
        <v>15</v>
      </c>
      <c r="Z14" s="18">
        <v>28</v>
      </c>
      <c r="AA14" s="18">
        <v>6</v>
      </c>
      <c r="AB14" s="18">
        <f t="shared" si="5"/>
        <v>21.428571428571427</v>
      </c>
      <c r="AC14" s="18">
        <v>20</v>
      </c>
      <c r="AD14" s="18">
        <f t="shared" si="6"/>
        <v>71.428571428571431</v>
      </c>
      <c r="AE14" s="18">
        <v>2</v>
      </c>
      <c r="AF14" s="18">
        <f t="shared" si="7"/>
        <v>7.1428571428571432</v>
      </c>
      <c r="AG14" s="18"/>
      <c r="AH14" s="18"/>
      <c r="AI14" s="16"/>
      <c r="AJ14" s="17">
        <f t="shared" si="8"/>
        <v>77</v>
      </c>
      <c r="AK14" s="17">
        <f t="shared" si="9"/>
        <v>6.1643401962713824</v>
      </c>
      <c r="AL14" s="17">
        <f t="shared" si="10"/>
        <v>28.892496392496394</v>
      </c>
      <c r="AM14" s="17">
        <f t="shared" si="11"/>
        <v>8.4698230884854464</v>
      </c>
      <c r="AN14" s="17">
        <f t="shared" si="12"/>
        <v>61.910173160173159</v>
      </c>
      <c r="AO14" s="17">
        <f t="shared" si="13"/>
        <v>4.129797588411015</v>
      </c>
      <c r="AP14" s="17">
        <f t="shared" si="14"/>
        <v>9.1973304473304474</v>
      </c>
    </row>
    <row r="15" spans="1:42" ht="15" customHeight="1" x14ac:dyDescent="0.25">
      <c r="A15" s="16" t="s">
        <v>85</v>
      </c>
      <c r="B15" s="16" t="s">
        <v>33</v>
      </c>
      <c r="C15" s="16" t="s">
        <v>82</v>
      </c>
      <c r="D15" s="21" t="s">
        <v>86</v>
      </c>
      <c r="E15" s="17">
        <v>33</v>
      </c>
      <c r="F15" s="17">
        <v>17</v>
      </c>
      <c r="G15" s="17">
        <f t="shared" si="0"/>
        <v>51.515151515151516</v>
      </c>
      <c r="H15" s="17">
        <v>13</v>
      </c>
      <c r="I15" s="17">
        <f t="shared" si="1"/>
        <v>39.393939393939391</v>
      </c>
      <c r="J15" s="17">
        <v>3</v>
      </c>
      <c r="K15" s="17">
        <v>9.0909090909090917</v>
      </c>
      <c r="L15" s="18">
        <v>31</v>
      </c>
      <c r="M15" s="18">
        <v>9</v>
      </c>
      <c r="N15" s="18">
        <v>29.032258064516128</v>
      </c>
      <c r="O15" s="18">
        <v>21</v>
      </c>
      <c r="P15" s="18">
        <v>67.741935483870961</v>
      </c>
      <c r="Q15" s="18">
        <v>1</v>
      </c>
      <c r="R15" s="18">
        <v>3.225806451612903</v>
      </c>
      <c r="S15" s="17">
        <v>25</v>
      </c>
      <c r="T15" s="17">
        <v>10</v>
      </c>
      <c r="U15" s="17">
        <f t="shared" si="2"/>
        <v>40</v>
      </c>
      <c r="V15" s="17">
        <v>15</v>
      </c>
      <c r="W15" s="17">
        <f t="shared" si="3"/>
        <v>60</v>
      </c>
      <c r="X15" s="17">
        <v>0</v>
      </c>
      <c r="Y15" s="17">
        <f t="shared" si="4"/>
        <v>0</v>
      </c>
      <c r="Z15" s="18">
        <v>33</v>
      </c>
      <c r="AA15" s="18">
        <v>11</v>
      </c>
      <c r="AB15" s="18">
        <f t="shared" si="5"/>
        <v>33.333333333333336</v>
      </c>
      <c r="AC15" s="18">
        <v>22</v>
      </c>
      <c r="AD15" s="18">
        <f t="shared" si="6"/>
        <v>66.666666666666671</v>
      </c>
      <c r="AE15" s="18">
        <v>0</v>
      </c>
      <c r="AF15" s="18">
        <f t="shared" si="7"/>
        <v>0</v>
      </c>
      <c r="AG15" s="18"/>
      <c r="AH15" s="18"/>
      <c r="AI15" s="16"/>
      <c r="AJ15" s="17">
        <f t="shared" si="8"/>
        <v>122</v>
      </c>
      <c r="AK15" s="17">
        <f t="shared" si="9"/>
        <v>9.7975030016243743</v>
      </c>
      <c r="AL15" s="17">
        <f t="shared" si="10"/>
        <v>38.470185728250243</v>
      </c>
      <c r="AM15" s="17">
        <f t="shared" si="11"/>
        <v>13.157882559572728</v>
      </c>
      <c r="AN15" s="17">
        <f t="shared" si="12"/>
        <v>58.450635386119259</v>
      </c>
      <c r="AO15" s="17">
        <f t="shared" si="13"/>
        <v>4.2866103517655327</v>
      </c>
      <c r="AP15" s="17">
        <f t="shared" si="14"/>
        <v>3.0791788856304985</v>
      </c>
    </row>
    <row r="16" spans="1:42" ht="15" customHeight="1" x14ac:dyDescent="0.25">
      <c r="A16" s="16" t="s">
        <v>87</v>
      </c>
      <c r="B16" s="16" t="s">
        <v>32</v>
      </c>
      <c r="C16" s="16" t="s">
        <v>88</v>
      </c>
      <c r="D16" s="21" t="s">
        <v>154</v>
      </c>
      <c r="E16" s="17">
        <v>23</v>
      </c>
      <c r="F16" s="17">
        <v>10</v>
      </c>
      <c r="G16" s="17">
        <f t="shared" si="0"/>
        <v>43.478260869565219</v>
      </c>
      <c r="H16" s="17">
        <v>10</v>
      </c>
      <c r="I16" s="17">
        <f t="shared" si="1"/>
        <v>43.478260869565219</v>
      </c>
      <c r="J16" s="17">
        <v>3</v>
      </c>
      <c r="K16" s="17">
        <v>13.043478260869565</v>
      </c>
      <c r="L16" s="18">
        <v>16</v>
      </c>
      <c r="M16" s="18">
        <v>8</v>
      </c>
      <c r="N16" s="18">
        <v>50</v>
      </c>
      <c r="O16" s="18">
        <v>7</v>
      </c>
      <c r="P16" s="18">
        <v>43.75</v>
      </c>
      <c r="Q16" s="18">
        <v>1</v>
      </c>
      <c r="R16" s="18">
        <v>6.25</v>
      </c>
      <c r="S16" s="17">
        <v>41</v>
      </c>
      <c r="T16" s="17">
        <v>17</v>
      </c>
      <c r="U16" s="17">
        <f t="shared" si="2"/>
        <v>41.463414634146339</v>
      </c>
      <c r="V16" s="17">
        <v>21</v>
      </c>
      <c r="W16" s="17">
        <f t="shared" si="3"/>
        <v>51.219512195121951</v>
      </c>
      <c r="X16" s="17">
        <v>3</v>
      </c>
      <c r="Y16" s="17">
        <f t="shared" si="4"/>
        <v>7.3170731707317076</v>
      </c>
      <c r="Z16" s="18">
        <v>20</v>
      </c>
      <c r="AA16" s="18">
        <v>10</v>
      </c>
      <c r="AB16" s="18">
        <f t="shared" si="5"/>
        <v>50</v>
      </c>
      <c r="AC16" s="18">
        <v>9</v>
      </c>
      <c r="AD16" s="18">
        <f t="shared" si="6"/>
        <v>45</v>
      </c>
      <c r="AE16" s="18">
        <v>1</v>
      </c>
      <c r="AF16" s="18">
        <f t="shared" si="7"/>
        <v>5</v>
      </c>
      <c r="AG16" s="18"/>
      <c r="AH16" s="18"/>
      <c r="AI16" s="16"/>
      <c r="AJ16" s="17">
        <f t="shared" si="8"/>
        <v>100</v>
      </c>
      <c r="AK16" s="17">
        <f t="shared" si="9"/>
        <v>4.4241039331926091</v>
      </c>
      <c r="AL16" s="17">
        <f t="shared" si="10"/>
        <v>46.235418875927891</v>
      </c>
      <c r="AM16" s="17">
        <f t="shared" si="11"/>
        <v>3.6326637219342448</v>
      </c>
      <c r="AN16" s="17">
        <f t="shared" si="12"/>
        <v>45.861943266171792</v>
      </c>
      <c r="AO16" s="17">
        <f t="shared" si="13"/>
        <v>3.5556361116374764</v>
      </c>
      <c r="AP16" s="17">
        <f t="shared" si="14"/>
        <v>7.9026378579003174</v>
      </c>
    </row>
    <row r="17" spans="1:42" ht="15" customHeight="1" x14ac:dyDescent="0.25">
      <c r="A17" s="16" t="s">
        <v>89</v>
      </c>
      <c r="B17" s="16" t="s">
        <v>31</v>
      </c>
      <c r="C17" s="16" t="s">
        <v>80</v>
      </c>
      <c r="D17" s="21" t="s">
        <v>90</v>
      </c>
      <c r="E17" s="17">
        <v>45</v>
      </c>
      <c r="F17" s="17">
        <v>21</v>
      </c>
      <c r="G17" s="17">
        <f t="shared" si="0"/>
        <v>46.666666666666664</v>
      </c>
      <c r="H17" s="17">
        <v>20</v>
      </c>
      <c r="I17" s="17">
        <f t="shared" si="1"/>
        <v>44.444444444444443</v>
      </c>
      <c r="J17" s="17">
        <v>4</v>
      </c>
      <c r="K17" s="17">
        <v>8.8888888888888893</v>
      </c>
      <c r="L17" s="18">
        <v>44</v>
      </c>
      <c r="M17" s="18">
        <v>23</v>
      </c>
      <c r="N17" s="18">
        <v>52.272727272727273</v>
      </c>
      <c r="O17" s="18">
        <v>18</v>
      </c>
      <c r="P17" s="18">
        <v>40.909090909090907</v>
      </c>
      <c r="Q17" s="18">
        <v>3</v>
      </c>
      <c r="R17" s="18">
        <v>6.8181818181818183</v>
      </c>
      <c r="S17" s="17">
        <v>26</v>
      </c>
      <c r="T17" s="17">
        <v>15</v>
      </c>
      <c r="U17" s="17">
        <f t="shared" si="2"/>
        <v>57.692307692307693</v>
      </c>
      <c r="V17" s="17">
        <v>11</v>
      </c>
      <c r="W17" s="17">
        <f t="shared" si="3"/>
        <v>42.307692307692307</v>
      </c>
      <c r="X17" s="17">
        <v>0</v>
      </c>
      <c r="Y17" s="17">
        <f t="shared" si="4"/>
        <v>0</v>
      </c>
      <c r="Z17" s="18">
        <v>33</v>
      </c>
      <c r="AA17" s="18">
        <v>17</v>
      </c>
      <c r="AB17" s="18">
        <f t="shared" si="5"/>
        <v>51.515151515151516</v>
      </c>
      <c r="AC17" s="18">
        <v>16</v>
      </c>
      <c r="AD17" s="18">
        <f t="shared" si="6"/>
        <v>48.484848484848484</v>
      </c>
      <c r="AE17" s="18">
        <v>0</v>
      </c>
      <c r="AF17" s="18">
        <f t="shared" si="7"/>
        <v>0</v>
      </c>
      <c r="AG17" s="18"/>
      <c r="AH17" s="18"/>
      <c r="AI17" s="16"/>
      <c r="AJ17" s="17">
        <f t="shared" si="8"/>
        <v>148</v>
      </c>
      <c r="AK17" s="17">
        <f t="shared" si="9"/>
        <v>4.5148229225228667</v>
      </c>
      <c r="AL17" s="17">
        <f t="shared" si="10"/>
        <v>52.03671328671328</v>
      </c>
      <c r="AM17" s="17">
        <f t="shared" si="11"/>
        <v>3.3027103299078688</v>
      </c>
      <c r="AN17" s="17">
        <f t="shared" si="12"/>
        <v>44.036519036519039</v>
      </c>
      <c r="AO17" s="17">
        <f t="shared" si="13"/>
        <v>4.6123721819893575</v>
      </c>
      <c r="AP17" s="17">
        <f t="shared" si="14"/>
        <v>3.9267676767676769</v>
      </c>
    </row>
    <row r="18" spans="1:42" ht="15" customHeight="1" x14ac:dyDescent="0.25">
      <c r="A18" s="16" t="s">
        <v>92</v>
      </c>
      <c r="B18" s="16" t="s">
        <v>30</v>
      </c>
      <c r="C18" s="16" t="s">
        <v>80</v>
      </c>
      <c r="D18" s="21" t="s">
        <v>93</v>
      </c>
      <c r="E18" s="17">
        <v>17</v>
      </c>
      <c r="F18" s="17">
        <v>7</v>
      </c>
      <c r="G18" s="17">
        <f t="shared" si="0"/>
        <v>41.176470588235297</v>
      </c>
      <c r="H18" s="17">
        <v>10</v>
      </c>
      <c r="I18" s="17">
        <f t="shared" si="1"/>
        <v>58.823529411764703</v>
      </c>
      <c r="J18" s="17">
        <v>0</v>
      </c>
      <c r="K18" s="17">
        <v>0</v>
      </c>
      <c r="L18" s="18">
        <v>29</v>
      </c>
      <c r="M18" s="18">
        <v>14</v>
      </c>
      <c r="N18" s="18">
        <v>48.275862068965516</v>
      </c>
      <c r="O18" s="18">
        <v>15</v>
      </c>
      <c r="P18" s="18">
        <v>51.724137931034484</v>
      </c>
      <c r="Q18" s="18">
        <v>0</v>
      </c>
      <c r="R18" s="18">
        <v>0</v>
      </c>
      <c r="S18" s="17">
        <v>21</v>
      </c>
      <c r="T18" s="17">
        <v>9</v>
      </c>
      <c r="U18" s="17">
        <f t="shared" si="2"/>
        <v>42.857142857142854</v>
      </c>
      <c r="V18" s="17">
        <v>12</v>
      </c>
      <c r="W18" s="17">
        <f t="shared" si="3"/>
        <v>57.142857142857146</v>
      </c>
      <c r="X18" s="17">
        <v>0</v>
      </c>
      <c r="Y18" s="17">
        <f t="shared" si="4"/>
        <v>0</v>
      </c>
      <c r="Z18" s="18">
        <v>15</v>
      </c>
      <c r="AA18" s="18">
        <v>7</v>
      </c>
      <c r="AB18" s="18">
        <f t="shared" si="5"/>
        <v>46.666666666666664</v>
      </c>
      <c r="AC18" s="18">
        <v>8</v>
      </c>
      <c r="AD18" s="18">
        <f t="shared" si="6"/>
        <v>53.333333333333336</v>
      </c>
      <c r="AE18" s="18">
        <v>0</v>
      </c>
      <c r="AF18" s="18">
        <f t="shared" si="7"/>
        <v>0</v>
      </c>
      <c r="AG18" s="18"/>
      <c r="AH18" s="18"/>
      <c r="AI18" s="16"/>
      <c r="AJ18" s="17">
        <f t="shared" si="8"/>
        <v>82</v>
      </c>
      <c r="AK18" s="17">
        <f t="shared" si="9"/>
        <v>3.2892852699642749</v>
      </c>
      <c r="AL18" s="17">
        <f t="shared" si="10"/>
        <v>44.744035545252579</v>
      </c>
      <c r="AM18" s="17">
        <f t="shared" si="11"/>
        <v>3.2892852699642749</v>
      </c>
      <c r="AN18" s="17">
        <f t="shared" si="12"/>
        <v>55.255964454747421</v>
      </c>
      <c r="AO18" s="17">
        <f t="shared" si="13"/>
        <v>0</v>
      </c>
      <c r="AP18" s="17">
        <f t="shared" si="14"/>
        <v>0</v>
      </c>
    </row>
    <row r="19" spans="1:42" ht="15" customHeight="1" x14ac:dyDescent="0.25">
      <c r="A19" s="16" t="s">
        <v>94</v>
      </c>
      <c r="B19" s="16" t="s">
        <v>29</v>
      </c>
      <c r="C19" s="16" t="s">
        <v>82</v>
      </c>
      <c r="D19" s="21" t="s">
        <v>155</v>
      </c>
      <c r="E19" s="17">
        <v>23</v>
      </c>
      <c r="F19" s="17">
        <v>8</v>
      </c>
      <c r="G19" s="17">
        <f t="shared" si="0"/>
        <v>34.782608695652172</v>
      </c>
      <c r="H19" s="17">
        <v>15</v>
      </c>
      <c r="I19" s="17">
        <f t="shared" si="1"/>
        <v>65.217391304347828</v>
      </c>
      <c r="J19" s="17">
        <v>0</v>
      </c>
      <c r="K19" s="17">
        <v>0</v>
      </c>
      <c r="L19" s="18">
        <v>39</v>
      </c>
      <c r="M19" s="18">
        <v>19</v>
      </c>
      <c r="N19" s="18">
        <v>48.717948717948715</v>
      </c>
      <c r="O19" s="18">
        <v>19</v>
      </c>
      <c r="P19" s="18">
        <v>48.717948717948715</v>
      </c>
      <c r="Q19" s="18">
        <v>1</v>
      </c>
      <c r="R19" s="18">
        <v>2.5641025641025643</v>
      </c>
      <c r="S19" s="17">
        <v>25</v>
      </c>
      <c r="T19" s="17">
        <v>9</v>
      </c>
      <c r="U19" s="17">
        <f t="shared" si="2"/>
        <v>36</v>
      </c>
      <c r="V19" s="17">
        <v>16</v>
      </c>
      <c r="W19" s="17">
        <f t="shared" si="3"/>
        <v>64</v>
      </c>
      <c r="X19" s="17">
        <v>0</v>
      </c>
      <c r="Y19" s="17">
        <f t="shared" si="4"/>
        <v>0</v>
      </c>
      <c r="Z19" s="18">
        <v>44</v>
      </c>
      <c r="AA19" s="18">
        <v>19</v>
      </c>
      <c r="AB19" s="18">
        <f t="shared" si="5"/>
        <v>43.18181818181818</v>
      </c>
      <c r="AC19" s="18">
        <v>25</v>
      </c>
      <c r="AD19" s="18">
        <f t="shared" si="6"/>
        <v>56.81818181818182</v>
      </c>
      <c r="AE19" s="18">
        <v>0</v>
      </c>
      <c r="AF19" s="18">
        <f t="shared" si="7"/>
        <v>0</v>
      </c>
      <c r="AG19" s="18"/>
      <c r="AH19" s="18"/>
      <c r="AI19" s="16"/>
      <c r="AJ19" s="17">
        <f t="shared" si="8"/>
        <v>131</v>
      </c>
      <c r="AK19" s="17">
        <f t="shared" si="9"/>
        <v>6.5204545880608666</v>
      </c>
      <c r="AL19" s="17">
        <f t="shared" si="10"/>
        <v>40.670593898854769</v>
      </c>
      <c r="AM19" s="17">
        <f t="shared" si="11"/>
        <v>7.6102658040764606</v>
      </c>
      <c r="AN19" s="17">
        <f t="shared" si="12"/>
        <v>58.688380460119589</v>
      </c>
      <c r="AO19" s="17">
        <f t="shared" si="13"/>
        <v>1.2820512820512822</v>
      </c>
      <c r="AP19" s="17">
        <f t="shared" si="14"/>
        <v>0.64102564102564108</v>
      </c>
    </row>
    <row r="20" spans="1:42" ht="15" customHeight="1" x14ac:dyDescent="0.25">
      <c r="A20" s="16" t="s">
        <v>95</v>
      </c>
      <c r="B20" s="16" t="s">
        <v>28</v>
      </c>
      <c r="C20" s="16" t="s">
        <v>96</v>
      </c>
      <c r="D20" s="21" t="s">
        <v>97</v>
      </c>
      <c r="E20" s="17">
        <v>22</v>
      </c>
      <c r="F20" s="17">
        <v>12</v>
      </c>
      <c r="G20" s="17">
        <f t="shared" si="0"/>
        <v>54.545454545454547</v>
      </c>
      <c r="H20" s="17">
        <v>10</v>
      </c>
      <c r="I20" s="17">
        <f t="shared" si="1"/>
        <v>45.454545454545453</v>
      </c>
      <c r="J20" s="17">
        <v>0</v>
      </c>
      <c r="K20" s="17">
        <v>0</v>
      </c>
      <c r="L20" s="18">
        <v>32</v>
      </c>
      <c r="M20" s="18">
        <v>2</v>
      </c>
      <c r="N20" s="18">
        <v>6.25</v>
      </c>
      <c r="O20" s="18">
        <v>30</v>
      </c>
      <c r="P20" s="18">
        <v>93.75</v>
      </c>
      <c r="Q20" s="18">
        <v>0</v>
      </c>
      <c r="R20" s="18">
        <v>0</v>
      </c>
      <c r="S20" s="17">
        <v>28</v>
      </c>
      <c r="T20" s="17">
        <v>3</v>
      </c>
      <c r="U20" s="17">
        <f t="shared" si="2"/>
        <v>10.714285714285714</v>
      </c>
      <c r="V20" s="17">
        <v>25</v>
      </c>
      <c r="W20" s="17">
        <f t="shared" si="3"/>
        <v>89.285714285714292</v>
      </c>
      <c r="X20" s="17">
        <v>0</v>
      </c>
      <c r="Y20" s="17">
        <f t="shared" si="4"/>
        <v>0</v>
      </c>
      <c r="Z20" s="18">
        <v>24</v>
      </c>
      <c r="AA20" s="18">
        <v>2</v>
      </c>
      <c r="AB20" s="18">
        <f t="shared" si="5"/>
        <v>8.3333333333333339</v>
      </c>
      <c r="AC20" s="18">
        <v>22</v>
      </c>
      <c r="AD20" s="18">
        <f t="shared" si="6"/>
        <v>91.666666666666671</v>
      </c>
      <c r="AE20" s="18">
        <v>0</v>
      </c>
      <c r="AF20" s="18">
        <f t="shared" si="7"/>
        <v>0</v>
      </c>
      <c r="AG20" s="18"/>
      <c r="AH20" s="18"/>
      <c r="AI20" s="16"/>
      <c r="AJ20" s="17">
        <f t="shared" si="8"/>
        <v>106</v>
      </c>
      <c r="AK20" s="17">
        <f t="shared" si="9"/>
        <v>23.128484416297859</v>
      </c>
      <c r="AL20" s="17">
        <f t="shared" si="10"/>
        <v>19.960768398268396</v>
      </c>
      <c r="AM20" s="17">
        <f t="shared" si="11"/>
        <v>23.128484416297869</v>
      </c>
      <c r="AN20" s="17">
        <f t="shared" si="12"/>
        <v>80.039231601731601</v>
      </c>
      <c r="AO20" s="17">
        <f t="shared" si="13"/>
        <v>0</v>
      </c>
      <c r="AP20" s="17">
        <f t="shared" si="14"/>
        <v>0</v>
      </c>
    </row>
    <row r="21" spans="1:42" ht="15" customHeight="1" x14ac:dyDescent="0.25">
      <c r="A21" s="16" t="s">
        <v>98</v>
      </c>
      <c r="B21" s="16" t="s">
        <v>27</v>
      </c>
      <c r="C21" s="16" t="s">
        <v>82</v>
      </c>
      <c r="D21" s="21" t="s">
        <v>156</v>
      </c>
      <c r="E21" s="17">
        <v>24</v>
      </c>
      <c r="F21" s="17">
        <v>10</v>
      </c>
      <c r="G21" s="17">
        <f t="shared" si="0"/>
        <v>41.666666666666664</v>
      </c>
      <c r="H21" s="17">
        <v>13</v>
      </c>
      <c r="I21" s="17">
        <f t="shared" si="1"/>
        <v>54.166666666666664</v>
      </c>
      <c r="J21" s="17">
        <v>1</v>
      </c>
      <c r="K21" s="17">
        <v>4.166666666666667</v>
      </c>
      <c r="L21" s="18">
        <v>35</v>
      </c>
      <c r="M21" s="18">
        <v>17</v>
      </c>
      <c r="N21" s="18">
        <v>48.571428571428569</v>
      </c>
      <c r="O21" s="18">
        <v>18</v>
      </c>
      <c r="P21" s="18">
        <v>51.428571428571431</v>
      </c>
      <c r="Q21" s="18">
        <v>0</v>
      </c>
      <c r="R21" s="18">
        <v>0</v>
      </c>
      <c r="S21" s="17">
        <v>14</v>
      </c>
      <c r="T21" s="17">
        <v>8</v>
      </c>
      <c r="U21" s="17">
        <f t="shared" si="2"/>
        <v>57.142857142857146</v>
      </c>
      <c r="V21" s="17">
        <v>6</v>
      </c>
      <c r="W21" s="17">
        <f t="shared" si="3"/>
        <v>42.857142857142854</v>
      </c>
      <c r="X21" s="17">
        <v>0</v>
      </c>
      <c r="Y21" s="17">
        <f t="shared" si="4"/>
        <v>0</v>
      </c>
      <c r="Z21" s="18">
        <v>21</v>
      </c>
      <c r="AA21" s="18">
        <v>9</v>
      </c>
      <c r="AB21" s="18">
        <f t="shared" si="5"/>
        <v>42.857142857142854</v>
      </c>
      <c r="AC21" s="18">
        <v>12</v>
      </c>
      <c r="AD21" s="18">
        <f t="shared" si="6"/>
        <v>57.142857142857146</v>
      </c>
      <c r="AE21" s="18">
        <v>0</v>
      </c>
      <c r="AF21" s="18">
        <f t="shared" si="7"/>
        <v>0</v>
      </c>
      <c r="AG21" s="18"/>
      <c r="AH21" s="18"/>
      <c r="AI21" s="16"/>
      <c r="AJ21" s="17">
        <f t="shared" si="8"/>
        <v>94</v>
      </c>
      <c r="AK21" s="17">
        <f t="shared" si="9"/>
        <v>7.06404938054611</v>
      </c>
      <c r="AL21" s="17">
        <f t="shared" si="10"/>
        <v>47.55952380952381</v>
      </c>
      <c r="AM21" s="17">
        <f t="shared" si="11"/>
        <v>6.1540250088477499</v>
      </c>
      <c r="AN21" s="17">
        <f t="shared" si="12"/>
        <v>51.398809523809526</v>
      </c>
      <c r="AO21" s="17">
        <f t="shared" si="13"/>
        <v>2.0833333333333335</v>
      </c>
      <c r="AP21" s="17">
        <f t="shared" si="14"/>
        <v>1.0416666666666667</v>
      </c>
    </row>
    <row r="22" spans="1:42" ht="15" customHeight="1" x14ac:dyDescent="0.25">
      <c r="A22" s="16" t="s">
        <v>99</v>
      </c>
      <c r="B22" s="16" t="s">
        <v>26</v>
      </c>
      <c r="C22" s="16" t="s">
        <v>100</v>
      </c>
      <c r="D22" s="21" t="s">
        <v>157</v>
      </c>
      <c r="E22" s="17">
        <v>43</v>
      </c>
      <c r="F22" s="17">
        <v>15</v>
      </c>
      <c r="G22" s="17">
        <f t="shared" si="0"/>
        <v>34.883720930232556</v>
      </c>
      <c r="H22" s="17">
        <v>27</v>
      </c>
      <c r="I22" s="17">
        <f t="shared" si="1"/>
        <v>62.790697674418603</v>
      </c>
      <c r="J22" s="17">
        <v>1</v>
      </c>
      <c r="K22" s="17">
        <v>2.3255813953488373</v>
      </c>
      <c r="L22" s="18">
        <v>36</v>
      </c>
      <c r="M22" s="18">
        <v>16</v>
      </c>
      <c r="N22" s="18">
        <v>44.444444444444443</v>
      </c>
      <c r="O22" s="18">
        <v>18</v>
      </c>
      <c r="P22" s="18">
        <v>50</v>
      </c>
      <c r="Q22" s="18">
        <v>2</v>
      </c>
      <c r="R22" s="18">
        <v>5.5555555555555554</v>
      </c>
      <c r="S22" s="17">
        <v>35</v>
      </c>
      <c r="T22" s="17">
        <v>14</v>
      </c>
      <c r="U22" s="17">
        <f t="shared" si="2"/>
        <v>40</v>
      </c>
      <c r="V22" s="17">
        <v>20</v>
      </c>
      <c r="W22" s="17">
        <f t="shared" si="3"/>
        <v>57.142857142857146</v>
      </c>
      <c r="X22" s="17">
        <v>1</v>
      </c>
      <c r="Y22" s="17">
        <f t="shared" si="4"/>
        <v>2.8571428571428572</v>
      </c>
      <c r="Z22" s="18">
        <v>25</v>
      </c>
      <c r="AA22" s="18">
        <v>12</v>
      </c>
      <c r="AB22" s="18">
        <f t="shared" si="5"/>
        <v>48</v>
      </c>
      <c r="AC22" s="18">
        <v>13</v>
      </c>
      <c r="AD22" s="18">
        <f t="shared" si="6"/>
        <v>52</v>
      </c>
      <c r="AE22" s="18">
        <v>0</v>
      </c>
      <c r="AF22" s="18">
        <f t="shared" si="7"/>
        <v>0</v>
      </c>
      <c r="AG22" s="18"/>
      <c r="AH22" s="18"/>
      <c r="AI22" s="16"/>
      <c r="AJ22" s="17">
        <f t="shared" si="8"/>
        <v>139</v>
      </c>
      <c r="AK22" s="17">
        <f t="shared" si="9"/>
        <v>5.6716809971365931</v>
      </c>
      <c r="AL22" s="17">
        <f t="shared" si="10"/>
        <v>41.832041343669246</v>
      </c>
      <c r="AM22" s="17">
        <f t="shared" si="11"/>
        <v>5.7257357149113091</v>
      </c>
      <c r="AN22" s="17">
        <f t="shared" si="12"/>
        <v>55.483388704318934</v>
      </c>
      <c r="AO22" s="17">
        <f t="shared" si="13"/>
        <v>2.280944859365702</v>
      </c>
      <c r="AP22" s="17">
        <f t="shared" si="14"/>
        <v>2.6845699520118127</v>
      </c>
    </row>
    <row r="23" spans="1:42" ht="15" customHeight="1" x14ac:dyDescent="0.25">
      <c r="A23" s="16" t="s">
        <v>101</v>
      </c>
      <c r="B23" s="16" t="s">
        <v>25</v>
      </c>
      <c r="C23" s="16" t="s">
        <v>102</v>
      </c>
      <c r="D23" s="21" t="s">
        <v>103</v>
      </c>
      <c r="E23" s="17">
        <v>17</v>
      </c>
      <c r="F23" s="17">
        <v>7</v>
      </c>
      <c r="G23" s="17">
        <f t="shared" si="0"/>
        <v>41.176470588235297</v>
      </c>
      <c r="H23" s="17">
        <v>9</v>
      </c>
      <c r="I23" s="17">
        <f t="shared" si="1"/>
        <v>52.941176470588232</v>
      </c>
      <c r="J23" s="17">
        <v>1</v>
      </c>
      <c r="K23" s="17">
        <v>5.882352941176471</v>
      </c>
      <c r="L23" s="18">
        <v>11</v>
      </c>
      <c r="M23" s="18">
        <v>5</v>
      </c>
      <c r="N23" s="18">
        <v>45.454545454545453</v>
      </c>
      <c r="O23" s="18">
        <v>6</v>
      </c>
      <c r="P23" s="18">
        <v>54.545454545454547</v>
      </c>
      <c r="Q23" s="18">
        <v>0</v>
      </c>
      <c r="R23" s="18">
        <v>0</v>
      </c>
      <c r="S23" s="17">
        <v>22</v>
      </c>
      <c r="T23" s="17">
        <v>5</v>
      </c>
      <c r="U23" s="17">
        <f t="shared" si="2"/>
        <v>22.727272727272727</v>
      </c>
      <c r="V23" s="17">
        <v>14</v>
      </c>
      <c r="W23" s="17">
        <f t="shared" si="3"/>
        <v>63.636363636363633</v>
      </c>
      <c r="X23" s="17">
        <v>3</v>
      </c>
      <c r="Y23" s="17">
        <f t="shared" si="4"/>
        <v>13.636363636363637</v>
      </c>
      <c r="Z23" s="18">
        <v>19</v>
      </c>
      <c r="AA23" s="18">
        <v>9</v>
      </c>
      <c r="AB23" s="18">
        <f t="shared" si="5"/>
        <v>47.368421052631582</v>
      </c>
      <c r="AC23" s="18">
        <v>9</v>
      </c>
      <c r="AD23" s="18">
        <f t="shared" si="6"/>
        <v>47.368421052631582</v>
      </c>
      <c r="AE23" s="18">
        <v>1</v>
      </c>
      <c r="AF23" s="18">
        <f t="shared" si="7"/>
        <v>5.2631578947368425</v>
      </c>
      <c r="AG23" s="18"/>
      <c r="AH23" s="18"/>
      <c r="AI23" s="16"/>
      <c r="AJ23" s="17">
        <f t="shared" si="8"/>
        <v>69</v>
      </c>
      <c r="AK23" s="17">
        <f t="shared" si="9"/>
        <v>11.270881040116016</v>
      </c>
      <c r="AL23" s="17">
        <f t="shared" si="10"/>
        <v>39.181677455671263</v>
      </c>
      <c r="AM23" s="17">
        <f t="shared" si="11"/>
        <v>6.7504119217811871</v>
      </c>
      <c r="AN23" s="17">
        <f t="shared" si="12"/>
        <v>54.622853926259502</v>
      </c>
      <c r="AO23" s="17">
        <f t="shared" si="13"/>
        <v>5.6189558574144289</v>
      </c>
      <c r="AP23" s="17">
        <f t="shared" si="14"/>
        <v>6.1954686180692375</v>
      </c>
    </row>
    <row r="24" spans="1:42" ht="15" customHeight="1" x14ac:dyDescent="0.25">
      <c r="A24" s="16" t="s">
        <v>106</v>
      </c>
      <c r="B24" s="16" t="s">
        <v>24</v>
      </c>
      <c r="C24" s="16" t="s">
        <v>102</v>
      </c>
      <c r="D24" s="21" t="s">
        <v>158</v>
      </c>
      <c r="E24" s="17">
        <v>48</v>
      </c>
      <c r="F24" s="17">
        <v>17</v>
      </c>
      <c r="G24" s="17">
        <f t="shared" si="0"/>
        <v>35.416666666666664</v>
      </c>
      <c r="H24" s="17">
        <v>31</v>
      </c>
      <c r="I24" s="17">
        <f t="shared" si="1"/>
        <v>64.583333333333329</v>
      </c>
      <c r="J24" s="17">
        <v>0</v>
      </c>
      <c r="K24" s="17">
        <v>0</v>
      </c>
      <c r="L24" s="18">
        <v>29</v>
      </c>
      <c r="M24" s="18">
        <v>19</v>
      </c>
      <c r="N24" s="18">
        <v>65.517241379310349</v>
      </c>
      <c r="O24" s="18">
        <v>10</v>
      </c>
      <c r="P24" s="18">
        <v>34.482758620689658</v>
      </c>
      <c r="Q24" s="18">
        <v>0</v>
      </c>
      <c r="R24" s="18">
        <v>0</v>
      </c>
      <c r="S24" s="17">
        <v>22</v>
      </c>
      <c r="T24" s="17">
        <v>17</v>
      </c>
      <c r="U24" s="17">
        <f t="shared" si="2"/>
        <v>77.272727272727266</v>
      </c>
      <c r="V24" s="17">
        <v>5</v>
      </c>
      <c r="W24" s="17">
        <f t="shared" si="3"/>
        <v>22.727272727272727</v>
      </c>
      <c r="X24" s="17">
        <v>0</v>
      </c>
      <c r="Y24" s="17">
        <f t="shared" si="4"/>
        <v>0</v>
      </c>
      <c r="Z24" s="18">
        <v>34</v>
      </c>
      <c r="AA24" s="18">
        <v>12</v>
      </c>
      <c r="AB24" s="18">
        <f t="shared" si="5"/>
        <v>35.294117647058826</v>
      </c>
      <c r="AC24" s="18">
        <v>22</v>
      </c>
      <c r="AD24" s="18">
        <f t="shared" si="6"/>
        <v>64.705882352941174</v>
      </c>
      <c r="AE24" s="18">
        <v>0</v>
      </c>
      <c r="AF24" s="18">
        <f t="shared" si="7"/>
        <v>0</v>
      </c>
      <c r="AG24" s="18"/>
      <c r="AH24" s="18"/>
      <c r="AI24" s="16"/>
      <c r="AJ24" s="17">
        <f t="shared" si="8"/>
        <v>133</v>
      </c>
      <c r="AK24" s="17">
        <f t="shared" si="9"/>
        <v>21.353808693418589</v>
      </c>
      <c r="AL24" s="17">
        <f t="shared" si="10"/>
        <v>53.375188241440782</v>
      </c>
      <c r="AM24" s="17">
        <f t="shared" si="11"/>
        <v>21.353808693418618</v>
      </c>
      <c r="AN24" s="17">
        <f t="shared" si="12"/>
        <v>46.624811758559218</v>
      </c>
      <c r="AO24" s="17">
        <f t="shared" si="13"/>
        <v>0</v>
      </c>
      <c r="AP24" s="17">
        <f t="shared" si="14"/>
        <v>0</v>
      </c>
    </row>
    <row r="25" spans="1:42" ht="15" customHeight="1" x14ac:dyDescent="0.25">
      <c r="A25" s="16" t="s">
        <v>108</v>
      </c>
      <c r="B25" s="16" t="s">
        <v>23</v>
      </c>
      <c r="C25" s="16" t="s">
        <v>102</v>
      </c>
      <c r="D25" s="21" t="s">
        <v>159</v>
      </c>
      <c r="E25" s="17">
        <v>17</v>
      </c>
      <c r="F25" s="17">
        <v>6</v>
      </c>
      <c r="G25" s="17">
        <f t="shared" si="0"/>
        <v>35.294117647058826</v>
      </c>
      <c r="H25" s="17">
        <v>11</v>
      </c>
      <c r="I25" s="17">
        <f t="shared" si="1"/>
        <v>64.705882352941174</v>
      </c>
      <c r="J25" s="17">
        <v>0</v>
      </c>
      <c r="K25" s="17">
        <v>0</v>
      </c>
      <c r="L25" s="18">
        <v>13</v>
      </c>
      <c r="M25" s="18">
        <v>4</v>
      </c>
      <c r="N25" s="18">
        <v>30.76923076923077</v>
      </c>
      <c r="O25" s="18">
        <v>9</v>
      </c>
      <c r="P25" s="18">
        <v>69.230769230769226</v>
      </c>
      <c r="Q25" s="18">
        <v>0</v>
      </c>
      <c r="R25" s="18">
        <v>0</v>
      </c>
      <c r="S25" s="17">
        <v>10</v>
      </c>
      <c r="T25" s="17">
        <v>4</v>
      </c>
      <c r="U25" s="17">
        <f t="shared" si="2"/>
        <v>40</v>
      </c>
      <c r="V25" s="17">
        <v>6</v>
      </c>
      <c r="W25" s="17">
        <f t="shared" si="3"/>
        <v>60</v>
      </c>
      <c r="X25" s="17">
        <v>0</v>
      </c>
      <c r="Y25" s="17">
        <f t="shared" si="4"/>
        <v>0</v>
      </c>
      <c r="Z25" s="18">
        <v>22</v>
      </c>
      <c r="AA25" s="18">
        <v>9</v>
      </c>
      <c r="AB25" s="18">
        <f t="shared" si="5"/>
        <v>40.909090909090907</v>
      </c>
      <c r="AC25" s="18">
        <v>12</v>
      </c>
      <c r="AD25" s="18">
        <f t="shared" si="6"/>
        <v>54.545454545454547</v>
      </c>
      <c r="AE25" s="18">
        <v>1</v>
      </c>
      <c r="AF25" s="18">
        <f t="shared" si="7"/>
        <v>4.5454545454545459</v>
      </c>
      <c r="AG25" s="18"/>
      <c r="AH25" s="18"/>
      <c r="AI25" s="16"/>
      <c r="AJ25" s="17">
        <f t="shared" si="8"/>
        <v>62</v>
      </c>
      <c r="AK25" s="17">
        <f t="shared" si="9"/>
        <v>4.6815076385607712</v>
      </c>
      <c r="AL25" s="17">
        <f t="shared" si="10"/>
        <v>36.743109831345123</v>
      </c>
      <c r="AM25" s="17">
        <f t="shared" si="11"/>
        <v>6.3012687698731789</v>
      </c>
      <c r="AN25" s="17">
        <f t="shared" si="12"/>
        <v>62.120526532291237</v>
      </c>
      <c r="AO25" s="17">
        <f t="shared" si="13"/>
        <v>2.2727272727272729</v>
      </c>
      <c r="AP25" s="17">
        <f t="shared" si="14"/>
        <v>1.1363636363636365</v>
      </c>
    </row>
    <row r="26" spans="1:42" ht="15" customHeight="1" x14ac:dyDescent="0.25">
      <c r="A26" s="16" t="s">
        <v>110</v>
      </c>
      <c r="B26" s="16" t="s">
        <v>22</v>
      </c>
      <c r="C26" s="16" t="s">
        <v>102</v>
      </c>
      <c r="D26" s="21" t="s">
        <v>160</v>
      </c>
      <c r="E26" s="17">
        <v>27</v>
      </c>
      <c r="F26" s="17">
        <v>11</v>
      </c>
      <c r="G26" s="17">
        <f t="shared" si="0"/>
        <v>40.74074074074074</v>
      </c>
      <c r="H26" s="17">
        <v>8</v>
      </c>
      <c r="I26" s="17">
        <f t="shared" si="1"/>
        <v>29.62962962962963</v>
      </c>
      <c r="J26" s="17">
        <v>8</v>
      </c>
      <c r="K26" s="17">
        <v>29.62962962962963</v>
      </c>
      <c r="L26" s="18">
        <v>20</v>
      </c>
      <c r="M26" s="18">
        <v>8</v>
      </c>
      <c r="N26" s="18">
        <v>40</v>
      </c>
      <c r="O26" s="18">
        <v>8</v>
      </c>
      <c r="P26" s="18">
        <v>40</v>
      </c>
      <c r="Q26" s="18">
        <v>4</v>
      </c>
      <c r="R26" s="18">
        <v>20</v>
      </c>
      <c r="S26" s="17">
        <v>19</v>
      </c>
      <c r="T26" s="17">
        <v>11</v>
      </c>
      <c r="U26" s="17">
        <f t="shared" si="2"/>
        <v>57.89473684210526</v>
      </c>
      <c r="V26" s="17">
        <v>8</v>
      </c>
      <c r="W26" s="17">
        <f t="shared" si="3"/>
        <v>42.10526315789474</v>
      </c>
      <c r="X26" s="17">
        <v>0</v>
      </c>
      <c r="Y26" s="17">
        <f t="shared" si="4"/>
        <v>0</v>
      </c>
      <c r="Z26" s="18">
        <v>21</v>
      </c>
      <c r="AA26" s="18">
        <v>10</v>
      </c>
      <c r="AB26" s="18">
        <f t="shared" si="5"/>
        <v>47.61904761904762</v>
      </c>
      <c r="AC26" s="18">
        <v>11</v>
      </c>
      <c r="AD26" s="18">
        <f t="shared" si="6"/>
        <v>52.38095238095238</v>
      </c>
      <c r="AE26" s="18">
        <v>0</v>
      </c>
      <c r="AF26" s="18">
        <f t="shared" si="7"/>
        <v>0</v>
      </c>
      <c r="AG26" s="18"/>
      <c r="AH26" s="18"/>
      <c r="AI26" s="16"/>
      <c r="AJ26" s="17">
        <f t="shared" si="8"/>
        <v>87</v>
      </c>
      <c r="AK26" s="17">
        <f t="shared" si="9"/>
        <v>8.2964885487835449</v>
      </c>
      <c r="AL26" s="17">
        <f t="shared" si="10"/>
        <v>46.563631300473403</v>
      </c>
      <c r="AM26" s="17">
        <f t="shared" si="11"/>
        <v>9.3279088596057633</v>
      </c>
      <c r="AN26" s="17">
        <f t="shared" si="12"/>
        <v>41.028961292119192</v>
      </c>
      <c r="AO26" s="17">
        <f t="shared" si="13"/>
        <v>14.856423051949317</v>
      </c>
      <c r="AP26" s="17">
        <f t="shared" si="14"/>
        <v>12.407407407407408</v>
      </c>
    </row>
    <row r="27" spans="1:42" ht="15" customHeight="1" x14ac:dyDescent="0.25">
      <c r="A27" s="16" t="s">
        <v>111</v>
      </c>
      <c r="B27" s="16" t="s">
        <v>21</v>
      </c>
      <c r="C27" s="16" t="s">
        <v>112</v>
      </c>
      <c r="D27" s="21" t="s">
        <v>113</v>
      </c>
      <c r="E27" s="17">
        <v>30</v>
      </c>
      <c r="F27" s="17">
        <v>6</v>
      </c>
      <c r="G27" s="17">
        <f t="shared" si="0"/>
        <v>20</v>
      </c>
      <c r="H27" s="17">
        <v>24</v>
      </c>
      <c r="I27" s="17">
        <f t="shared" si="1"/>
        <v>80</v>
      </c>
      <c r="J27" s="17">
        <v>0</v>
      </c>
      <c r="K27" s="17">
        <v>0</v>
      </c>
      <c r="L27" s="18">
        <v>32</v>
      </c>
      <c r="M27" s="18">
        <v>10</v>
      </c>
      <c r="N27" s="18">
        <v>31.25</v>
      </c>
      <c r="O27" s="18">
        <v>22</v>
      </c>
      <c r="P27" s="18">
        <v>68.75</v>
      </c>
      <c r="Q27" s="18">
        <v>0</v>
      </c>
      <c r="R27" s="18">
        <v>0</v>
      </c>
      <c r="S27" s="17">
        <v>24</v>
      </c>
      <c r="T27" s="17">
        <v>10</v>
      </c>
      <c r="U27" s="17">
        <f t="shared" si="2"/>
        <v>41.666666666666664</v>
      </c>
      <c r="V27" s="17">
        <v>14</v>
      </c>
      <c r="W27" s="17">
        <f t="shared" si="3"/>
        <v>58.333333333333336</v>
      </c>
      <c r="X27" s="17">
        <v>0</v>
      </c>
      <c r="Y27" s="17">
        <f t="shared" si="4"/>
        <v>0</v>
      </c>
      <c r="Z27" s="18">
        <v>31</v>
      </c>
      <c r="AA27" s="18">
        <v>8</v>
      </c>
      <c r="AB27" s="18">
        <f t="shared" si="5"/>
        <v>25.806451612903224</v>
      </c>
      <c r="AC27" s="18">
        <v>23</v>
      </c>
      <c r="AD27" s="18">
        <f t="shared" si="6"/>
        <v>74.193548387096769</v>
      </c>
      <c r="AE27" s="18">
        <v>0</v>
      </c>
      <c r="AF27" s="18">
        <f t="shared" si="7"/>
        <v>0</v>
      </c>
      <c r="AG27" s="18"/>
      <c r="AH27" s="18"/>
      <c r="AI27" s="16"/>
      <c r="AJ27" s="17">
        <f t="shared" si="8"/>
        <v>117</v>
      </c>
      <c r="AK27" s="17">
        <f t="shared" si="9"/>
        <v>9.216865925285024</v>
      </c>
      <c r="AL27" s="17">
        <f t="shared" si="10"/>
        <v>29.680779569892472</v>
      </c>
      <c r="AM27" s="17">
        <f t="shared" si="11"/>
        <v>9.21686592528504</v>
      </c>
      <c r="AN27" s="17">
        <f t="shared" si="12"/>
        <v>70.319220430107521</v>
      </c>
      <c r="AO27" s="17">
        <f t="shared" si="13"/>
        <v>0</v>
      </c>
      <c r="AP27" s="17">
        <f t="shared" si="14"/>
        <v>0</v>
      </c>
    </row>
    <row r="28" spans="1:42" ht="15" customHeight="1" x14ac:dyDescent="0.25">
      <c r="A28" s="16" t="s">
        <v>114</v>
      </c>
      <c r="B28" s="16" t="s">
        <v>20</v>
      </c>
      <c r="C28" s="16" t="s">
        <v>102</v>
      </c>
      <c r="D28" s="21" t="s">
        <v>161</v>
      </c>
      <c r="E28" s="17">
        <v>22</v>
      </c>
      <c r="F28" s="17">
        <v>10</v>
      </c>
      <c r="G28" s="17">
        <f t="shared" si="0"/>
        <v>45.454545454545453</v>
      </c>
      <c r="H28" s="17">
        <v>12</v>
      </c>
      <c r="I28" s="17">
        <f t="shared" si="1"/>
        <v>54.545454545454547</v>
      </c>
      <c r="J28" s="17">
        <v>0</v>
      </c>
      <c r="K28" s="17">
        <v>0</v>
      </c>
      <c r="L28" s="18">
        <v>22</v>
      </c>
      <c r="M28" s="18">
        <v>8</v>
      </c>
      <c r="N28" s="18">
        <v>36.363636363636367</v>
      </c>
      <c r="O28" s="18">
        <v>13</v>
      </c>
      <c r="P28" s="18">
        <v>59.090909090909093</v>
      </c>
      <c r="Q28" s="18">
        <v>1</v>
      </c>
      <c r="R28" s="18">
        <v>4.5454545454545459</v>
      </c>
      <c r="S28" s="17">
        <v>25</v>
      </c>
      <c r="T28" s="17">
        <v>9</v>
      </c>
      <c r="U28" s="17">
        <f t="shared" si="2"/>
        <v>36</v>
      </c>
      <c r="V28" s="17">
        <v>16</v>
      </c>
      <c r="W28" s="17">
        <f t="shared" si="3"/>
        <v>64</v>
      </c>
      <c r="X28" s="17">
        <v>0</v>
      </c>
      <c r="Y28" s="17">
        <f t="shared" si="4"/>
        <v>0</v>
      </c>
      <c r="Z28" s="18">
        <v>25</v>
      </c>
      <c r="AA28" s="18">
        <v>9</v>
      </c>
      <c r="AB28" s="18">
        <f t="shared" si="5"/>
        <v>36</v>
      </c>
      <c r="AC28" s="18">
        <v>16</v>
      </c>
      <c r="AD28" s="18">
        <f t="shared" si="6"/>
        <v>64</v>
      </c>
      <c r="AE28" s="18">
        <v>0</v>
      </c>
      <c r="AF28" s="18">
        <f t="shared" si="7"/>
        <v>0</v>
      </c>
      <c r="AG28" s="18"/>
      <c r="AH28" s="18"/>
      <c r="AI28" s="16"/>
      <c r="AJ28" s="17">
        <f t="shared" si="8"/>
        <v>94</v>
      </c>
      <c r="AK28" s="17">
        <f t="shared" si="9"/>
        <v>4.6698139721444489</v>
      </c>
      <c r="AL28" s="17">
        <f t="shared" si="10"/>
        <v>38.454545454545453</v>
      </c>
      <c r="AM28" s="17">
        <f t="shared" si="11"/>
        <v>4.5427264540541765</v>
      </c>
      <c r="AN28" s="17">
        <f t="shared" si="12"/>
        <v>60.409090909090907</v>
      </c>
      <c r="AO28" s="17">
        <f t="shared" si="13"/>
        <v>2.2727272727272729</v>
      </c>
      <c r="AP28" s="17">
        <f t="shared" si="14"/>
        <v>1.1363636363636365</v>
      </c>
    </row>
    <row r="29" spans="1:42" ht="15" customHeight="1" x14ac:dyDescent="0.25">
      <c r="A29" s="16" t="s">
        <v>117</v>
      </c>
      <c r="B29" s="16" t="s">
        <v>19</v>
      </c>
      <c r="C29" s="16" t="s">
        <v>118</v>
      </c>
      <c r="D29" s="21" t="s">
        <v>119</v>
      </c>
      <c r="E29" s="17">
        <v>31</v>
      </c>
      <c r="F29" s="17">
        <v>11</v>
      </c>
      <c r="G29" s="17">
        <f t="shared" si="0"/>
        <v>35.483870967741936</v>
      </c>
      <c r="H29" s="17">
        <v>19</v>
      </c>
      <c r="I29" s="17">
        <f t="shared" si="1"/>
        <v>61.29032258064516</v>
      </c>
      <c r="J29" s="17">
        <v>1</v>
      </c>
      <c r="K29" s="17">
        <f t="shared" ref="K29" si="15">J29*100/E29</f>
        <v>3.225806451612903</v>
      </c>
      <c r="L29" s="18">
        <v>24</v>
      </c>
      <c r="M29" s="18">
        <v>9</v>
      </c>
      <c r="N29" s="18">
        <f t="shared" ref="N29" si="16">M29*100/L29</f>
        <v>37.5</v>
      </c>
      <c r="O29" s="18">
        <v>15</v>
      </c>
      <c r="P29" s="18">
        <f t="shared" ref="P29" si="17">O29*100/L29</f>
        <v>62.5</v>
      </c>
      <c r="Q29" s="18">
        <v>0</v>
      </c>
      <c r="R29" s="18">
        <f t="shared" ref="R29" si="18">Q29*100/L29</f>
        <v>0</v>
      </c>
      <c r="S29" s="17">
        <v>20</v>
      </c>
      <c r="T29" s="17">
        <v>9</v>
      </c>
      <c r="U29" s="17">
        <f t="shared" si="2"/>
        <v>45</v>
      </c>
      <c r="V29" s="17">
        <v>11</v>
      </c>
      <c r="W29" s="17">
        <f t="shared" si="3"/>
        <v>55</v>
      </c>
      <c r="X29" s="17">
        <v>0</v>
      </c>
      <c r="Y29" s="17">
        <f t="shared" si="4"/>
        <v>0</v>
      </c>
      <c r="Z29" s="18">
        <v>25</v>
      </c>
      <c r="AA29" s="18">
        <v>16</v>
      </c>
      <c r="AB29" s="18">
        <f t="shared" si="5"/>
        <v>64</v>
      </c>
      <c r="AC29" s="18">
        <v>9</v>
      </c>
      <c r="AD29" s="18">
        <f t="shared" si="6"/>
        <v>36</v>
      </c>
      <c r="AE29" s="18">
        <v>0</v>
      </c>
      <c r="AF29" s="18">
        <f t="shared" si="7"/>
        <v>0</v>
      </c>
      <c r="AG29" s="18"/>
      <c r="AH29" s="18"/>
      <c r="AI29" s="16"/>
      <c r="AJ29" s="17">
        <f t="shared" si="8"/>
        <v>100</v>
      </c>
      <c r="AK29" s="17">
        <f t="shared" si="9"/>
        <v>12.997727695696415</v>
      </c>
      <c r="AL29" s="17">
        <f t="shared" si="10"/>
        <v>45.495967741935488</v>
      </c>
      <c r="AM29" s="17">
        <f t="shared" si="11"/>
        <v>12.247897417722253</v>
      </c>
      <c r="AN29" s="17">
        <f t="shared" si="12"/>
        <v>53.697580645161288</v>
      </c>
      <c r="AO29" s="17">
        <f t="shared" si="13"/>
        <v>1.6129032258064515</v>
      </c>
      <c r="AP29" s="17">
        <f t="shared" si="14"/>
        <v>0.80645161290322576</v>
      </c>
    </row>
    <row r="30" spans="1:42" ht="15" customHeight="1" x14ac:dyDescent="0.25">
      <c r="A30" s="16" t="s">
        <v>120</v>
      </c>
      <c r="B30" s="16" t="s">
        <v>18</v>
      </c>
      <c r="C30" s="16" t="s">
        <v>121</v>
      </c>
      <c r="D30" s="21" t="s">
        <v>162</v>
      </c>
      <c r="E30" s="17">
        <v>17</v>
      </c>
      <c r="F30" s="17">
        <v>8</v>
      </c>
      <c r="G30" s="17">
        <f t="shared" si="0"/>
        <v>47.058823529411768</v>
      </c>
      <c r="H30" s="17">
        <v>9</v>
      </c>
      <c r="I30" s="17">
        <f t="shared" si="1"/>
        <v>52.941176470588232</v>
      </c>
      <c r="J30" s="17">
        <v>0</v>
      </c>
      <c r="K30" s="17">
        <v>0</v>
      </c>
      <c r="L30" s="18">
        <v>13</v>
      </c>
      <c r="M30" s="18">
        <v>12</v>
      </c>
      <c r="N30" s="18">
        <v>92.307692307692307</v>
      </c>
      <c r="O30" s="18">
        <v>1</v>
      </c>
      <c r="P30" s="18">
        <v>7.6923076923076925</v>
      </c>
      <c r="Q30" s="18">
        <v>0</v>
      </c>
      <c r="R30" s="18">
        <v>0</v>
      </c>
      <c r="S30" s="17">
        <v>8</v>
      </c>
      <c r="T30" s="17">
        <v>1</v>
      </c>
      <c r="U30" s="17">
        <f t="shared" si="2"/>
        <v>12.5</v>
      </c>
      <c r="V30" s="17">
        <v>7</v>
      </c>
      <c r="W30" s="17">
        <f t="shared" si="3"/>
        <v>87.5</v>
      </c>
      <c r="X30" s="17">
        <v>0</v>
      </c>
      <c r="Y30" s="17">
        <f t="shared" si="4"/>
        <v>0</v>
      </c>
      <c r="Z30" s="18">
        <v>20</v>
      </c>
      <c r="AA30" s="18">
        <v>9</v>
      </c>
      <c r="AB30" s="18">
        <f t="shared" si="5"/>
        <v>45</v>
      </c>
      <c r="AC30" s="18">
        <v>11</v>
      </c>
      <c r="AD30" s="18">
        <f t="shared" si="6"/>
        <v>55</v>
      </c>
      <c r="AE30" s="18">
        <v>0</v>
      </c>
      <c r="AF30" s="18">
        <f t="shared" si="7"/>
        <v>0</v>
      </c>
      <c r="AG30" s="18"/>
      <c r="AH30" s="18"/>
      <c r="AI30" s="16"/>
      <c r="AJ30" s="17">
        <f t="shared" si="8"/>
        <v>58</v>
      </c>
      <c r="AK30" s="17">
        <f t="shared" si="9"/>
        <v>32.799322486314296</v>
      </c>
      <c r="AL30" s="17">
        <f t="shared" si="10"/>
        <v>49.216628959276022</v>
      </c>
      <c r="AM30" s="17">
        <f t="shared" si="11"/>
        <v>32.79932248631431</v>
      </c>
      <c r="AN30" s="17">
        <f t="shared" si="12"/>
        <v>50.783371040723978</v>
      </c>
      <c r="AO30" s="17">
        <f t="shared" si="13"/>
        <v>0</v>
      </c>
      <c r="AP30" s="17">
        <f t="shared" si="14"/>
        <v>0</v>
      </c>
    </row>
    <row r="31" spans="1:42" ht="15" customHeight="1" x14ac:dyDescent="0.25">
      <c r="A31" s="16" t="s">
        <v>122</v>
      </c>
      <c r="B31" s="16" t="s">
        <v>17</v>
      </c>
      <c r="C31" s="16" t="s">
        <v>121</v>
      </c>
      <c r="D31" s="21" t="s">
        <v>123</v>
      </c>
      <c r="E31" s="17">
        <v>30</v>
      </c>
      <c r="F31" s="17">
        <v>6</v>
      </c>
      <c r="G31" s="17">
        <f t="shared" si="0"/>
        <v>20</v>
      </c>
      <c r="H31" s="17">
        <v>24</v>
      </c>
      <c r="I31" s="17">
        <f t="shared" si="1"/>
        <v>80</v>
      </c>
      <c r="J31" s="17">
        <v>0</v>
      </c>
      <c r="K31" s="17">
        <v>0</v>
      </c>
      <c r="L31" s="18">
        <v>30</v>
      </c>
      <c r="M31" s="18">
        <v>7</v>
      </c>
      <c r="N31" s="18">
        <v>23.333333333333332</v>
      </c>
      <c r="O31" s="18">
        <v>19</v>
      </c>
      <c r="P31" s="18">
        <v>63.333333333333336</v>
      </c>
      <c r="Q31" s="18">
        <v>4</v>
      </c>
      <c r="R31" s="18">
        <v>13.333333333333334</v>
      </c>
      <c r="S31" s="17">
        <v>27</v>
      </c>
      <c r="T31" s="17">
        <v>15</v>
      </c>
      <c r="U31" s="17">
        <f t="shared" si="2"/>
        <v>55.555555555555557</v>
      </c>
      <c r="V31" s="17">
        <v>7</v>
      </c>
      <c r="W31" s="17">
        <f t="shared" si="3"/>
        <v>25.925925925925927</v>
      </c>
      <c r="X31" s="17">
        <v>5</v>
      </c>
      <c r="Y31" s="17">
        <f t="shared" si="4"/>
        <v>18.518518518518519</v>
      </c>
      <c r="Z31" s="18">
        <v>40</v>
      </c>
      <c r="AA31" s="18">
        <v>18</v>
      </c>
      <c r="AB31" s="18">
        <f t="shared" si="5"/>
        <v>45</v>
      </c>
      <c r="AC31" s="18">
        <v>14</v>
      </c>
      <c r="AD31" s="18">
        <f t="shared" si="6"/>
        <v>35</v>
      </c>
      <c r="AE31" s="18">
        <v>8</v>
      </c>
      <c r="AF31" s="18">
        <f t="shared" si="7"/>
        <v>20</v>
      </c>
      <c r="AG31" s="18"/>
      <c r="AH31" s="18"/>
      <c r="AI31" s="16"/>
      <c r="AJ31" s="17">
        <f t="shared" si="8"/>
        <v>127</v>
      </c>
      <c r="AK31" s="17">
        <f t="shared" si="9"/>
        <v>17.125625157553728</v>
      </c>
      <c r="AL31" s="17">
        <f t="shared" si="10"/>
        <v>35.972222222222221</v>
      </c>
      <c r="AM31" s="17">
        <f t="shared" si="11"/>
        <v>25.018683005188919</v>
      </c>
      <c r="AN31" s="17">
        <f t="shared" si="12"/>
        <v>51.064814814814817</v>
      </c>
      <c r="AO31" s="17">
        <f t="shared" si="13"/>
        <v>9.1023746129218583</v>
      </c>
      <c r="AP31" s="17">
        <f t="shared" si="14"/>
        <v>12.962962962962964</v>
      </c>
    </row>
    <row r="32" spans="1:42" ht="15" customHeight="1" x14ac:dyDescent="0.25">
      <c r="A32" s="16" t="s">
        <v>55</v>
      </c>
      <c r="B32" s="16" t="s">
        <v>16</v>
      </c>
      <c r="C32" s="16" t="s">
        <v>56</v>
      </c>
      <c r="D32" s="21" t="s">
        <v>57</v>
      </c>
      <c r="E32" s="17">
        <v>31</v>
      </c>
      <c r="F32" s="17">
        <v>9</v>
      </c>
      <c r="G32" s="17">
        <f t="shared" si="0"/>
        <v>29.032258064516128</v>
      </c>
      <c r="H32" s="17">
        <v>18</v>
      </c>
      <c r="I32" s="17">
        <f t="shared" si="1"/>
        <v>58.064516129032256</v>
      </c>
      <c r="J32" s="17">
        <v>4</v>
      </c>
      <c r="K32" s="17">
        <v>12.903225806451612</v>
      </c>
      <c r="L32" s="18">
        <v>20</v>
      </c>
      <c r="M32" s="18">
        <v>15</v>
      </c>
      <c r="N32" s="18">
        <v>75</v>
      </c>
      <c r="O32" s="18">
        <v>4</v>
      </c>
      <c r="P32" s="18">
        <v>20</v>
      </c>
      <c r="Q32" s="18">
        <v>1</v>
      </c>
      <c r="R32" s="18">
        <v>5</v>
      </c>
      <c r="S32" s="17">
        <v>23</v>
      </c>
      <c r="T32" s="17">
        <v>15</v>
      </c>
      <c r="U32" s="17">
        <f t="shared" si="2"/>
        <v>65.217391304347828</v>
      </c>
      <c r="V32" s="17">
        <v>8</v>
      </c>
      <c r="W32" s="17">
        <f t="shared" si="3"/>
        <v>34.782608695652172</v>
      </c>
      <c r="X32" s="17">
        <v>0</v>
      </c>
      <c r="Y32" s="17">
        <f t="shared" si="4"/>
        <v>0</v>
      </c>
      <c r="Z32" s="18">
        <v>39</v>
      </c>
      <c r="AA32" s="18">
        <v>18</v>
      </c>
      <c r="AB32" s="18">
        <f t="shared" si="5"/>
        <v>46.153846153846153</v>
      </c>
      <c r="AC32" s="18">
        <v>21</v>
      </c>
      <c r="AD32" s="18">
        <f t="shared" si="6"/>
        <v>53.846153846153847</v>
      </c>
      <c r="AE32" s="18">
        <v>0</v>
      </c>
      <c r="AF32" s="18">
        <f t="shared" si="7"/>
        <v>0</v>
      </c>
      <c r="AG32" s="18"/>
      <c r="AH32" s="18"/>
      <c r="AI32" s="16"/>
      <c r="AJ32" s="17">
        <f t="shared" si="8"/>
        <v>113</v>
      </c>
      <c r="AK32" s="17">
        <f t="shared" si="9"/>
        <v>20.426218289341083</v>
      </c>
      <c r="AL32" s="17">
        <f t="shared" si="10"/>
        <v>53.850873880677533</v>
      </c>
      <c r="AM32" s="17">
        <f t="shared" si="11"/>
        <v>17.645243896385004</v>
      </c>
      <c r="AN32" s="17">
        <f t="shared" si="12"/>
        <v>41.673319667709571</v>
      </c>
      <c r="AO32" s="17">
        <f t="shared" si="13"/>
        <v>6.0926694380235915</v>
      </c>
      <c r="AP32" s="17">
        <f t="shared" si="14"/>
        <v>4.475806451612903</v>
      </c>
    </row>
    <row r="33" spans="1:42" ht="15" customHeight="1" x14ac:dyDescent="0.25">
      <c r="A33" s="16" t="s">
        <v>51</v>
      </c>
      <c r="B33" s="16" t="s">
        <v>15</v>
      </c>
      <c r="C33" s="16" t="s">
        <v>52</v>
      </c>
      <c r="D33" s="21" t="s">
        <v>163</v>
      </c>
      <c r="E33" s="17">
        <v>41</v>
      </c>
      <c r="F33" s="17">
        <v>20</v>
      </c>
      <c r="G33" s="17">
        <f t="shared" si="0"/>
        <v>48.780487804878049</v>
      </c>
      <c r="H33" s="17">
        <v>21</v>
      </c>
      <c r="I33" s="17">
        <f t="shared" si="1"/>
        <v>51.219512195121951</v>
      </c>
      <c r="J33" s="17">
        <v>0</v>
      </c>
      <c r="K33" s="17">
        <v>0</v>
      </c>
      <c r="L33" s="18">
        <v>24</v>
      </c>
      <c r="M33" s="18">
        <v>12</v>
      </c>
      <c r="N33" s="18">
        <v>50</v>
      </c>
      <c r="O33" s="18">
        <v>10</v>
      </c>
      <c r="P33" s="18">
        <v>41.666666666666664</v>
      </c>
      <c r="Q33" s="18">
        <v>2</v>
      </c>
      <c r="R33" s="18">
        <v>8.3333333333333339</v>
      </c>
      <c r="S33" s="17">
        <v>22</v>
      </c>
      <c r="T33" s="17">
        <v>14</v>
      </c>
      <c r="U33" s="17">
        <f t="shared" si="2"/>
        <v>63.636363636363633</v>
      </c>
      <c r="V33" s="17">
        <v>7</v>
      </c>
      <c r="W33" s="17">
        <f t="shared" si="3"/>
        <v>31.818181818181817</v>
      </c>
      <c r="X33" s="17">
        <v>1</v>
      </c>
      <c r="Y33" s="17">
        <f t="shared" si="4"/>
        <v>4.5454545454545459</v>
      </c>
      <c r="Z33" s="18">
        <v>31</v>
      </c>
      <c r="AA33" s="18">
        <v>24</v>
      </c>
      <c r="AB33" s="18">
        <f t="shared" si="5"/>
        <v>77.41935483870968</v>
      </c>
      <c r="AC33" s="18">
        <v>7</v>
      </c>
      <c r="AD33" s="18">
        <f t="shared" si="6"/>
        <v>22.580645161290324</v>
      </c>
      <c r="AE33" s="18">
        <v>0</v>
      </c>
      <c r="AF33" s="18">
        <f t="shared" si="7"/>
        <v>0</v>
      </c>
      <c r="AG33" s="18"/>
      <c r="AH33" s="18"/>
      <c r="AI33" s="16"/>
      <c r="AJ33" s="17">
        <f t="shared" si="8"/>
        <v>118</v>
      </c>
      <c r="AK33" s="17">
        <f t="shared" si="9"/>
        <v>13.447773177414383</v>
      </c>
      <c r="AL33" s="17">
        <f t="shared" si="10"/>
        <v>59.959051569987835</v>
      </c>
      <c r="AM33" s="17">
        <f t="shared" si="11"/>
        <v>12.364108463846534</v>
      </c>
      <c r="AN33" s="17">
        <f t="shared" si="12"/>
        <v>36.821251460315189</v>
      </c>
      <c r="AO33" s="17">
        <f t="shared" si="13"/>
        <v>4.0265703836116105</v>
      </c>
      <c r="AP33" s="17">
        <f t="shared" si="14"/>
        <v>3.2196969696969697</v>
      </c>
    </row>
    <row r="34" spans="1:42" ht="15" customHeight="1" x14ac:dyDescent="0.25">
      <c r="A34" s="16" t="s">
        <v>91</v>
      </c>
      <c r="B34" s="16" t="s">
        <v>14</v>
      </c>
      <c r="C34" s="16" t="s">
        <v>80</v>
      </c>
      <c r="D34" s="21" t="s">
        <v>164</v>
      </c>
      <c r="E34" s="17">
        <v>23</v>
      </c>
      <c r="F34" s="17">
        <v>15</v>
      </c>
      <c r="G34" s="17">
        <f t="shared" si="0"/>
        <v>65.217391304347828</v>
      </c>
      <c r="H34" s="17">
        <v>7</v>
      </c>
      <c r="I34" s="17">
        <f t="shared" si="1"/>
        <v>30.434782608695652</v>
      </c>
      <c r="J34" s="17">
        <v>1</v>
      </c>
      <c r="K34" s="17">
        <v>4.3478260869565215</v>
      </c>
      <c r="L34" s="18">
        <v>28</v>
      </c>
      <c r="M34" s="18">
        <v>16</v>
      </c>
      <c r="N34" s="18">
        <v>57.142857142857146</v>
      </c>
      <c r="O34" s="18">
        <v>11</v>
      </c>
      <c r="P34" s="18">
        <v>39.285714285714285</v>
      </c>
      <c r="Q34" s="18">
        <v>1</v>
      </c>
      <c r="R34" s="18">
        <v>3.5714285714285716</v>
      </c>
      <c r="S34" s="17">
        <v>13</v>
      </c>
      <c r="T34" s="17">
        <v>6</v>
      </c>
      <c r="U34" s="17">
        <f t="shared" si="2"/>
        <v>46.153846153846153</v>
      </c>
      <c r="V34" s="17">
        <v>5</v>
      </c>
      <c r="W34" s="17">
        <f t="shared" si="3"/>
        <v>38.46153846153846</v>
      </c>
      <c r="X34" s="17">
        <v>2</v>
      </c>
      <c r="Y34" s="17">
        <f t="shared" si="4"/>
        <v>15.384615384615385</v>
      </c>
      <c r="Z34" s="18">
        <v>24</v>
      </c>
      <c r="AA34" s="18">
        <v>13</v>
      </c>
      <c r="AB34" s="18">
        <f t="shared" si="5"/>
        <v>54.166666666666664</v>
      </c>
      <c r="AC34" s="18">
        <v>8</v>
      </c>
      <c r="AD34" s="18">
        <f t="shared" si="6"/>
        <v>33.333333333333336</v>
      </c>
      <c r="AE34" s="18">
        <v>3</v>
      </c>
      <c r="AF34" s="18">
        <f t="shared" si="7"/>
        <v>12.5</v>
      </c>
      <c r="AG34" s="18"/>
      <c r="AH34" s="18"/>
      <c r="AI34" s="16"/>
      <c r="AJ34" s="17">
        <f t="shared" si="8"/>
        <v>88</v>
      </c>
      <c r="AK34" s="17">
        <f t="shared" si="9"/>
        <v>7.8769533846426301</v>
      </c>
      <c r="AL34" s="17">
        <f t="shared" si="10"/>
        <v>55.67019031692945</v>
      </c>
      <c r="AM34" s="17">
        <f t="shared" si="11"/>
        <v>4.2187872467893426</v>
      </c>
      <c r="AN34" s="17">
        <f t="shared" si="12"/>
        <v>35.378842172320432</v>
      </c>
      <c r="AO34" s="17">
        <f t="shared" si="13"/>
        <v>5.8911177983402423</v>
      </c>
      <c r="AP34" s="17">
        <f t="shared" si="14"/>
        <v>8.9509675107501199</v>
      </c>
    </row>
    <row r="35" spans="1:42" ht="15" customHeight="1" x14ac:dyDescent="0.25">
      <c r="A35" s="16" t="s">
        <v>109</v>
      </c>
      <c r="B35" s="16" t="s">
        <v>13</v>
      </c>
      <c r="C35" s="16" t="s">
        <v>102</v>
      </c>
      <c r="D35" s="21" t="s">
        <v>165</v>
      </c>
      <c r="E35" s="17">
        <v>30</v>
      </c>
      <c r="F35" s="17">
        <v>22</v>
      </c>
      <c r="G35" s="17">
        <f t="shared" si="0"/>
        <v>73.333333333333329</v>
      </c>
      <c r="H35" s="17">
        <v>8</v>
      </c>
      <c r="I35" s="17">
        <f t="shared" si="1"/>
        <v>26.666666666666668</v>
      </c>
      <c r="J35" s="17">
        <v>0</v>
      </c>
      <c r="K35" s="17">
        <v>0</v>
      </c>
      <c r="L35" s="18">
        <v>30</v>
      </c>
      <c r="M35" s="18">
        <v>17</v>
      </c>
      <c r="N35" s="18">
        <v>56.666666666666664</v>
      </c>
      <c r="O35" s="18">
        <v>13</v>
      </c>
      <c r="P35" s="18">
        <v>43.333333333333336</v>
      </c>
      <c r="Q35" s="18">
        <v>0</v>
      </c>
      <c r="R35" s="18">
        <v>0</v>
      </c>
      <c r="S35" s="17">
        <v>29</v>
      </c>
      <c r="T35" s="17">
        <v>14</v>
      </c>
      <c r="U35" s="17">
        <f t="shared" si="2"/>
        <v>48.275862068965516</v>
      </c>
      <c r="V35" s="17">
        <v>15</v>
      </c>
      <c r="W35" s="17">
        <f t="shared" si="3"/>
        <v>51.724137931034484</v>
      </c>
      <c r="X35" s="17">
        <v>0</v>
      </c>
      <c r="Y35" s="17">
        <f t="shared" si="4"/>
        <v>0</v>
      </c>
      <c r="Z35" s="18">
        <v>20</v>
      </c>
      <c r="AA35" s="18">
        <v>10</v>
      </c>
      <c r="AB35" s="18">
        <f t="shared" si="5"/>
        <v>50</v>
      </c>
      <c r="AC35" s="18">
        <v>10</v>
      </c>
      <c r="AD35" s="18">
        <f t="shared" si="6"/>
        <v>50</v>
      </c>
      <c r="AE35" s="18">
        <v>0</v>
      </c>
      <c r="AF35" s="18">
        <f t="shared" si="7"/>
        <v>0</v>
      </c>
      <c r="AG35" s="18"/>
      <c r="AH35" s="18"/>
      <c r="AI35" s="16"/>
      <c r="AJ35" s="17">
        <f t="shared" si="8"/>
        <v>109</v>
      </c>
      <c r="AK35" s="17">
        <f t="shared" si="9"/>
        <v>11.430667034463754</v>
      </c>
      <c r="AL35" s="17">
        <f t="shared" si="10"/>
        <v>57.068965517241381</v>
      </c>
      <c r="AM35" s="17">
        <f t="shared" si="11"/>
        <v>11.430667034463783</v>
      </c>
      <c r="AN35" s="17">
        <f t="shared" si="12"/>
        <v>42.931034482758619</v>
      </c>
      <c r="AO35" s="17">
        <f t="shared" si="13"/>
        <v>0</v>
      </c>
      <c r="AP35" s="17">
        <f t="shared" si="14"/>
        <v>0</v>
      </c>
    </row>
    <row r="36" spans="1:42" ht="15" customHeight="1" x14ac:dyDescent="0.25">
      <c r="A36" s="16" t="s">
        <v>63</v>
      </c>
      <c r="B36" s="16" t="s">
        <v>12</v>
      </c>
      <c r="C36" s="16" t="s">
        <v>64</v>
      </c>
      <c r="D36" s="21" t="s">
        <v>166</v>
      </c>
      <c r="E36" s="17">
        <v>29</v>
      </c>
      <c r="F36" s="17">
        <v>18</v>
      </c>
      <c r="G36" s="17">
        <f t="shared" si="0"/>
        <v>62.068965517241381</v>
      </c>
      <c r="H36" s="17">
        <v>11</v>
      </c>
      <c r="I36" s="17">
        <f t="shared" si="1"/>
        <v>37.931034482758619</v>
      </c>
      <c r="J36" s="17">
        <v>0</v>
      </c>
      <c r="K36" s="17">
        <v>0</v>
      </c>
      <c r="L36" s="18">
        <v>22</v>
      </c>
      <c r="M36" s="18">
        <v>13</v>
      </c>
      <c r="N36" s="18">
        <v>59.090909090909093</v>
      </c>
      <c r="O36" s="18">
        <v>9</v>
      </c>
      <c r="P36" s="18">
        <v>40.909090909090907</v>
      </c>
      <c r="Q36" s="18">
        <v>0</v>
      </c>
      <c r="R36" s="18">
        <v>0</v>
      </c>
      <c r="S36" s="17">
        <v>22</v>
      </c>
      <c r="T36" s="17">
        <v>15</v>
      </c>
      <c r="U36" s="17">
        <f t="shared" si="2"/>
        <v>68.181818181818187</v>
      </c>
      <c r="V36" s="17">
        <v>7</v>
      </c>
      <c r="W36" s="17">
        <f t="shared" si="3"/>
        <v>31.818181818181817</v>
      </c>
      <c r="X36" s="17">
        <v>0</v>
      </c>
      <c r="Y36" s="17">
        <f t="shared" si="4"/>
        <v>0</v>
      </c>
      <c r="Z36" s="18">
        <v>20</v>
      </c>
      <c r="AA36" s="18">
        <v>14</v>
      </c>
      <c r="AB36" s="18">
        <f t="shared" si="5"/>
        <v>70</v>
      </c>
      <c r="AC36" s="18">
        <v>6</v>
      </c>
      <c r="AD36" s="18">
        <f t="shared" si="6"/>
        <v>30</v>
      </c>
      <c r="AE36" s="18">
        <v>0</v>
      </c>
      <c r="AF36" s="18">
        <f t="shared" si="7"/>
        <v>0</v>
      </c>
      <c r="AG36" s="18"/>
      <c r="AH36" s="18"/>
      <c r="AI36" s="16"/>
      <c r="AJ36" s="17">
        <f t="shared" si="8"/>
        <v>93</v>
      </c>
      <c r="AK36" s="17">
        <f t="shared" si="9"/>
        <v>5.11611647500572</v>
      </c>
      <c r="AL36" s="17">
        <f t="shared" si="10"/>
        <v>64.835423197492162</v>
      </c>
      <c r="AM36" s="17">
        <f t="shared" si="11"/>
        <v>5.116116475005672</v>
      </c>
      <c r="AN36" s="17">
        <f t="shared" si="12"/>
        <v>35.164576802507838</v>
      </c>
      <c r="AO36" s="17">
        <f t="shared" si="13"/>
        <v>0</v>
      </c>
      <c r="AP36" s="17">
        <f t="shared" si="14"/>
        <v>0</v>
      </c>
    </row>
    <row r="37" spans="1:42" ht="15" customHeight="1" x14ac:dyDescent="0.25">
      <c r="A37" s="16" t="s">
        <v>68</v>
      </c>
      <c r="B37" s="16" t="s">
        <v>11</v>
      </c>
      <c r="C37" s="16" t="s">
        <v>64</v>
      </c>
      <c r="D37" s="21" t="s">
        <v>167</v>
      </c>
      <c r="E37" s="17">
        <v>34</v>
      </c>
      <c r="F37" s="17">
        <v>32</v>
      </c>
      <c r="G37" s="17">
        <f t="shared" si="0"/>
        <v>94.117647058823536</v>
      </c>
      <c r="H37" s="17">
        <v>2</v>
      </c>
      <c r="I37" s="17">
        <f t="shared" si="1"/>
        <v>5.882352941176471</v>
      </c>
      <c r="J37" s="17">
        <v>0</v>
      </c>
      <c r="K37" s="17">
        <v>0</v>
      </c>
      <c r="L37" s="18">
        <v>30</v>
      </c>
      <c r="M37" s="18">
        <v>26</v>
      </c>
      <c r="N37" s="18">
        <v>86.666666666666671</v>
      </c>
      <c r="O37" s="18">
        <v>4</v>
      </c>
      <c r="P37" s="18">
        <v>13.333333333333334</v>
      </c>
      <c r="Q37" s="18">
        <v>0</v>
      </c>
      <c r="R37" s="18">
        <v>0</v>
      </c>
      <c r="S37" s="17">
        <v>25</v>
      </c>
      <c r="T37" s="17">
        <v>18</v>
      </c>
      <c r="U37" s="17">
        <f t="shared" si="2"/>
        <v>72</v>
      </c>
      <c r="V37" s="17">
        <v>7</v>
      </c>
      <c r="W37" s="17">
        <f t="shared" si="3"/>
        <v>28</v>
      </c>
      <c r="X37" s="17">
        <v>0</v>
      </c>
      <c r="Y37" s="17">
        <f t="shared" si="4"/>
        <v>0</v>
      </c>
      <c r="Z37" s="18">
        <v>32</v>
      </c>
      <c r="AA37" s="18">
        <v>18</v>
      </c>
      <c r="AB37" s="18">
        <f t="shared" si="5"/>
        <v>56.25</v>
      </c>
      <c r="AC37" s="18">
        <v>14</v>
      </c>
      <c r="AD37" s="18">
        <f t="shared" si="6"/>
        <v>43.75</v>
      </c>
      <c r="AE37" s="18">
        <v>0</v>
      </c>
      <c r="AF37" s="18">
        <f t="shared" si="7"/>
        <v>0</v>
      </c>
      <c r="AG37" s="18"/>
      <c r="AH37" s="18"/>
      <c r="AI37" s="16"/>
      <c r="AJ37" s="17">
        <f t="shared" si="8"/>
        <v>121</v>
      </c>
      <c r="AK37" s="17">
        <f t="shared" si="9"/>
        <v>16.750655052407222</v>
      </c>
      <c r="AL37" s="17">
        <f t="shared" si="10"/>
        <v>77.258578431372555</v>
      </c>
      <c r="AM37" s="17">
        <f t="shared" si="11"/>
        <v>16.750655052407254</v>
      </c>
      <c r="AN37" s="17">
        <f t="shared" si="12"/>
        <v>22.741421568627452</v>
      </c>
      <c r="AO37" s="17">
        <f t="shared" si="13"/>
        <v>0</v>
      </c>
      <c r="AP37" s="17">
        <f t="shared" si="14"/>
        <v>0</v>
      </c>
    </row>
    <row r="38" spans="1:42" ht="15" customHeight="1" x14ac:dyDescent="0.25">
      <c r="A38" s="16" t="s">
        <v>73</v>
      </c>
      <c r="B38" s="16" t="s">
        <v>10</v>
      </c>
      <c r="C38" s="16" t="s">
        <v>66</v>
      </c>
      <c r="D38" s="21" t="s">
        <v>168</v>
      </c>
      <c r="E38" s="17">
        <v>40</v>
      </c>
      <c r="F38" s="17">
        <v>30</v>
      </c>
      <c r="G38" s="17">
        <f t="shared" si="0"/>
        <v>75</v>
      </c>
      <c r="H38" s="17">
        <v>7</v>
      </c>
      <c r="I38" s="17">
        <f t="shared" si="1"/>
        <v>17.5</v>
      </c>
      <c r="J38" s="17">
        <v>3</v>
      </c>
      <c r="K38" s="17">
        <v>7.5</v>
      </c>
      <c r="L38" s="18">
        <v>27</v>
      </c>
      <c r="M38" s="18">
        <v>17</v>
      </c>
      <c r="N38" s="18">
        <v>62.962962962962962</v>
      </c>
      <c r="O38" s="18">
        <v>7</v>
      </c>
      <c r="P38" s="18">
        <v>25.925925925925927</v>
      </c>
      <c r="Q38" s="18">
        <v>3</v>
      </c>
      <c r="R38" s="18">
        <v>11.111111111111111</v>
      </c>
      <c r="S38" s="17">
        <v>29</v>
      </c>
      <c r="T38" s="17">
        <v>24</v>
      </c>
      <c r="U38" s="17">
        <f t="shared" si="2"/>
        <v>82.758620689655174</v>
      </c>
      <c r="V38" s="17">
        <v>3</v>
      </c>
      <c r="W38" s="17">
        <f t="shared" si="3"/>
        <v>10.344827586206897</v>
      </c>
      <c r="X38" s="17">
        <v>2</v>
      </c>
      <c r="Y38" s="17">
        <f t="shared" si="4"/>
        <v>6.8965517241379306</v>
      </c>
      <c r="Z38" s="18">
        <v>32</v>
      </c>
      <c r="AA38" s="18">
        <v>19</v>
      </c>
      <c r="AB38" s="18">
        <f t="shared" si="5"/>
        <v>59.375</v>
      </c>
      <c r="AC38" s="18">
        <v>10</v>
      </c>
      <c r="AD38" s="18">
        <f t="shared" si="6"/>
        <v>31.25</v>
      </c>
      <c r="AE38" s="18">
        <v>3</v>
      </c>
      <c r="AF38" s="18">
        <f t="shared" si="7"/>
        <v>9.375</v>
      </c>
      <c r="AG38" s="18"/>
      <c r="AH38" s="18"/>
      <c r="AI38" s="16"/>
      <c r="AJ38" s="17">
        <f t="shared" si="8"/>
        <v>128</v>
      </c>
      <c r="AK38" s="17">
        <f t="shared" si="9"/>
        <v>10.80417488848077</v>
      </c>
      <c r="AL38" s="17">
        <f t="shared" si="10"/>
        <v>70.024145913154541</v>
      </c>
      <c r="AM38" s="17">
        <f t="shared" si="11"/>
        <v>9.2168226803353868</v>
      </c>
      <c r="AN38" s="17">
        <f t="shared" si="12"/>
        <v>21.255188378033203</v>
      </c>
      <c r="AO38" s="17">
        <f t="shared" si="13"/>
        <v>1.911351981168516</v>
      </c>
      <c r="AP38" s="17">
        <f t="shared" si="14"/>
        <v>8.7206657088122608</v>
      </c>
    </row>
    <row r="39" spans="1:42" ht="15" customHeight="1" x14ac:dyDescent="0.25">
      <c r="A39" s="16" t="s">
        <v>74</v>
      </c>
      <c r="B39" s="16" t="s">
        <v>9</v>
      </c>
      <c r="C39" s="16" t="s">
        <v>66</v>
      </c>
      <c r="D39" s="21" t="s">
        <v>169</v>
      </c>
      <c r="E39" s="17">
        <v>28</v>
      </c>
      <c r="F39" s="17">
        <v>22</v>
      </c>
      <c r="G39" s="17">
        <f t="shared" si="0"/>
        <v>78.571428571428569</v>
      </c>
      <c r="H39" s="17">
        <v>6</v>
      </c>
      <c r="I39" s="17">
        <f t="shared" si="1"/>
        <v>21.428571428571427</v>
      </c>
      <c r="J39" s="17">
        <v>0</v>
      </c>
      <c r="K39" s="17">
        <v>0</v>
      </c>
      <c r="L39" s="18">
        <v>30</v>
      </c>
      <c r="M39" s="18">
        <v>22</v>
      </c>
      <c r="N39" s="18">
        <v>73.333333333333329</v>
      </c>
      <c r="O39" s="18">
        <v>8</v>
      </c>
      <c r="P39" s="18">
        <v>26.666666666666668</v>
      </c>
      <c r="Q39" s="18">
        <v>0</v>
      </c>
      <c r="R39" s="18">
        <v>0</v>
      </c>
      <c r="S39" s="17">
        <v>50</v>
      </c>
      <c r="T39" s="17">
        <v>40</v>
      </c>
      <c r="U39" s="17">
        <f t="shared" si="2"/>
        <v>80</v>
      </c>
      <c r="V39" s="17">
        <v>6</v>
      </c>
      <c r="W39" s="17">
        <f t="shared" si="3"/>
        <v>12</v>
      </c>
      <c r="X39" s="17">
        <v>4</v>
      </c>
      <c r="Y39" s="17">
        <f t="shared" si="4"/>
        <v>8</v>
      </c>
      <c r="Z39" s="18">
        <v>33</v>
      </c>
      <c r="AA39" s="18">
        <v>24</v>
      </c>
      <c r="AB39" s="18">
        <f t="shared" si="5"/>
        <v>72.727272727272734</v>
      </c>
      <c r="AC39" s="18">
        <v>5</v>
      </c>
      <c r="AD39" s="18">
        <f t="shared" si="6"/>
        <v>15.151515151515152</v>
      </c>
      <c r="AE39" s="18">
        <v>4</v>
      </c>
      <c r="AF39" s="18">
        <f t="shared" si="7"/>
        <v>12.121212121212121</v>
      </c>
      <c r="AG39" s="18"/>
      <c r="AH39" s="18"/>
      <c r="AI39" s="16"/>
      <c r="AJ39" s="17">
        <f t="shared" si="8"/>
        <v>141</v>
      </c>
      <c r="AK39" s="17">
        <f t="shared" si="9"/>
        <v>3.666707554319014</v>
      </c>
      <c r="AL39" s="17">
        <f t="shared" si="10"/>
        <v>76.158008658008654</v>
      </c>
      <c r="AM39" s="17">
        <f t="shared" si="11"/>
        <v>6.5407626319527807</v>
      </c>
      <c r="AN39" s="17">
        <f t="shared" si="12"/>
        <v>18.811688311688311</v>
      </c>
      <c r="AO39" s="17">
        <f t="shared" si="13"/>
        <v>6.0472580282503854</v>
      </c>
      <c r="AP39" s="17">
        <f t="shared" si="14"/>
        <v>5.0303030303030303</v>
      </c>
    </row>
    <row r="40" spans="1:42" ht="15" customHeight="1" x14ac:dyDescent="0.25">
      <c r="A40" s="16" t="s">
        <v>115</v>
      </c>
      <c r="B40" s="16" t="s">
        <v>8</v>
      </c>
      <c r="C40" s="16" t="s">
        <v>116</v>
      </c>
      <c r="D40" s="21" t="s">
        <v>170</v>
      </c>
      <c r="E40" s="17">
        <v>36</v>
      </c>
      <c r="F40" s="17">
        <v>24</v>
      </c>
      <c r="G40" s="17">
        <f t="shared" si="0"/>
        <v>66.666666666666671</v>
      </c>
      <c r="H40" s="17">
        <v>10</v>
      </c>
      <c r="I40" s="17">
        <f t="shared" si="1"/>
        <v>27.777777777777779</v>
      </c>
      <c r="J40" s="17">
        <v>2</v>
      </c>
      <c r="K40" s="17">
        <v>5.5555555555555554</v>
      </c>
      <c r="L40" s="18">
        <v>16</v>
      </c>
      <c r="M40" s="18">
        <v>11</v>
      </c>
      <c r="N40" s="18">
        <v>68.75</v>
      </c>
      <c r="O40" s="18">
        <v>5</v>
      </c>
      <c r="P40" s="18">
        <v>31.25</v>
      </c>
      <c r="Q40" s="18">
        <v>0</v>
      </c>
      <c r="R40" s="18">
        <v>0</v>
      </c>
      <c r="S40" s="17">
        <v>25</v>
      </c>
      <c r="T40" s="17">
        <v>13</v>
      </c>
      <c r="U40" s="17">
        <f t="shared" si="2"/>
        <v>52</v>
      </c>
      <c r="V40" s="17">
        <v>12</v>
      </c>
      <c r="W40" s="17">
        <f t="shared" si="3"/>
        <v>48</v>
      </c>
      <c r="X40" s="17">
        <v>0</v>
      </c>
      <c r="Y40" s="17">
        <f t="shared" si="4"/>
        <v>0</v>
      </c>
      <c r="Z40" s="18">
        <v>21</v>
      </c>
      <c r="AA40" s="18">
        <v>16</v>
      </c>
      <c r="AB40" s="18">
        <f t="shared" si="5"/>
        <v>76.19047619047619</v>
      </c>
      <c r="AC40" s="18">
        <v>5</v>
      </c>
      <c r="AD40" s="18">
        <f t="shared" si="6"/>
        <v>23.80952380952381</v>
      </c>
      <c r="AE40" s="18">
        <v>0</v>
      </c>
      <c r="AF40" s="18">
        <f t="shared" si="7"/>
        <v>0</v>
      </c>
      <c r="AG40" s="18"/>
      <c r="AH40" s="18"/>
      <c r="AI40" s="16"/>
      <c r="AJ40" s="17">
        <f t="shared" si="8"/>
        <v>98</v>
      </c>
      <c r="AK40" s="17">
        <f t="shared" si="9"/>
        <v>10.129398883932362</v>
      </c>
      <c r="AL40" s="17">
        <f t="shared" si="10"/>
        <v>65.901785714285722</v>
      </c>
      <c r="AM40" s="17">
        <f t="shared" si="11"/>
        <v>10.637371082591478</v>
      </c>
      <c r="AN40" s="17">
        <f t="shared" si="12"/>
        <v>32.709325396825392</v>
      </c>
      <c r="AO40" s="17">
        <f t="shared" si="13"/>
        <v>2.7777777777777777</v>
      </c>
      <c r="AP40" s="17">
        <f t="shared" si="14"/>
        <v>1.3888888888888888</v>
      </c>
    </row>
    <row r="41" spans="1:42" ht="15" customHeight="1" x14ac:dyDescent="0.25">
      <c r="A41" s="16" t="s">
        <v>75</v>
      </c>
      <c r="B41" s="16" t="s">
        <v>7</v>
      </c>
      <c r="C41" s="16" t="s">
        <v>66</v>
      </c>
      <c r="D41" s="21" t="s">
        <v>171</v>
      </c>
      <c r="E41" s="17">
        <v>21</v>
      </c>
      <c r="F41" s="17">
        <v>12</v>
      </c>
      <c r="G41" s="17">
        <f t="shared" si="0"/>
        <v>57.142857142857146</v>
      </c>
      <c r="H41" s="17">
        <v>7</v>
      </c>
      <c r="I41" s="17">
        <f t="shared" si="1"/>
        <v>33.333333333333336</v>
      </c>
      <c r="J41" s="17">
        <v>2</v>
      </c>
      <c r="K41" s="17">
        <v>9.5238095238095237</v>
      </c>
      <c r="L41" s="18">
        <v>18</v>
      </c>
      <c r="M41" s="18">
        <v>11</v>
      </c>
      <c r="N41" s="18">
        <v>61.111111111111114</v>
      </c>
      <c r="O41" s="18">
        <v>4</v>
      </c>
      <c r="P41" s="18">
        <v>22.222222222222221</v>
      </c>
      <c r="Q41" s="18">
        <v>3</v>
      </c>
      <c r="R41" s="18">
        <v>16.666666666666668</v>
      </c>
      <c r="S41" s="17">
        <v>14</v>
      </c>
      <c r="T41" s="17">
        <v>9</v>
      </c>
      <c r="U41" s="17">
        <f t="shared" si="2"/>
        <v>64.285714285714292</v>
      </c>
      <c r="V41" s="17">
        <v>4</v>
      </c>
      <c r="W41" s="17">
        <f t="shared" si="3"/>
        <v>28.571428571428573</v>
      </c>
      <c r="X41" s="17">
        <v>1</v>
      </c>
      <c r="Y41" s="17">
        <f t="shared" si="4"/>
        <v>7.1428571428571432</v>
      </c>
      <c r="Z41" s="18">
        <v>19</v>
      </c>
      <c r="AA41" s="18">
        <v>12</v>
      </c>
      <c r="AB41" s="18">
        <f t="shared" si="5"/>
        <v>63.157894736842103</v>
      </c>
      <c r="AC41" s="18">
        <v>4</v>
      </c>
      <c r="AD41" s="18">
        <f t="shared" si="6"/>
        <v>21.05263157894737</v>
      </c>
      <c r="AE41" s="18">
        <v>3</v>
      </c>
      <c r="AF41" s="18">
        <f t="shared" si="7"/>
        <v>15.789473684210526</v>
      </c>
      <c r="AG41" s="18"/>
      <c r="AH41" s="18"/>
      <c r="AI41" s="16"/>
      <c r="AJ41" s="17">
        <f t="shared" si="8"/>
        <v>72</v>
      </c>
      <c r="AK41" s="17">
        <f t="shared" si="9"/>
        <v>3.1422859306358006</v>
      </c>
      <c r="AL41" s="17">
        <f t="shared" si="10"/>
        <v>61.42439431913116</v>
      </c>
      <c r="AM41" s="17">
        <f t="shared" si="11"/>
        <v>5.7384727528096908</v>
      </c>
      <c r="AN41" s="17">
        <f t="shared" si="12"/>
        <v>26.294903926482874</v>
      </c>
      <c r="AO41" s="17">
        <f t="shared" si="13"/>
        <v>4.6742582545437354</v>
      </c>
      <c r="AP41" s="17">
        <f t="shared" si="14"/>
        <v>12.280701754385966</v>
      </c>
    </row>
    <row r="42" spans="1:42" ht="15" customHeight="1" x14ac:dyDescent="0.25">
      <c r="A42" s="16" t="s">
        <v>53</v>
      </c>
      <c r="B42" s="16" t="s">
        <v>6</v>
      </c>
      <c r="C42" s="16" t="s">
        <v>50</v>
      </c>
      <c r="D42" s="21" t="s">
        <v>54</v>
      </c>
      <c r="E42" s="17">
        <v>31</v>
      </c>
      <c r="F42" s="17">
        <v>3</v>
      </c>
      <c r="G42" s="17">
        <f t="shared" si="0"/>
        <v>9.67741935483871</v>
      </c>
      <c r="H42" s="17">
        <v>28</v>
      </c>
      <c r="I42" s="17">
        <f t="shared" si="1"/>
        <v>90.322580645161295</v>
      </c>
      <c r="J42" s="17">
        <v>0</v>
      </c>
      <c r="K42" s="17">
        <v>0</v>
      </c>
      <c r="L42" s="18">
        <v>28</v>
      </c>
      <c r="M42" s="18">
        <v>3</v>
      </c>
      <c r="N42" s="18">
        <v>10.714285714285714</v>
      </c>
      <c r="O42" s="18">
        <v>25</v>
      </c>
      <c r="P42" s="18">
        <v>89.285714285714292</v>
      </c>
      <c r="Q42" s="18">
        <v>0</v>
      </c>
      <c r="R42" s="18">
        <v>0</v>
      </c>
      <c r="S42" s="17">
        <v>29</v>
      </c>
      <c r="T42" s="17">
        <v>3</v>
      </c>
      <c r="U42" s="17">
        <f t="shared" si="2"/>
        <v>10.344827586206897</v>
      </c>
      <c r="V42" s="17">
        <v>26</v>
      </c>
      <c r="W42" s="17">
        <f t="shared" si="3"/>
        <v>89.65517241379311</v>
      </c>
      <c r="X42" s="17">
        <v>0</v>
      </c>
      <c r="Y42" s="17">
        <f t="shared" si="4"/>
        <v>0</v>
      </c>
      <c r="Z42" s="18">
        <v>34</v>
      </c>
      <c r="AA42" s="18">
        <v>6</v>
      </c>
      <c r="AB42" s="18">
        <f t="shared" si="5"/>
        <v>17.647058823529413</v>
      </c>
      <c r="AC42" s="18">
        <v>28</v>
      </c>
      <c r="AD42" s="18">
        <f t="shared" si="6"/>
        <v>82.352941176470594</v>
      </c>
      <c r="AE42" s="18">
        <v>0</v>
      </c>
      <c r="AF42" s="18">
        <f t="shared" si="7"/>
        <v>0</v>
      </c>
      <c r="AG42" s="18"/>
      <c r="AH42" s="18"/>
      <c r="AI42" s="16"/>
      <c r="AJ42" s="17">
        <f t="shared" si="8"/>
        <v>122</v>
      </c>
      <c r="AK42" s="17">
        <f t="shared" si="9"/>
        <v>3.7255659770423719</v>
      </c>
      <c r="AL42" s="17">
        <f t="shared" si="10"/>
        <v>12.095897869715184</v>
      </c>
      <c r="AM42" s="17">
        <f t="shared" si="11"/>
        <v>3.7255659770423724</v>
      </c>
      <c r="AN42" s="17">
        <f t="shared" si="12"/>
        <v>87.904102130284826</v>
      </c>
      <c r="AO42" s="17">
        <f t="shared" si="13"/>
        <v>0</v>
      </c>
      <c r="AP42" s="17">
        <f t="shared" si="14"/>
        <v>0</v>
      </c>
    </row>
    <row r="43" spans="1:42" ht="15" customHeight="1" x14ac:dyDescent="0.25">
      <c r="A43" s="16" t="s">
        <v>58</v>
      </c>
      <c r="B43" s="16" t="s">
        <v>5</v>
      </c>
      <c r="C43" s="16" t="s">
        <v>52</v>
      </c>
      <c r="D43" s="21" t="s">
        <v>172</v>
      </c>
      <c r="E43" s="17">
        <v>26</v>
      </c>
      <c r="F43" s="17">
        <v>1</v>
      </c>
      <c r="G43" s="17">
        <f t="shared" si="0"/>
        <v>3.8461538461538463</v>
      </c>
      <c r="H43" s="17">
        <v>25</v>
      </c>
      <c r="I43" s="17">
        <f t="shared" si="1"/>
        <v>96.15384615384616</v>
      </c>
      <c r="J43" s="17">
        <v>0</v>
      </c>
      <c r="K43" s="17">
        <v>0</v>
      </c>
      <c r="L43" s="18">
        <v>25</v>
      </c>
      <c r="M43" s="18">
        <v>0</v>
      </c>
      <c r="N43" s="18">
        <v>0</v>
      </c>
      <c r="O43" s="18">
        <v>25</v>
      </c>
      <c r="P43" s="18">
        <v>100</v>
      </c>
      <c r="Q43" s="18">
        <v>0</v>
      </c>
      <c r="R43" s="18">
        <v>0</v>
      </c>
      <c r="S43" s="17">
        <v>19</v>
      </c>
      <c r="T43" s="17">
        <v>1</v>
      </c>
      <c r="U43" s="17">
        <f t="shared" si="2"/>
        <v>5.2631578947368425</v>
      </c>
      <c r="V43" s="17">
        <v>18</v>
      </c>
      <c r="W43" s="17">
        <f t="shared" si="3"/>
        <v>94.736842105263165</v>
      </c>
      <c r="X43" s="17">
        <v>0</v>
      </c>
      <c r="Y43" s="17">
        <f t="shared" si="4"/>
        <v>0</v>
      </c>
      <c r="Z43" s="18">
        <v>23</v>
      </c>
      <c r="AA43" s="18">
        <v>3</v>
      </c>
      <c r="AB43" s="18">
        <f t="shared" si="5"/>
        <v>13.043478260869565</v>
      </c>
      <c r="AC43" s="18">
        <v>20</v>
      </c>
      <c r="AD43" s="18">
        <f t="shared" si="6"/>
        <v>86.956521739130437</v>
      </c>
      <c r="AE43" s="18">
        <v>0</v>
      </c>
      <c r="AF43" s="18">
        <f t="shared" si="7"/>
        <v>0</v>
      </c>
      <c r="AG43" s="18"/>
      <c r="AH43" s="18"/>
      <c r="AI43" s="16"/>
      <c r="AJ43" s="17">
        <f t="shared" si="8"/>
        <v>93</v>
      </c>
      <c r="AK43" s="17">
        <f t="shared" si="9"/>
        <v>5.475385202871407</v>
      </c>
      <c r="AL43" s="17">
        <f t="shared" si="10"/>
        <v>5.538197500440063</v>
      </c>
      <c r="AM43" s="17">
        <f t="shared" si="11"/>
        <v>5.4753852028714061</v>
      </c>
      <c r="AN43" s="17">
        <f t="shared" si="12"/>
        <v>94.461802499559937</v>
      </c>
      <c r="AO43" s="17">
        <f t="shared" si="13"/>
        <v>0</v>
      </c>
      <c r="AP43" s="17">
        <f t="shared" si="14"/>
        <v>0</v>
      </c>
    </row>
    <row r="44" spans="1:42" ht="15" customHeight="1" x14ac:dyDescent="0.25">
      <c r="A44" s="16" t="s">
        <v>59</v>
      </c>
      <c r="B44" s="16" t="s">
        <v>4</v>
      </c>
      <c r="C44" s="16" t="s">
        <v>50</v>
      </c>
      <c r="D44" s="21" t="s">
        <v>173</v>
      </c>
      <c r="E44" s="17">
        <v>34</v>
      </c>
      <c r="F44" s="17">
        <v>6</v>
      </c>
      <c r="G44" s="17">
        <f t="shared" si="0"/>
        <v>17.647058823529413</v>
      </c>
      <c r="H44" s="17">
        <v>28</v>
      </c>
      <c r="I44" s="17">
        <f t="shared" si="1"/>
        <v>82.352941176470594</v>
      </c>
      <c r="J44" s="17">
        <v>0</v>
      </c>
      <c r="K44" s="17">
        <v>0</v>
      </c>
      <c r="L44" s="18">
        <v>27</v>
      </c>
      <c r="M44" s="18">
        <v>6</v>
      </c>
      <c r="N44" s="18">
        <v>22.222222222222221</v>
      </c>
      <c r="O44" s="18">
        <v>21</v>
      </c>
      <c r="P44" s="18">
        <v>77.777777777777771</v>
      </c>
      <c r="Q44" s="18">
        <v>0</v>
      </c>
      <c r="R44" s="18">
        <v>0</v>
      </c>
      <c r="S44" s="17">
        <v>23</v>
      </c>
      <c r="T44" s="17">
        <v>4</v>
      </c>
      <c r="U44" s="17">
        <f t="shared" si="2"/>
        <v>17.391304347826086</v>
      </c>
      <c r="V44" s="17">
        <v>18</v>
      </c>
      <c r="W44" s="17">
        <f t="shared" si="3"/>
        <v>78.260869565217391</v>
      </c>
      <c r="X44" s="17">
        <v>1</v>
      </c>
      <c r="Y44" s="17">
        <f t="shared" si="4"/>
        <v>4.3478260869565215</v>
      </c>
      <c r="Z44" s="18">
        <v>36</v>
      </c>
      <c r="AA44" s="18">
        <v>7</v>
      </c>
      <c r="AB44" s="18">
        <f t="shared" si="5"/>
        <v>19.444444444444443</v>
      </c>
      <c r="AC44" s="18">
        <v>29</v>
      </c>
      <c r="AD44" s="18">
        <f t="shared" si="6"/>
        <v>80.555555555555557</v>
      </c>
      <c r="AE44" s="18">
        <v>0</v>
      </c>
      <c r="AF44" s="18">
        <f t="shared" si="7"/>
        <v>0</v>
      </c>
      <c r="AG44" s="18"/>
      <c r="AH44" s="18"/>
      <c r="AI44" s="16"/>
      <c r="AJ44" s="17">
        <f t="shared" si="8"/>
        <v>120</v>
      </c>
      <c r="AK44" s="17">
        <f t="shared" si="9"/>
        <v>2.2266815124580592</v>
      </c>
      <c r="AL44" s="17">
        <f t="shared" si="10"/>
        <v>19.176257459505543</v>
      </c>
      <c r="AM44" s="17">
        <f t="shared" si="11"/>
        <v>2.1237305250960503</v>
      </c>
      <c r="AN44" s="17">
        <f t="shared" si="12"/>
        <v>79.736786018755325</v>
      </c>
      <c r="AO44" s="17">
        <f t="shared" si="13"/>
        <v>2.1739130434782608</v>
      </c>
      <c r="AP44" s="17">
        <f t="shared" si="14"/>
        <v>1.0869565217391304</v>
      </c>
    </row>
    <row r="45" spans="1:42" ht="15" customHeight="1" x14ac:dyDescent="0.25">
      <c r="A45" s="16" t="s">
        <v>76</v>
      </c>
      <c r="B45" s="16" t="s">
        <v>3</v>
      </c>
      <c r="C45" s="16" t="s">
        <v>77</v>
      </c>
      <c r="D45" s="21" t="s">
        <v>174</v>
      </c>
      <c r="E45" s="17" t="s">
        <v>78</v>
      </c>
      <c r="F45" s="17">
        <v>0</v>
      </c>
      <c r="G45" s="17" t="e">
        <f t="shared" si="0"/>
        <v>#VALUE!</v>
      </c>
      <c r="H45" s="17">
        <v>0</v>
      </c>
      <c r="I45" s="17" t="e">
        <f t="shared" si="1"/>
        <v>#VALUE!</v>
      </c>
      <c r="J45" s="17">
        <v>0</v>
      </c>
      <c r="K45" s="17">
        <v>0</v>
      </c>
      <c r="L45" s="18" t="s">
        <v>78</v>
      </c>
      <c r="M45" s="18">
        <v>0</v>
      </c>
      <c r="N45" s="18">
        <v>0</v>
      </c>
      <c r="O45" s="18">
        <v>0</v>
      </c>
      <c r="P45" s="18">
        <v>0</v>
      </c>
      <c r="Q45" s="18">
        <v>0</v>
      </c>
      <c r="R45" s="18">
        <v>0</v>
      </c>
      <c r="S45" s="17" t="s">
        <v>78</v>
      </c>
      <c r="T45" s="17">
        <v>0</v>
      </c>
      <c r="U45" s="17" t="e">
        <f t="shared" si="2"/>
        <v>#VALUE!</v>
      </c>
      <c r="V45" s="17">
        <v>0</v>
      </c>
      <c r="W45" s="17" t="e">
        <f t="shared" si="3"/>
        <v>#VALUE!</v>
      </c>
      <c r="X45" s="17">
        <v>0</v>
      </c>
      <c r="Y45" s="17" t="e">
        <f t="shared" si="4"/>
        <v>#VALUE!</v>
      </c>
      <c r="Z45" s="18" t="s">
        <v>78</v>
      </c>
      <c r="AA45" s="18">
        <v>0</v>
      </c>
      <c r="AB45" s="18" t="e">
        <f t="shared" si="5"/>
        <v>#VALUE!</v>
      </c>
      <c r="AC45" s="18">
        <v>0</v>
      </c>
      <c r="AD45" s="18" t="e">
        <f t="shared" si="6"/>
        <v>#VALUE!</v>
      </c>
      <c r="AE45" s="18">
        <v>0</v>
      </c>
      <c r="AF45" s="18" t="e">
        <f t="shared" si="7"/>
        <v>#VALUE!</v>
      </c>
      <c r="AG45" s="18"/>
      <c r="AH45" s="18"/>
      <c r="AI45" s="16"/>
      <c r="AJ45" s="17">
        <f t="shared" si="8"/>
        <v>0</v>
      </c>
      <c r="AK45" s="17" t="e">
        <f t="shared" si="9"/>
        <v>#VALUE!</v>
      </c>
      <c r="AL45" s="17" t="e">
        <f t="shared" si="10"/>
        <v>#VALUE!</v>
      </c>
      <c r="AM45" s="17" t="e">
        <f t="shared" si="11"/>
        <v>#VALUE!</v>
      </c>
      <c r="AN45" s="17" t="e">
        <f t="shared" si="12"/>
        <v>#VALUE!</v>
      </c>
      <c r="AO45" s="17" t="e">
        <f t="shared" si="13"/>
        <v>#VALUE!</v>
      </c>
      <c r="AP45" s="17" t="e">
        <f t="shared" si="14"/>
        <v>#VALUE!</v>
      </c>
    </row>
    <row r="46" spans="1:42" ht="15" customHeight="1" x14ac:dyDescent="0.25">
      <c r="A46" s="16" t="s">
        <v>81</v>
      </c>
      <c r="B46" s="16" t="s">
        <v>2</v>
      </c>
      <c r="C46" s="16" t="s">
        <v>82</v>
      </c>
      <c r="D46" s="21" t="s">
        <v>83</v>
      </c>
      <c r="E46" s="17" t="s">
        <v>78</v>
      </c>
      <c r="F46" s="17">
        <v>0</v>
      </c>
      <c r="G46" s="17" t="e">
        <f t="shared" si="0"/>
        <v>#VALUE!</v>
      </c>
      <c r="H46" s="17">
        <v>0</v>
      </c>
      <c r="I46" s="17" t="e">
        <f t="shared" si="1"/>
        <v>#VALUE!</v>
      </c>
      <c r="J46" s="17">
        <v>0</v>
      </c>
      <c r="K46" s="17">
        <v>0</v>
      </c>
      <c r="L46" s="18" t="s">
        <v>78</v>
      </c>
      <c r="M46" s="18">
        <v>0</v>
      </c>
      <c r="N46" s="18">
        <v>0</v>
      </c>
      <c r="O46" s="18">
        <v>0</v>
      </c>
      <c r="P46" s="18">
        <v>0</v>
      </c>
      <c r="Q46" s="18">
        <v>0</v>
      </c>
      <c r="R46" s="18">
        <v>0</v>
      </c>
      <c r="S46" s="17" t="s">
        <v>78</v>
      </c>
      <c r="T46" s="17">
        <v>0</v>
      </c>
      <c r="U46" s="17" t="e">
        <f t="shared" si="2"/>
        <v>#VALUE!</v>
      </c>
      <c r="V46" s="17">
        <v>0</v>
      </c>
      <c r="W46" s="17" t="e">
        <f t="shared" si="3"/>
        <v>#VALUE!</v>
      </c>
      <c r="X46" s="17">
        <v>0</v>
      </c>
      <c r="Y46" s="17" t="e">
        <f t="shared" si="4"/>
        <v>#VALUE!</v>
      </c>
      <c r="Z46" s="18" t="s">
        <v>78</v>
      </c>
      <c r="AA46" s="18">
        <v>0</v>
      </c>
      <c r="AB46" s="18" t="e">
        <f t="shared" si="5"/>
        <v>#VALUE!</v>
      </c>
      <c r="AC46" s="18">
        <v>0</v>
      </c>
      <c r="AD46" s="18" t="e">
        <f t="shared" si="6"/>
        <v>#VALUE!</v>
      </c>
      <c r="AE46" s="18">
        <v>0</v>
      </c>
      <c r="AF46" s="18" t="e">
        <f t="shared" si="7"/>
        <v>#VALUE!</v>
      </c>
      <c r="AG46" s="18"/>
      <c r="AH46" s="18"/>
      <c r="AI46" s="16"/>
      <c r="AJ46" s="17">
        <f t="shared" si="8"/>
        <v>0</v>
      </c>
      <c r="AK46" s="17" t="e">
        <f t="shared" si="9"/>
        <v>#VALUE!</v>
      </c>
      <c r="AL46" s="17" t="e">
        <f t="shared" si="10"/>
        <v>#VALUE!</v>
      </c>
      <c r="AM46" s="17" t="e">
        <f t="shared" si="11"/>
        <v>#VALUE!</v>
      </c>
      <c r="AN46" s="17" t="e">
        <f t="shared" si="12"/>
        <v>#VALUE!</v>
      </c>
      <c r="AO46" s="17" t="e">
        <f t="shared" si="13"/>
        <v>#VALUE!</v>
      </c>
      <c r="AP46" s="17" t="e">
        <f t="shared" si="14"/>
        <v>#VALUE!</v>
      </c>
    </row>
    <row r="47" spans="1:42" ht="15" customHeight="1" x14ac:dyDescent="0.25">
      <c r="A47" s="16" t="s">
        <v>104</v>
      </c>
      <c r="B47" s="16" t="s">
        <v>1</v>
      </c>
      <c r="C47" s="16" t="s">
        <v>105</v>
      </c>
      <c r="D47" s="21" t="s">
        <v>175</v>
      </c>
      <c r="E47" s="17" t="s">
        <v>78</v>
      </c>
      <c r="F47" s="17">
        <v>0</v>
      </c>
      <c r="G47" s="17" t="e">
        <f t="shared" si="0"/>
        <v>#VALUE!</v>
      </c>
      <c r="H47" s="17">
        <v>0</v>
      </c>
      <c r="I47" s="17" t="e">
        <f t="shared" si="1"/>
        <v>#VALUE!</v>
      </c>
      <c r="J47" s="17">
        <v>0</v>
      </c>
      <c r="K47" s="17">
        <v>0</v>
      </c>
      <c r="L47" s="18" t="s">
        <v>78</v>
      </c>
      <c r="M47" s="18">
        <v>0</v>
      </c>
      <c r="N47" s="18">
        <v>0</v>
      </c>
      <c r="O47" s="18">
        <v>0</v>
      </c>
      <c r="P47" s="18">
        <v>0</v>
      </c>
      <c r="Q47" s="18">
        <v>0</v>
      </c>
      <c r="R47" s="18">
        <v>0</v>
      </c>
      <c r="S47" s="17" t="s">
        <v>78</v>
      </c>
      <c r="T47" s="17">
        <v>0</v>
      </c>
      <c r="U47" s="17" t="e">
        <f t="shared" si="2"/>
        <v>#VALUE!</v>
      </c>
      <c r="V47" s="17">
        <v>0</v>
      </c>
      <c r="W47" s="17" t="e">
        <f t="shared" si="3"/>
        <v>#VALUE!</v>
      </c>
      <c r="X47" s="17">
        <v>0</v>
      </c>
      <c r="Y47" s="17" t="e">
        <f t="shared" si="4"/>
        <v>#VALUE!</v>
      </c>
      <c r="Z47" s="18" t="s">
        <v>78</v>
      </c>
      <c r="AA47" s="18">
        <v>0</v>
      </c>
      <c r="AB47" s="18" t="e">
        <f t="shared" si="5"/>
        <v>#VALUE!</v>
      </c>
      <c r="AC47" s="18">
        <v>0</v>
      </c>
      <c r="AD47" s="18" t="e">
        <f t="shared" si="6"/>
        <v>#VALUE!</v>
      </c>
      <c r="AE47" s="18">
        <v>0</v>
      </c>
      <c r="AF47" s="18" t="e">
        <f t="shared" si="7"/>
        <v>#VALUE!</v>
      </c>
      <c r="AG47" s="18"/>
      <c r="AH47" s="18"/>
      <c r="AI47" s="16"/>
      <c r="AJ47" s="17">
        <f t="shared" si="8"/>
        <v>0</v>
      </c>
      <c r="AK47" s="17" t="e">
        <f t="shared" si="9"/>
        <v>#VALUE!</v>
      </c>
      <c r="AL47" s="17" t="e">
        <f t="shared" si="10"/>
        <v>#VALUE!</v>
      </c>
      <c r="AM47" s="17" t="e">
        <f t="shared" si="11"/>
        <v>#VALUE!</v>
      </c>
      <c r="AN47" s="17" t="e">
        <f t="shared" si="12"/>
        <v>#VALUE!</v>
      </c>
      <c r="AO47" s="17" t="e">
        <f t="shared" si="13"/>
        <v>#VALUE!</v>
      </c>
      <c r="AP47" s="17" t="e">
        <f t="shared" si="14"/>
        <v>#VALUE!</v>
      </c>
    </row>
    <row r="48" spans="1:42" ht="15" customHeight="1" x14ac:dyDescent="0.25">
      <c r="A48" s="16" t="s">
        <v>107</v>
      </c>
      <c r="B48" s="16" t="s">
        <v>0</v>
      </c>
      <c r="C48" s="16" t="s">
        <v>102</v>
      </c>
      <c r="D48" s="21" t="s">
        <v>176</v>
      </c>
      <c r="E48" s="17" t="s">
        <v>78</v>
      </c>
      <c r="F48" s="17">
        <v>0</v>
      </c>
      <c r="G48" s="17" t="e">
        <f t="shared" si="0"/>
        <v>#VALUE!</v>
      </c>
      <c r="H48" s="17">
        <v>0</v>
      </c>
      <c r="I48" s="17" t="e">
        <f t="shared" si="1"/>
        <v>#VALUE!</v>
      </c>
      <c r="J48" s="17">
        <v>0</v>
      </c>
      <c r="K48" s="17">
        <v>0</v>
      </c>
      <c r="L48" s="18" t="s">
        <v>78</v>
      </c>
      <c r="M48" s="18">
        <v>0</v>
      </c>
      <c r="N48" s="18">
        <v>0</v>
      </c>
      <c r="O48" s="18">
        <v>0</v>
      </c>
      <c r="P48" s="18">
        <v>0</v>
      </c>
      <c r="Q48" s="18">
        <v>0</v>
      </c>
      <c r="R48" s="18">
        <v>0</v>
      </c>
      <c r="S48" s="17" t="s">
        <v>78</v>
      </c>
      <c r="T48" s="17">
        <v>0</v>
      </c>
      <c r="U48" s="17" t="e">
        <f t="shared" si="2"/>
        <v>#VALUE!</v>
      </c>
      <c r="V48" s="17">
        <v>0</v>
      </c>
      <c r="W48" s="17" t="e">
        <f t="shared" si="3"/>
        <v>#VALUE!</v>
      </c>
      <c r="X48" s="17">
        <v>0</v>
      </c>
      <c r="Y48" s="17" t="e">
        <f t="shared" si="4"/>
        <v>#VALUE!</v>
      </c>
      <c r="Z48" s="18" t="s">
        <v>78</v>
      </c>
      <c r="AA48" s="18">
        <v>0</v>
      </c>
      <c r="AB48" s="18" t="e">
        <f t="shared" si="5"/>
        <v>#VALUE!</v>
      </c>
      <c r="AC48" s="18">
        <v>0</v>
      </c>
      <c r="AD48" s="18" t="e">
        <f t="shared" si="6"/>
        <v>#VALUE!</v>
      </c>
      <c r="AE48" s="18">
        <v>0</v>
      </c>
      <c r="AF48" s="18" t="e">
        <f t="shared" si="7"/>
        <v>#VALUE!</v>
      </c>
      <c r="AG48" s="18"/>
      <c r="AH48" s="18"/>
      <c r="AI48" s="16"/>
      <c r="AJ48" s="17">
        <f t="shared" si="8"/>
        <v>0</v>
      </c>
      <c r="AK48" s="17" t="e">
        <f t="shared" si="9"/>
        <v>#VALUE!</v>
      </c>
      <c r="AL48" s="17" t="e">
        <f t="shared" si="10"/>
        <v>#VALUE!</v>
      </c>
      <c r="AM48" s="17" t="e">
        <f t="shared" si="11"/>
        <v>#VALUE!</v>
      </c>
      <c r="AN48" s="17" t="e">
        <f t="shared" si="12"/>
        <v>#VALUE!</v>
      </c>
      <c r="AO48" s="17" t="e">
        <f t="shared" si="13"/>
        <v>#VALUE!</v>
      </c>
      <c r="AP48" s="17" t="e">
        <f t="shared" si="14"/>
        <v>#VALUE!</v>
      </c>
    </row>
  </sheetData>
  <conditionalFormatting sqref="A5:A28 A32:A48">
    <cfRule type="colorScale" priority="9">
      <colorScale>
        <cfvo type="num" val="0"/>
        <cfvo type="num" val="100"/>
        <color theme="9"/>
        <color rgb="FFC00000"/>
      </colorScale>
    </cfRule>
  </conditionalFormatting>
  <conditionalFormatting sqref="A29">
    <cfRule type="colorScale" priority="5">
      <colorScale>
        <cfvo type="num" val="0"/>
        <cfvo type="num" val="100"/>
        <color theme="9"/>
        <color rgb="FFC00000"/>
      </colorScale>
    </cfRule>
  </conditionalFormatting>
  <conditionalFormatting sqref="A30:A31">
    <cfRule type="colorScale" priority="4">
      <colorScale>
        <cfvo type="num" val="0"/>
        <cfvo type="num" val="100"/>
        <color theme="9"/>
        <color rgb="FFC00000"/>
      </colorScale>
    </cfRule>
  </conditionalFormatting>
  <pageMargins left="0.7" right="0.7" top="0.75" bottom="0.75" header="0.3" footer="0.3"/>
  <pageSetup paperSize="9" scale="2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3"/>
  <sheetViews>
    <sheetView zoomScale="70" zoomScaleNormal="70" workbookViewId="0">
      <selection activeCell="P15" sqref="P15"/>
    </sheetView>
  </sheetViews>
  <sheetFormatPr defaultColWidth="14.42578125" defaultRowHeight="15" customHeight="1" x14ac:dyDescent="0.2"/>
  <cols>
    <col min="1" max="1" width="28.85546875" style="1" customWidth="1"/>
    <col min="2" max="5" width="8.7109375" style="1" customWidth="1"/>
    <col min="6" max="9" width="8.7109375" style="5" customWidth="1"/>
    <col min="10" max="14" width="8.7109375" style="1" customWidth="1"/>
    <col min="15" max="16384" width="14.42578125" style="1"/>
  </cols>
  <sheetData>
    <row r="1" spans="1:14" ht="15" customHeight="1" x14ac:dyDescent="0.2">
      <c r="A1" s="32" t="s">
        <v>177</v>
      </c>
    </row>
    <row r="2" spans="1:14" ht="14.25" customHeight="1" x14ac:dyDescent="0.25">
      <c r="A2" s="2"/>
      <c r="B2" s="33" t="s">
        <v>136</v>
      </c>
      <c r="C2" s="33"/>
      <c r="D2" s="33"/>
      <c r="E2" s="33"/>
      <c r="F2" s="34" t="s">
        <v>137</v>
      </c>
      <c r="G2" s="34"/>
      <c r="H2" s="34"/>
      <c r="I2" s="34"/>
      <c r="J2" s="35" t="s">
        <v>138</v>
      </c>
      <c r="K2" s="35"/>
      <c r="L2" s="35"/>
      <c r="M2" s="35"/>
    </row>
    <row r="3" spans="1:14" ht="14.25" customHeight="1" x14ac:dyDescent="0.25">
      <c r="A3" s="3"/>
      <c r="B3" s="3" t="s">
        <v>139</v>
      </c>
      <c r="C3" s="3" t="s">
        <v>140</v>
      </c>
      <c r="D3" s="3" t="s">
        <v>141</v>
      </c>
      <c r="E3" s="3" t="s">
        <v>142</v>
      </c>
      <c r="F3" s="6" t="s">
        <v>139</v>
      </c>
      <c r="G3" s="6" t="s">
        <v>140</v>
      </c>
      <c r="H3" s="6" t="s">
        <v>141</v>
      </c>
      <c r="I3" s="6" t="s">
        <v>142</v>
      </c>
      <c r="J3" s="7" t="s">
        <v>139</v>
      </c>
      <c r="K3" s="7" t="s">
        <v>140</v>
      </c>
      <c r="L3" s="7" t="s">
        <v>141</v>
      </c>
      <c r="M3" s="7" t="s">
        <v>142</v>
      </c>
    </row>
    <row r="4" spans="1:14" ht="14.25" customHeight="1" x14ac:dyDescent="0.2">
      <c r="A4" s="4" t="s">
        <v>44</v>
      </c>
      <c r="B4" s="1">
        <v>47.058799999999998</v>
      </c>
      <c r="C4" s="1">
        <v>42.857100000000003</v>
      </c>
      <c r="D4" s="1">
        <v>40</v>
      </c>
      <c r="E4" s="1">
        <v>32.142857142857103</v>
      </c>
      <c r="F4" s="23">
        <v>41.176499999999997</v>
      </c>
      <c r="G4" s="23">
        <v>52.381</v>
      </c>
      <c r="H4" s="23">
        <v>55</v>
      </c>
      <c r="I4" s="23">
        <v>67.857100000000003</v>
      </c>
      <c r="J4" s="1">
        <v>11.764699999999999</v>
      </c>
      <c r="K4" s="1">
        <v>4.7618999999999998</v>
      </c>
      <c r="L4" s="1">
        <v>5</v>
      </c>
      <c r="M4" s="1">
        <v>0</v>
      </c>
      <c r="N4" s="8"/>
    </row>
    <row r="5" spans="1:14" ht="14.25" customHeight="1" x14ac:dyDescent="0.2">
      <c r="A5" s="4" t="s">
        <v>43</v>
      </c>
      <c r="B5" s="1">
        <v>56.521740000000001</v>
      </c>
      <c r="C5" s="1">
        <v>46.666670000000003</v>
      </c>
      <c r="D5" s="1">
        <v>45</v>
      </c>
      <c r="E5" s="1">
        <v>56.521740000000001</v>
      </c>
      <c r="F5" s="23">
        <v>43.478259999999999</v>
      </c>
      <c r="G5" s="23">
        <v>53.333329999999997</v>
      </c>
      <c r="H5" s="23">
        <v>50</v>
      </c>
      <c r="I5" s="23">
        <v>39.13044</v>
      </c>
      <c r="J5" s="1">
        <v>0</v>
      </c>
      <c r="K5" s="1">
        <v>0</v>
      </c>
      <c r="L5" s="1">
        <v>5</v>
      </c>
      <c r="M5" s="1">
        <v>4.3478260000000004</v>
      </c>
      <c r="N5" s="8"/>
    </row>
    <row r="6" spans="1:14" ht="14.25" customHeight="1" x14ac:dyDescent="0.2">
      <c r="A6" s="4" t="s">
        <v>42</v>
      </c>
      <c r="B6" s="1">
        <v>39.285710000000002</v>
      </c>
      <c r="C6" s="1">
        <v>34.782609999999998</v>
      </c>
      <c r="D6" s="1">
        <v>55</v>
      </c>
      <c r="E6" s="1">
        <v>54.285710000000002</v>
      </c>
      <c r="F6" s="23">
        <v>50</v>
      </c>
      <c r="G6" s="23">
        <v>65.217389999999995</v>
      </c>
      <c r="H6" s="23">
        <v>45</v>
      </c>
      <c r="I6" s="23">
        <v>45.714289999999998</v>
      </c>
      <c r="J6" s="1">
        <v>10.71429</v>
      </c>
      <c r="K6" s="1">
        <v>0</v>
      </c>
      <c r="L6" s="1">
        <v>0</v>
      </c>
      <c r="M6" s="1">
        <v>0</v>
      </c>
      <c r="N6" s="8"/>
    </row>
    <row r="7" spans="1:14" ht="14.25" customHeight="1" x14ac:dyDescent="0.2">
      <c r="A7" s="4" t="s">
        <v>41</v>
      </c>
      <c r="B7" s="1">
        <v>22.727270000000001</v>
      </c>
      <c r="C7" s="1">
        <v>64.705879999999993</v>
      </c>
      <c r="D7" s="1">
        <v>35.714289999999998</v>
      </c>
      <c r="E7" s="1">
        <v>31.818180000000002</v>
      </c>
      <c r="F7" s="23">
        <v>68.181820000000002</v>
      </c>
      <c r="G7" s="23">
        <v>29.411760000000001</v>
      </c>
      <c r="H7" s="23">
        <v>57.142859999999999</v>
      </c>
      <c r="I7" s="23">
        <v>54.545459999999999</v>
      </c>
      <c r="J7" s="1">
        <v>9.0909089999999999</v>
      </c>
      <c r="K7" s="1">
        <v>5.8823530000000002</v>
      </c>
      <c r="L7" s="1">
        <v>7.1428570000000002</v>
      </c>
      <c r="M7" s="1">
        <v>13.63636</v>
      </c>
      <c r="N7" s="8"/>
    </row>
    <row r="8" spans="1:14" ht="14.25" customHeight="1" x14ac:dyDescent="0.2">
      <c r="A8" s="4" t="s">
        <v>40</v>
      </c>
      <c r="B8" s="1">
        <v>46.666670000000003</v>
      </c>
      <c r="C8" s="1">
        <v>34.285710000000002</v>
      </c>
      <c r="D8" s="1">
        <v>31.25</v>
      </c>
      <c r="E8" s="1">
        <v>39.285710000000002</v>
      </c>
      <c r="F8" s="23">
        <v>46.666670000000003</v>
      </c>
      <c r="G8" s="23">
        <v>65.714290000000005</v>
      </c>
      <c r="H8" s="23">
        <v>62.5</v>
      </c>
      <c r="I8" s="23">
        <v>60.714289999999998</v>
      </c>
      <c r="J8" s="1">
        <v>6.6666670000000003</v>
      </c>
      <c r="K8" s="1">
        <v>0</v>
      </c>
      <c r="L8" s="1">
        <v>6.25</v>
      </c>
      <c r="M8" s="1">
        <v>0</v>
      </c>
      <c r="N8" s="8"/>
    </row>
    <row r="9" spans="1:14" ht="14.25" customHeight="1" x14ac:dyDescent="0.2">
      <c r="A9" s="4" t="s">
        <v>39</v>
      </c>
      <c r="B9" s="1">
        <v>16</v>
      </c>
      <c r="C9" s="1">
        <v>31.578949999999999</v>
      </c>
      <c r="D9" s="1">
        <v>36.842109999999998</v>
      </c>
      <c r="E9" s="1">
        <v>11.764709999999999</v>
      </c>
      <c r="F9" s="23">
        <v>84</v>
      </c>
      <c r="G9" s="23">
        <v>68.421049999999994</v>
      </c>
      <c r="H9" s="23">
        <v>63.157890000000002</v>
      </c>
      <c r="I9" s="23">
        <v>88.235290000000006</v>
      </c>
      <c r="J9" s="1">
        <v>0</v>
      </c>
      <c r="K9" s="1">
        <v>0</v>
      </c>
      <c r="L9" s="1">
        <v>0</v>
      </c>
      <c r="M9" s="1">
        <v>0</v>
      </c>
      <c r="N9" s="8"/>
    </row>
    <row r="10" spans="1:14" ht="14.25" customHeight="1" x14ac:dyDescent="0.2">
      <c r="A10" s="4" t="s">
        <v>38</v>
      </c>
      <c r="B10" s="1">
        <v>31.25</v>
      </c>
      <c r="C10" s="1">
        <v>23.68421</v>
      </c>
      <c r="D10" s="1">
        <v>36</v>
      </c>
      <c r="E10" s="1">
        <v>30.43478</v>
      </c>
      <c r="F10" s="23">
        <v>68.75</v>
      </c>
      <c r="G10" s="23">
        <v>73.684209999999993</v>
      </c>
      <c r="H10" s="23">
        <v>60</v>
      </c>
      <c r="I10" s="23">
        <v>60.86956</v>
      </c>
      <c r="J10" s="1">
        <v>0</v>
      </c>
      <c r="K10" s="1">
        <v>2.6315789999999999</v>
      </c>
      <c r="L10" s="1">
        <v>4</v>
      </c>
      <c r="M10" s="1">
        <v>8.6956520000000008</v>
      </c>
      <c r="N10" s="8"/>
    </row>
    <row r="11" spans="1:14" ht="14.25" customHeight="1" x14ac:dyDescent="0.2">
      <c r="A11" s="4" t="s">
        <v>37</v>
      </c>
      <c r="B11" s="1">
        <v>54.545459999999999</v>
      </c>
      <c r="C11" s="1">
        <v>55.263159999999999</v>
      </c>
      <c r="D11" s="1">
        <v>51.724139999999998</v>
      </c>
      <c r="E11" s="1">
        <v>42.307690000000001</v>
      </c>
      <c r="F11" s="23">
        <v>45.454540000000001</v>
      </c>
      <c r="G11" s="23">
        <v>44.736840000000001</v>
      </c>
      <c r="H11" s="23">
        <v>48.275860000000002</v>
      </c>
      <c r="I11" s="23">
        <v>53.846150000000002</v>
      </c>
      <c r="J11" s="1">
        <v>0</v>
      </c>
      <c r="K11" s="1">
        <v>0</v>
      </c>
      <c r="L11" s="1">
        <v>0</v>
      </c>
      <c r="M11" s="1">
        <v>3.8461539999999999</v>
      </c>
      <c r="N11" s="8"/>
    </row>
    <row r="12" spans="1:14" ht="14.25" customHeight="1" x14ac:dyDescent="0.2">
      <c r="A12" s="4" t="s">
        <v>36</v>
      </c>
      <c r="B12" s="1">
        <v>50</v>
      </c>
      <c r="C12" s="1">
        <v>50</v>
      </c>
      <c r="D12" s="1">
        <v>38.095239999999997</v>
      </c>
      <c r="E12" s="1">
        <v>54.166670000000003</v>
      </c>
      <c r="F12" s="23">
        <v>50</v>
      </c>
      <c r="G12" s="23">
        <v>50</v>
      </c>
      <c r="H12" s="23">
        <v>57.142859999999999</v>
      </c>
      <c r="I12" s="23">
        <v>45.833329999999997</v>
      </c>
      <c r="J12" s="1">
        <v>0</v>
      </c>
      <c r="K12" s="1">
        <v>0</v>
      </c>
      <c r="L12" s="1">
        <v>4.7619049999999996</v>
      </c>
      <c r="M12" s="1">
        <v>0</v>
      </c>
      <c r="N12" s="8"/>
    </row>
    <row r="13" spans="1:14" ht="14.25" customHeight="1" x14ac:dyDescent="0.2">
      <c r="A13" s="4" t="s">
        <v>35</v>
      </c>
      <c r="B13" s="1">
        <v>57.894739999999999</v>
      </c>
      <c r="C13" s="1">
        <v>38.461539999999999</v>
      </c>
      <c r="D13" s="1">
        <v>41.176470000000002</v>
      </c>
      <c r="E13" s="1">
        <v>45.454540000000001</v>
      </c>
      <c r="F13" s="23">
        <v>42.105260000000001</v>
      </c>
      <c r="G13" s="23">
        <v>61.538460000000001</v>
      </c>
      <c r="H13" s="23">
        <v>52.941180000000003</v>
      </c>
      <c r="I13" s="23">
        <v>50</v>
      </c>
      <c r="J13" s="1">
        <v>0</v>
      </c>
      <c r="K13" s="1">
        <v>0</v>
      </c>
      <c r="L13" s="1">
        <v>5.8823530000000002</v>
      </c>
      <c r="M13" s="1">
        <v>4.5454549999999996</v>
      </c>
      <c r="N13" s="8"/>
    </row>
    <row r="14" spans="1:14" ht="14.25" customHeight="1" x14ac:dyDescent="0.2">
      <c r="A14" s="4" t="s">
        <v>34</v>
      </c>
      <c r="B14" s="1">
        <v>36.363639999999997</v>
      </c>
      <c r="C14" s="1">
        <v>27.77778</v>
      </c>
      <c r="D14" s="1">
        <v>30</v>
      </c>
      <c r="E14" s="1">
        <v>21.428570000000001</v>
      </c>
      <c r="F14" s="23">
        <v>54.545459999999999</v>
      </c>
      <c r="G14" s="23">
        <v>66.666659999999993</v>
      </c>
      <c r="H14" s="23">
        <v>55</v>
      </c>
      <c r="I14" s="23">
        <v>71.428569999999993</v>
      </c>
      <c r="J14" s="1">
        <v>9.0909089999999999</v>
      </c>
      <c r="K14" s="1">
        <v>5.555555</v>
      </c>
      <c r="L14" s="1">
        <v>15</v>
      </c>
      <c r="M14" s="1">
        <v>7.1428570000000002</v>
      </c>
      <c r="N14" s="8"/>
    </row>
    <row r="15" spans="1:14" ht="14.25" customHeight="1" x14ac:dyDescent="0.2">
      <c r="A15" s="4" t="s">
        <v>33</v>
      </c>
      <c r="B15" s="1">
        <v>51.515149999999998</v>
      </c>
      <c r="C15" s="1">
        <v>29.032260000000001</v>
      </c>
      <c r="D15" s="1">
        <v>40</v>
      </c>
      <c r="E15" s="1">
        <v>33.333329999999997</v>
      </c>
      <c r="F15" s="23">
        <v>39.393940000000001</v>
      </c>
      <c r="G15" s="23">
        <v>67.74194</v>
      </c>
      <c r="H15" s="23">
        <v>60</v>
      </c>
      <c r="I15" s="23">
        <v>66.666659999999993</v>
      </c>
      <c r="J15" s="1">
        <v>9.0909089999999999</v>
      </c>
      <c r="K15" s="1">
        <v>3.225806</v>
      </c>
      <c r="L15" s="1">
        <v>0</v>
      </c>
      <c r="M15" s="1">
        <v>0</v>
      </c>
      <c r="N15" s="8"/>
    </row>
    <row r="16" spans="1:14" ht="14.25" customHeight="1" x14ac:dyDescent="0.2">
      <c r="A16" s="4" t="s">
        <v>32</v>
      </c>
      <c r="B16" s="1">
        <v>43.478259999999999</v>
      </c>
      <c r="C16" s="1">
        <v>50</v>
      </c>
      <c r="D16" s="1">
        <v>41.463410000000003</v>
      </c>
      <c r="E16" s="1">
        <v>50</v>
      </c>
      <c r="F16" s="23">
        <v>43.478259999999999</v>
      </c>
      <c r="G16" s="23">
        <v>43.75</v>
      </c>
      <c r="H16" s="23">
        <v>51.21951</v>
      </c>
      <c r="I16" s="23">
        <v>45</v>
      </c>
      <c r="J16" s="1">
        <v>13.043480000000001</v>
      </c>
      <c r="K16" s="1">
        <v>6.25</v>
      </c>
      <c r="L16" s="1">
        <v>7.3170729999999997</v>
      </c>
      <c r="M16" s="1">
        <v>5</v>
      </c>
      <c r="N16" s="8"/>
    </row>
    <row r="17" spans="1:14" ht="14.25" customHeight="1" x14ac:dyDescent="0.2">
      <c r="A17" s="4" t="s">
        <v>31</v>
      </c>
      <c r="B17" s="1">
        <v>46.666670000000003</v>
      </c>
      <c r="C17" s="1">
        <v>52.272730000000003</v>
      </c>
      <c r="D17" s="1">
        <v>57.692309999999999</v>
      </c>
      <c r="E17" s="1">
        <v>51.515149999999998</v>
      </c>
      <c r="F17" s="23">
        <v>44.44444</v>
      </c>
      <c r="G17" s="23">
        <v>40.909089999999999</v>
      </c>
      <c r="H17" s="23">
        <v>42.307690000000001</v>
      </c>
      <c r="I17" s="23">
        <v>48.484850000000002</v>
      </c>
      <c r="J17" s="1">
        <v>8.8888890000000007</v>
      </c>
      <c r="K17" s="1">
        <v>6.8181820000000002</v>
      </c>
      <c r="L17" s="1">
        <v>0</v>
      </c>
      <c r="M17" s="1">
        <v>0</v>
      </c>
      <c r="N17" s="8"/>
    </row>
    <row r="18" spans="1:14" ht="14.25" customHeight="1" x14ac:dyDescent="0.2">
      <c r="A18" s="4" t="s">
        <v>30</v>
      </c>
      <c r="B18" s="1">
        <v>41.176470000000002</v>
      </c>
      <c r="C18" s="1">
        <v>48.275860000000002</v>
      </c>
      <c r="D18" s="1">
        <v>42.857140000000001</v>
      </c>
      <c r="E18" s="1">
        <v>46.666670000000003</v>
      </c>
      <c r="F18" s="23">
        <v>58.823529999999998</v>
      </c>
      <c r="G18" s="23">
        <v>51.724139999999998</v>
      </c>
      <c r="H18" s="23">
        <v>57.142859999999999</v>
      </c>
      <c r="I18" s="23">
        <v>53.333329999999997</v>
      </c>
      <c r="J18" s="1">
        <v>0</v>
      </c>
      <c r="K18" s="1">
        <v>0</v>
      </c>
      <c r="L18" s="1">
        <v>0</v>
      </c>
      <c r="M18" s="1">
        <v>0</v>
      </c>
      <c r="N18" s="8"/>
    </row>
    <row r="19" spans="1:14" ht="14.25" customHeight="1" x14ac:dyDescent="0.2">
      <c r="A19" s="4" t="s">
        <v>29</v>
      </c>
      <c r="B19" s="1">
        <v>34.782609999999998</v>
      </c>
      <c r="C19" s="1">
        <v>48.717950000000002</v>
      </c>
      <c r="D19" s="1">
        <v>36</v>
      </c>
      <c r="E19" s="1">
        <v>43.181820000000002</v>
      </c>
      <c r="F19" s="23">
        <v>65.217389999999995</v>
      </c>
      <c r="G19" s="23">
        <v>48.717950000000002</v>
      </c>
      <c r="H19" s="23">
        <v>64</v>
      </c>
      <c r="I19" s="23">
        <v>56.818179999999998</v>
      </c>
      <c r="J19" s="1">
        <v>0</v>
      </c>
      <c r="K19" s="1">
        <v>2.5641029999999998</v>
      </c>
      <c r="L19" s="1">
        <v>0</v>
      </c>
      <c r="M19" s="1">
        <v>0</v>
      </c>
      <c r="N19" s="8"/>
    </row>
    <row r="20" spans="1:14" ht="14.25" customHeight="1" x14ac:dyDescent="0.2">
      <c r="A20" s="4" t="s">
        <v>28</v>
      </c>
      <c r="B20" s="1">
        <v>54.545459999999999</v>
      </c>
      <c r="C20" s="1">
        <v>6.25</v>
      </c>
      <c r="D20" s="1">
        <v>10.71429</v>
      </c>
      <c r="E20" s="1">
        <v>8.3333329999999997</v>
      </c>
      <c r="F20" s="23">
        <v>45.454540000000001</v>
      </c>
      <c r="G20" s="23">
        <v>93.75</v>
      </c>
      <c r="H20" s="23">
        <v>89.285709999999995</v>
      </c>
      <c r="I20" s="23">
        <v>91.666659999999993</v>
      </c>
      <c r="J20" s="1">
        <v>0</v>
      </c>
      <c r="K20" s="1">
        <v>0</v>
      </c>
      <c r="L20" s="1">
        <v>0</v>
      </c>
      <c r="M20" s="1">
        <v>0</v>
      </c>
      <c r="N20" s="8"/>
    </row>
    <row r="21" spans="1:14" ht="14.25" customHeight="1" x14ac:dyDescent="0.2">
      <c r="A21" s="4" t="s">
        <v>27</v>
      </c>
      <c r="B21" s="1">
        <v>41.666670000000003</v>
      </c>
      <c r="C21" s="1">
        <v>48.571429999999999</v>
      </c>
      <c r="D21" s="1">
        <v>57.142859999999999</v>
      </c>
      <c r="E21" s="1">
        <v>42.857140000000001</v>
      </c>
      <c r="F21" s="23">
        <v>54.166670000000003</v>
      </c>
      <c r="G21" s="23">
        <v>51.428570000000001</v>
      </c>
      <c r="H21" s="23">
        <v>42.857140000000001</v>
      </c>
      <c r="I21" s="23">
        <v>57.142859999999999</v>
      </c>
      <c r="J21" s="1">
        <v>4.1666670000000003</v>
      </c>
      <c r="K21" s="1">
        <v>0</v>
      </c>
      <c r="L21" s="1">
        <v>0</v>
      </c>
      <c r="M21" s="1">
        <v>0</v>
      </c>
      <c r="N21" s="8"/>
    </row>
    <row r="22" spans="1:14" ht="14.25" customHeight="1" x14ac:dyDescent="0.2">
      <c r="A22" s="4" t="s">
        <v>26</v>
      </c>
      <c r="B22" s="1">
        <v>34.883719999999997</v>
      </c>
      <c r="C22" s="1">
        <v>44.44444</v>
      </c>
      <c r="D22" s="1">
        <v>40</v>
      </c>
      <c r="E22" s="1">
        <v>48</v>
      </c>
      <c r="F22" s="23">
        <v>62.790700000000001</v>
      </c>
      <c r="G22" s="23">
        <v>50</v>
      </c>
      <c r="H22" s="23">
        <v>57.142859999999999</v>
      </c>
      <c r="I22" s="23">
        <v>52</v>
      </c>
      <c r="J22" s="1">
        <v>2.3255810000000001</v>
      </c>
      <c r="K22" s="1">
        <v>5.555555</v>
      </c>
      <c r="L22" s="1">
        <v>2.8571430000000002</v>
      </c>
      <c r="M22" s="1">
        <v>0</v>
      </c>
      <c r="N22" s="8"/>
    </row>
    <row r="23" spans="1:14" ht="14.25" customHeight="1" x14ac:dyDescent="0.2">
      <c r="A23" s="4" t="s">
        <v>25</v>
      </c>
      <c r="B23" s="1">
        <v>41.176470000000002</v>
      </c>
      <c r="C23" s="1">
        <v>45.454540000000001</v>
      </c>
      <c r="D23" s="1">
        <v>22.727270000000001</v>
      </c>
      <c r="E23" s="1">
        <v>47.36842</v>
      </c>
      <c r="F23" s="23">
        <v>52.941180000000003</v>
      </c>
      <c r="G23" s="23">
        <v>54.545459999999999</v>
      </c>
      <c r="H23" s="23">
        <v>63.636360000000003</v>
      </c>
      <c r="I23" s="23">
        <v>47.36842</v>
      </c>
      <c r="J23" s="1">
        <v>5.8823530000000002</v>
      </c>
      <c r="K23" s="1">
        <v>0</v>
      </c>
      <c r="L23" s="1">
        <v>13.63636</v>
      </c>
      <c r="M23" s="1">
        <v>5.2631579999999998</v>
      </c>
      <c r="N23" s="8"/>
    </row>
    <row r="24" spans="1:14" ht="14.25" customHeight="1" x14ac:dyDescent="0.2">
      <c r="A24" s="4" t="s">
        <v>24</v>
      </c>
      <c r="B24" s="1">
        <v>35.416670000000003</v>
      </c>
      <c r="C24" s="1">
        <v>65.517240000000001</v>
      </c>
      <c r="D24" s="1">
        <v>77.2727</v>
      </c>
      <c r="E24" s="1">
        <v>35.294119999999999</v>
      </c>
      <c r="F24" s="23">
        <v>64.583340000000007</v>
      </c>
      <c r="G24" s="23">
        <v>34.482759999999999</v>
      </c>
      <c r="H24" s="23">
        <v>22.7273</v>
      </c>
      <c r="I24" s="23">
        <v>64.705879999999993</v>
      </c>
      <c r="J24" s="1">
        <v>0</v>
      </c>
      <c r="K24" s="1">
        <v>0</v>
      </c>
      <c r="L24" s="1">
        <v>0</v>
      </c>
      <c r="M24" s="1">
        <v>0</v>
      </c>
      <c r="N24" s="8"/>
    </row>
    <row r="25" spans="1:14" ht="14.25" customHeight="1" x14ac:dyDescent="0.2">
      <c r="A25" s="4" t="s">
        <v>23</v>
      </c>
      <c r="B25" s="1">
        <v>35.294119999999999</v>
      </c>
      <c r="C25" s="1">
        <v>30.76923</v>
      </c>
      <c r="D25" s="1">
        <v>40</v>
      </c>
      <c r="E25" s="1">
        <v>40.909100000000002</v>
      </c>
      <c r="F25" s="23">
        <v>64.705879999999993</v>
      </c>
      <c r="G25" s="23">
        <v>69.230770000000007</v>
      </c>
      <c r="H25" s="23">
        <v>60</v>
      </c>
      <c r="I25" s="23">
        <v>54.545499999999997</v>
      </c>
      <c r="J25" s="1">
        <v>0</v>
      </c>
      <c r="K25" s="1">
        <v>0</v>
      </c>
      <c r="L25" s="1">
        <v>0</v>
      </c>
      <c r="M25" s="1">
        <v>4.5454499999999998</v>
      </c>
      <c r="N25" s="8"/>
    </row>
    <row r="26" spans="1:14" ht="14.25" customHeight="1" x14ac:dyDescent="0.2">
      <c r="A26" s="4" t="s">
        <v>22</v>
      </c>
      <c r="B26" s="1">
        <v>40.740740000000002</v>
      </c>
      <c r="C26" s="1">
        <v>40</v>
      </c>
      <c r="D26" s="1">
        <v>57.894739999999999</v>
      </c>
      <c r="E26" s="1">
        <v>47.619050000000001</v>
      </c>
      <c r="F26" s="23">
        <v>29.629629999999999</v>
      </c>
      <c r="G26" s="23">
        <v>40</v>
      </c>
      <c r="H26" s="23">
        <v>42.105260000000001</v>
      </c>
      <c r="I26" s="23">
        <v>52.380949999999999</v>
      </c>
      <c r="J26" s="1">
        <v>29.629629999999999</v>
      </c>
      <c r="K26" s="1">
        <v>20</v>
      </c>
      <c r="L26" s="1">
        <v>0</v>
      </c>
      <c r="M26" s="1">
        <v>0</v>
      </c>
      <c r="N26" s="8"/>
    </row>
    <row r="27" spans="1:14" ht="14.25" customHeight="1" x14ac:dyDescent="0.2">
      <c r="A27" s="4" t="s">
        <v>21</v>
      </c>
      <c r="B27" s="1">
        <v>20</v>
      </c>
      <c r="C27" s="1">
        <v>31.25</v>
      </c>
      <c r="D27" s="1">
        <v>41.666670000000003</v>
      </c>
      <c r="E27" s="1">
        <v>25.806450000000002</v>
      </c>
      <c r="F27" s="23">
        <v>80</v>
      </c>
      <c r="G27" s="23">
        <v>68.75</v>
      </c>
      <c r="H27" s="23">
        <v>58.333329999999997</v>
      </c>
      <c r="I27" s="23">
        <v>74.193550000000002</v>
      </c>
      <c r="J27" s="1">
        <v>0</v>
      </c>
      <c r="K27" s="1">
        <v>0</v>
      </c>
      <c r="L27" s="1">
        <v>0</v>
      </c>
      <c r="M27" s="1">
        <v>0</v>
      </c>
      <c r="N27" s="8"/>
    </row>
    <row r="28" spans="1:14" ht="14.25" customHeight="1" x14ac:dyDescent="0.2">
      <c r="A28" s="4" t="s">
        <v>20</v>
      </c>
      <c r="B28" s="1">
        <v>45.454540000000001</v>
      </c>
      <c r="C28" s="1">
        <v>36.363639999999997</v>
      </c>
      <c r="D28" s="1">
        <v>36</v>
      </c>
      <c r="E28" s="1">
        <v>36</v>
      </c>
      <c r="F28" s="23">
        <v>54.545459999999999</v>
      </c>
      <c r="G28" s="23">
        <v>59.090910000000001</v>
      </c>
      <c r="H28" s="23">
        <v>64</v>
      </c>
      <c r="I28" s="23">
        <v>64</v>
      </c>
      <c r="J28" s="1">
        <v>0</v>
      </c>
      <c r="K28" s="1">
        <v>4.5454549999999996</v>
      </c>
      <c r="L28" s="1">
        <v>0</v>
      </c>
      <c r="M28" s="1">
        <v>0</v>
      </c>
      <c r="N28" s="8"/>
    </row>
    <row r="29" spans="1:14" ht="14.25" customHeight="1" x14ac:dyDescent="0.2">
      <c r="A29" s="4" t="s">
        <v>19</v>
      </c>
      <c r="B29" s="1">
        <v>35.483870000000003</v>
      </c>
      <c r="C29" s="1">
        <v>37.5</v>
      </c>
      <c r="D29" s="1">
        <v>45</v>
      </c>
      <c r="E29" s="1">
        <v>64</v>
      </c>
      <c r="F29" s="23">
        <v>61.290320000000001</v>
      </c>
      <c r="G29" s="23">
        <v>62.5</v>
      </c>
      <c r="H29" s="23">
        <v>55</v>
      </c>
      <c r="I29" s="23">
        <v>36</v>
      </c>
      <c r="J29" s="1">
        <v>3.225806</v>
      </c>
      <c r="K29" s="1">
        <v>0</v>
      </c>
      <c r="L29" s="1">
        <v>0</v>
      </c>
      <c r="M29" s="1">
        <v>0</v>
      </c>
      <c r="N29" s="8"/>
    </row>
    <row r="30" spans="1:14" ht="14.25" customHeight="1" x14ac:dyDescent="0.2">
      <c r="A30" s="4" t="s">
        <v>18</v>
      </c>
      <c r="B30" s="1">
        <v>47.058819999999997</v>
      </c>
      <c r="C30" s="1">
        <v>92.307689999999994</v>
      </c>
      <c r="D30" s="1">
        <v>12.5</v>
      </c>
      <c r="E30" s="1">
        <v>45</v>
      </c>
      <c r="F30" s="23">
        <v>52.941180000000003</v>
      </c>
      <c r="G30" s="23">
        <v>7.6923069999999996</v>
      </c>
      <c r="H30" s="23">
        <v>87.5</v>
      </c>
      <c r="I30" s="23">
        <v>55</v>
      </c>
      <c r="J30" s="1">
        <v>0</v>
      </c>
      <c r="K30" s="1">
        <v>0</v>
      </c>
      <c r="L30" s="1">
        <v>0</v>
      </c>
      <c r="M30" s="1">
        <v>0</v>
      </c>
      <c r="N30" s="8"/>
    </row>
    <row r="31" spans="1:14" ht="14.25" customHeight="1" x14ac:dyDescent="0.2">
      <c r="A31" s="4" t="s">
        <v>17</v>
      </c>
      <c r="B31" s="1">
        <v>20</v>
      </c>
      <c r="C31" s="1">
        <v>23.33333</v>
      </c>
      <c r="D31" s="1">
        <v>55.55556</v>
      </c>
      <c r="E31" s="1">
        <v>45</v>
      </c>
      <c r="F31" s="23">
        <v>80</v>
      </c>
      <c r="G31" s="23">
        <v>63.333329999999997</v>
      </c>
      <c r="H31" s="23">
        <v>25.925930000000001</v>
      </c>
      <c r="I31" s="23">
        <v>35</v>
      </c>
      <c r="J31" s="1">
        <v>0</v>
      </c>
      <c r="K31" s="1">
        <v>13.33333</v>
      </c>
      <c r="L31" s="1">
        <v>18.518519999999999</v>
      </c>
      <c r="M31" s="1">
        <v>20</v>
      </c>
      <c r="N31" s="8"/>
    </row>
    <row r="32" spans="1:14" ht="14.25" customHeight="1" x14ac:dyDescent="0.2">
      <c r="A32" s="4" t="s">
        <v>16</v>
      </c>
      <c r="B32" s="1">
        <v>29.032260000000001</v>
      </c>
      <c r="C32" s="1">
        <v>75</v>
      </c>
      <c r="D32" s="1">
        <v>65.217389999999995</v>
      </c>
      <c r="E32" s="1">
        <v>46.153849999999998</v>
      </c>
      <c r="F32" s="23">
        <v>58.064520000000002</v>
      </c>
      <c r="G32" s="23">
        <v>20</v>
      </c>
      <c r="H32" s="23">
        <v>34.782609999999998</v>
      </c>
      <c r="I32" s="23">
        <v>53.846150000000002</v>
      </c>
      <c r="J32" s="1">
        <v>12.903230000000001</v>
      </c>
      <c r="K32" s="1">
        <v>5</v>
      </c>
      <c r="L32" s="1">
        <v>0</v>
      </c>
      <c r="M32" s="1">
        <v>0</v>
      </c>
      <c r="N32" s="8"/>
    </row>
    <row r="33" spans="1:14" ht="14.25" customHeight="1" x14ac:dyDescent="0.2">
      <c r="A33" s="4" t="s">
        <v>15</v>
      </c>
      <c r="B33" s="1">
        <v>48.78049</v>
      </c>
      <c r="C33" s="1">
        <v>50</v>
      </c>
      <c r="D33" s="1">
        <v>63.636400000000002</v>
      </c>
      <c r="E33" s="1">
        <v>77.419359999999998</v>
      </c>
      <c r="F33" s="23">
        <v>51.21951</v>
      </c>
      <c r="G33" s="23">
        <v>41.666670000000003</v>
      </c>
      <c r="H33" s="23">
        <v>31.818200000000001</v>
      </c>
      <c r="I33" s="23">
        <v>22.580639999999999</v>
      </c>
      <c r="J33" s="1">
        <v>0</v>
      </c>
      <c r="K33" s="1">
        <v>8.3333329999999997</v>
      </c>
      <c r="L33" s="1">
        <v>4.5454499999999998</v>
      </c>
      <c r="M33" s="1">
        <v>0</v>
      </c>
      <c r="N33" s="8"/>
    </row>
    <row r="34" spans="1:14" ht="14.25" customHeight="1" x14ac:dyDescent="0.2">
      <c r="A34" s="4" t="s">
        <v>14</v>
      </c>
      <c r="B34" s="1">
        <v>65.217389999999995</v>
      </c>
      <c r="C34" s="1">
        <v>57.142859999999999</v>
      </c>
      <c r="D34" s="1">
        <v>46.153849999999998</v>
      </c>
      <c r="E34" s="1">
        <v>54.166670000000003</v>
      </c>
      <c r="F34" s="23">
        <v>30.43478</v>
      </c>
      <c r="G34" s="23">
        <v>39.285710000000002</v>
      </c>
      <c r="H34" s="23">
        <v>38.461539999999999</v>
      </c>
      <c r="I34" s="23">
        <v>33.333329999999997</v>
      </c>
      <c r="J34" s="1">
        <v>4.3478260000000004</v>
      </c>
      <c r="K34" s="1">
        <v>3.5714290000000002</v>
      </c>
      <c r="L34" s="1">
        <v>15.38461</v>
      </c>
      <c r="M34" s="1">
        <v>12.5</v>
      </c>
      <c r="N34" s="8"/>
    </row>
    <row r="35" spans="1:14" ht="14.25" customHeight="1" x14ac:dyDescent="0.2">
      <c r="A35" s="4" t="s">
        <v>13</v>
      </c>
      <c r="B35" s="1">
        <v>73.333340000000007</v>
      </c>
      <c r="C35" s="1">
        <v>56.666670000000003</v>
      </c>
      <c r="D35" s="1">
        <v>48.275860000000002</v>
      </c>
      <c r="E35" s="1">
        <v>50</v>
      </c>
      <c r="F35" s="23">
        <v>26.66667</v>
      </c>
      <c r="G35" s="23">
        <v>43.333329999999997</v>
      </c>
      <c r="H35" s="23">
        <v>51.724139999999998</v>
      </c>
      <c r="I35" s="23">
        <v>50</v>
      </c>
      <c r="J35" s="1">
        <v>0</v>
      </c>
      <c r="K35" s="1">
        <v>0</v>
      </c>
      <c r="L35" s="1">
        <v>0</v>
      </c>
      <c r="M35" s="1">
        <v>0</v>
      </c>
      <c r="N35" s="8"/>
    </row>
    <row r="36" spans="1:14" ht="14.25" customHeight="1" x14ac:dyDescent="0.2">
      <c r="A36" s="4" t="s">
        <v>12</v>
      </c>
      <c r="B36" s="1">
        <v>62.06897</v>
      </c>
      <c r="C36" s="1">
        <v>59.090910000000001</v>
      </c>
      <c r="D36" s="1">
        <v>68.181820000000002</v>
      </c>
      <c r="E36" s="1">
        <v>70</v>
      </c>
      <c r="F36" s="23">
        <v>37.93103</v>
      </c>
      <c r="G36" s="23">
        <v>40.909089999999999</v>
      </c>
      <c r="H36" s="23">
        <v>31.818180000000002</v>
      </c>
      <c r="I36" s="23">
        <v>30</v>
      </c>
      <c r="J36" s="1">
        <v>0</v>
      </c>
      <c r="K36" s="1">
        <v>0</v>
      </c>
      <c r="L36" s="1">
        <v>0</v>
      </c>
      <c r="M36" s="1">
        <v>0</v>
      </c>
      <c r="N36" s="8"/>
    </row>
    <row r="37" spans="1:14" ht="14.25" customHeight="1" x14ac:dyDescent="0.2">
      <c r="A37" s="4" t="s">
        <v>11</v>
      </c>
      <c r="B37" s="1">
        <v>94.117649999999998</v>
      </c>
      <c r="C37" s="1">
        <v>86.666659999999993</v>
      </c>
      <c r="D37" s="1">
        <v>72</v>
      </c>
      <c r="E37" s="1">
        <v>56.25</v>
      </c>
      <c r="F37" s="23">
        <v>5.8823530000000002</v>
      </c>
      <c r="G37" s="23">
        <v>13.33333</v>
      </c>
      <c r="H37" s="23">
        <v>28</v>
      </c>
      <c r="I37" s="23">
        <v>43.75</v>
      </c>
      <c r="J37" s="1">
        <v>0</v>
      </c>
      <c r="K37" s="1">
        <v>0</v>
      </c>
      <c r="L37" s="1">
        <v>0</v>
      </c>
      <c r="M37" s="1">
        <v>0</v>
      </c>
      <c r="N37" s="8"/>
    </row>
    <row r="38" spans="1:14" ht="14.25" customHeight="1" x14ac:dyDescent="0.2">
      <c r="A38" s="4" t="s">
        <v>10</v>
      </c>
      <c r="B38" s="1">
        <v>75</v>
      </c>
      <c r="C38" s="1">
        <v>62.962960000000002</v>
      </c>
      <c r="D38" s="1">
        <v>82.758619999999993</v>
      </c>
      <c r="E38" s="1">
        <v>59.375</v>
      </c>
      <c r="F38" s="23">
        <v>17.5</v>
      </c>
      <c r="G38" s="23">
        <v>25.925930000000001</v>
      </c>
      <c r="H38" s="23">
        <v>10.34483</v>
      </c>
      <c r="I38" s="23">
        <v>31.25</v>
      </c>
      <c r="J38" s="1">
        <v>7.5</v>
      </c>
      <c r="K38" s="1">
        <v>11.11111</v>
      </c>
      <c r="L38" s="1">
        <v>6.8965519999999998</v>
      </c>
      <c r="M38" s="1">
        <v>9.375</v>
      </c>
      <c r="N38" s="8"/>
    </row>
    <row r="39" spans="1:14" ht="14.25" customHeight="1" x14ac:dyDescent="0.2">
      <c r="A39" s="4" t="s">
        <v>9</v>
      </c>
      <c r="B39" s="1">
        <v>78.571430000000007</v>
      </c>
      <c r="C39" s="1">
        <v>73.333340000000007</v>
      </c>
      <c r="D39" s="1">
        <v>80</v>
      </c>
      <c r="E39" s="1">
        <v>72.727270000000004</v>
      </c>
      <c r="F39" s="23">
        <v>21.428570000000001</v>
      </c>
      <c r="G39" s="23">
        <v>26.66667</v>
      </c>
      <c r="H39" s="23">
        <v>12</v>
      </c>
      <c r="I39" s="23">
        <v>15.15152</v>
      </c>
      <c r="J39" s="1">
        <v>0</v>
      </c>
      <c r="K39" s="1">
        <v>0</v>
      </c>
      <c r="L39" s="1">
        <v>8</v>
      </c>
      <c r="M39" s="1">
        <v>12.12121</v>
      </c>
      <c r="N39" s="8"/>
    </row>
    <row r="40" spans="1:14" ht="14.25" customHeight="1" x14ac:dyDescent="0.2">
      <c r="A40" s="4" t="s">
        <v>8</v>
      </c>
      <c r="B40" s="1">
        <v>66.666659999999993</v>
      </c>
      <c r="C40" s="1">
        <v>68.75</v>
      </c>
      <c r="D40" s="1">
        <v>52</v>
      </c>
      <c r="E40" s="1">
        <v>76.190479999999994</v>
      </c>
      <c r="F40" s="23">
        <v>27.77778</v>
      </c>
      <c r="G40" s="23">
        <v>31.25</v>
      </c>
      <c r="H40" s="23">
        <v>48</v>
      </c>
      <c r="I40" s="23">
        <v>23.809519999999999</v>
      </c>
      <c r="J40" s="1">
        <v>5.555555</v>
      </c>
      <c r="K40" s="1">
        <v>0</v>
      </c>
      <c r="L40" s="1">
        <v>0</v>
      </c>
      <c r="M40" s="1">
        <v>0</v>
      </c>
      <c r="N40" s="8"/>
    </row>
    <row r="41" spans="1:14" ht="14.25" customHeight="1" x14ac:dyDescent="0.2">
      <c r="A41" s="4" t="s">
        <v>7</v>
      </c>
      <c r="B41" s="1">
        <v>57.142859999999999</v>
      </c>
      <c r="C41" s="1">
        <v>61.111109999999996</v>
      </c>
      <c r="D41" s="1">
        <v>64.285709999999995</v>
      </c>
      <c r="E41" s="1">
        <v>63.157890000000002</v>
      </c>
      <c r="F41" s="23">
        <v>33.333329999999997</v>
      </c>
      <c r="G41" s="23">
        <v>22.22222</v>
      </c>
      <c r="H41" s="23">
        <v>28.571429999999999</v>
      </c>
      <c r="I41" s="23">
        <v>21.052630000000001</v>
      </c>
      <c r="J41" s="1">
        <v>9.523809</v>
      </c>
      <c r="K41" s="1">
        <v>16.66667</v>
      </c>
      <c r="L41" s="1">
        <v>7.1428570000000002</v>
      </c>
      <c r="M41" s="1">
        <v>15.78947</v>
      </c>
      <c r="N41" s="8"/>
    </row>
    <row r="42" spans="1:14" ht="14.25" customHeight="1" x14ac:dyDescent="0.2">
      <c r="A42" s="4" t="s">
        <v>6</v>
      </c>
      <c r="B42" s="1">
        <v>9.6774199999999997</v>
      </c>
      <c r="C42" s="1">
        <v>10.71429</v>
      </c>
      <c r="D42" s="1">
        <v>10.34483</v>
      </c>
      <c r="E42" s="1">
        <v>17.64706</v>
      </c>
      <c r="F42" s="23">
        <v>90.322580000000002</v>
      </c>
      <c r="G42" s="23">
        <v>89.285709999999995</v>
      </c>
      <c r="H42" s="23">
        <v>89.655169999999998</v>
      </c>
      <c r="I42" s="23">
        <v>82.352940000000004</v>
      </c>
      <c r="J42" s="1">
        <v>0</v>
      </c>
      <c r="K42" s="1">
        <v>0</v>
      </c>
      <c r="L42" s="1">
        <v>0</v>
      </c>
      <c r="M42" s="1">
        <v>0</v>
      </c>
      <c r="N42" s="8"/>
    </row>
    <row r="43" spans="1:14" ht="14.25" customHeight="1" x14ac:dyDescent="0.2">
      <c r="A43" s="4" t="s">
        <v>5</v>
      </c>
      <c r="B43" s="1">
        <v>3.8461539999999999</v>
      </c>
      <c r="C43" s="1">
        <v>0</v>
      </c>
      <c r="D43" s="1">
        <v>5.2631579999999998</v>
      </c>
      <c r="E43" s="1">
        <v>13.043480000000001</v>
      </c>
      <c r="F43" s="23">
        <v>96.153850000000006</v>
      </c>
      <c r="G43" s="23">
        <v>100</v>
      </c>
      <c r="H43" s="23">
        <v>94.736840000000001</v>
      </c>
      <c r="I43" s="23">
        <v>86.956519999999998</v>
      </c>
      <c r="J43" s="1">
        <v>0</v>
      </c>
      <c r="K43" s="1">
        <v>0</v>
      </c>
      <c r="L43" s="1">
        <v>0</v>
      </c>
      <c r="M43" s="1">
        <v>0</v>
      </c>
      <c r="N43" s="8"/>
    </row>
    <row r="44" spans="1:14" ht="14.25" customHeight="1" x14ac:dyDescent="0.2">
      <c r="A44" s="4" t="s">
        <v>4</v>
      </c>
      <c r="B44" s="1">
        <v>17.64706</v>
      </c>
      <c r="C44" s="1">
        <v>22.22222</v>
      </c>
      <c r="D44" s="1">
        <v>17.391300000000001</v>
      </c>
      <c r="E44" s="1">
        <v>19.44444</v>
      </c>
      <c r="F44" s="23">
        <v>82.352940000000004</v>
      </c>
      <c r="G44" s="23">
        <v>77.777780000000007</v>
      </c>
      <c r="H44" s="23">
        <v>78.260869999999997</v>
      </c>
      <c r="I44" s="23">
        <v>80.55556</v>
      </c>
      <c r="J44" s="1">
        <v>0</v>
      </c>
      <c r="K44" s="1">
        <v>0</v>
      </c>
      <c r="L44" s="1">
        <v>4.3478260000000004</v>
      </c>
      <c r="M44" s="1">
        <v>0</v>
      </c>
      <c r="N44" s="8"/>
    </row>
    <row r="45" spans="1:14" ht="14.25" customHeight="1" x14ac:dyDescent="0.2">
      <c r="A45" s="4" t="s">
        <v>3</v>
      </c>
      <c r="B45" s="1">
        <v>0</v>
      </c>
      <c r="C45" s="1">
        <v>0</v>
      </c>
      <c r="D45" s="1">
        <v>0</v>
      </c>
      <c r="E45" s="1">
        <v>0</v>
      </c>
      <c r="F45" s="23">
        <v>0</v>
      </c>
      <c r="G45" s="23">
        <v>0</v>
      </c>
      <c r="H45" s="23">
        <v>0</v>
      </c>
      <c r="I45" s="23">
        <v>0</v>
      </c>
      <c r="J45" s="1">
        <v>0</v>
      </c>
      <c r="K45" s="1">
        <v>0</v>
      </c>
      <c r="L45" s="1">
        <v>0</v>
      </c>
      <c r="M45" s="1">
        <v>0</v>
      </c>
      <c r="N45" s="8"/>
    </row>
    <row r="46" spans="1:14" ht="14.25" customHeight="1" x14ac:dyDescent="0.2">
      <c r="A46" s="4" t="s">
        <v>2</v>
      </c>
      <c r="B46" s="1">
        <v>0</v>
      </c>
      <c r="C46" s="1">
        <v>0</v>
      </c>
      <c r="D46" s="1">
        <v>0</v>
      </c>
      <c r="E46" s="1">
        <v>0</v>
      </c>
      <c r="F46" s="23">
        <v>0</v>
      </c>
      <c r="G46" s="23">
        <v>0</v>
      </c>
      <c r="H46" s="23">
        <v>0</v>
      </c>
      <c r="I46" s="23">
        <v>0</v>
      </c>
      <c r="J46" s="1">
        <v>0</v>
      </c>
      <c r="K46" s="1">
        <v>0</v>
      </c>
      <c r="L46" s="1">
        <v>0</v>
      </c>
      <c r="M46" s="1">
        <v>0</v>
      </c>
      <c r="N46" s="8"/>
    </row>
    <row r="47" spans="1:14" ht="14.25" customHeight="1" x14ac:dyDescent="0.2">
      <c r="A47" s="4" t="s">
        <v>1</v>
      </c>
      <c r="B47" s="1">
        <v>0</v>
      </c>
      <c r="C47" s="1">
        <v>0</v>
      </c>
      <c r="D47" s="1">
        <v>0</v>
      </c>
      <c r="E47" s="1">
        <v>0</v>
      </c>
      <c r="F47" s="23">
        <v>0</v>
      </c>
      <c r="G47" s="23">
        <v>0</v>
      </c>
      <c r="H47" s="23">
        <v>0</v>
      </c>
      <c r="I47" s="23">
        <v>0</v>
      </c>
      <c r="J47" s="1">
        <v>0</v>
      </c>
      <c r="K47" s="1">
        <v>0</v>
      </c>
      <c r="L47" s="1">
        <v>0</v>
      </c>
      <c r="M47" s="1">
        <v>0</v>
      </c>
      <c r="N47" s="8"/>
    </row>
    <row r="48" spans="1:14" ht="14.25" customHeight="1" x14ac:dyDescent="0.2">
      <c r="A48" s="4" t="s">
        <v>0</v>
      </c>
      <c r="B48" s="1">
        <v>0</v>
      </c>
      <c r="C48" s="1">
        <v>0</v>
      </c>
      <c r="D48" s="1">
        <v>0</v>
      </c>
      <c r="E48" s="1">
        <v>0</v>
      </c>
      <c r="F48" s="23">
        <v>0</v>
      </c>
      <c r="G48" s="23">
        <v>0</v>
      </c>
      <c r="H48" s="23">
        <v>0</v>
      </c>
      <c r="I48" s="23">
        <v>0</v>
      </c>
      <c r="J48" s="1">
        <v>0</v>
      </c>
      <c r="K48" s="1">
        <v>0</v>
      </c>
      <c r="L48" s="1">
        <v>0</v>
      </c>
      <c r="M48" s="1">
        <v>0</v>
      </c>
      <c r="N48" s="8"/>
    </row>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sheetData>
  <mergeCells count="3">
    <mergeCell ref="B2:E2"/>
    <mergeCell ref="F2:I2"/>
    <mergeCell ref="J2:M2"/>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Fig. 3C absolute counts</vt:lpstr>
      <vt:lpstr>Fig. 3C percentages</vt:lpstr>
    </vt:vector>
  </TitlesOfParts>
  <Company>MPI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Panza, Paolo</dc:creator>
  <cp:lastModifiedBy>Paolo Panza</cp:lastModifiedBy>
  <cp:lastPrinted>2021-06-29T13:09:43Z</cp:lastPrinted>
  <dcterms:created xsi:type="dcterms:W3CDTF">2020-12-21T18:09:38Z</dcterms:created>
  <dcterms:modified xsi:type="dcterms:W3CDTF">2021-09-15T12:41:45Z</dcterms:modified>
</cp:coreProperties>
</file>