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est1\OneDrive\2021-Apr-13-eLife-RA-65822-R1-Resubmission Correction\2021-Apr-13 Source Data Files\"/>
    </mc:Choice>
  </mc:AlternateContent>
  <bookViews>
    <workbookView xWindow="0" yWindow="0" windowWidth="16695" windowHeight="5693"/>
  </bookViews>
  <sheets>
    <sheet name="Figure 2—figure supplemen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B24" i="1"/>
  <c r="C24" i="1" s="1"/>
  <c r="B23" i="1"/>
  <c r="C23" i="1" s="1"/>
  <c r="B22" i="1"/>
  <c r="C22" i="1" s="1"/>
  <c r="C21" i="1"/>
  <c r="B21" i="1"/>
  <c r="B20" i="1"/>
  <c r="C20" i="1" s="1"/>
  <c r="B19" i="1"/>
  <c r="C19" i="1" s="1"/>
  <c r="C18" i="1"/>
  <c r="B18" i="1"/>
  <c r="C17" i="1"/>
  <c r="B17" i="1"/>
  <c r="B16" i="1"/>
  <c r="C16" i="1" s="1"/>
  <c r="B8" i="1"/>
  <c r="C8" i="1" s="1"/>
  <c r="C7" i="1"/>
  <c r="B7" i="1"/>
  <c r="C6" i="1"/>
  <c r="B6" i="1"/>
  <c r="C5" i="1"/>
  <c r="B5" i="1"/>
</calcChain>
</file>

<file path=xl/sharedStrings.xml><?xml version="1.0" encoding="utf-8"?>
<sst xmlns="http://schemas.openxmlformats.org/spreadsheetml/2006/main" count="19" uniqueCount="11">
  <si>
    <t>SIK inhibitor treatment P2X2 A337Anap/R313W (300 nM SIK inhibitor)</t>
  </si>
  <si>
    <t>Figure 2—figure supplement 1</t>
  </si>
  <si>
    <t>Without SIK</t>
  </si>
  <si>
    <t xml:space="preserve">F trace at 440nm +160mV control </t>
  </si>
  <si>
    <t>control (% F change baseline subtracted)</t>
  </si>
  <si>
    <t>%</t>
  </si>
  <si>
    <t>F change</t>
  </si>
  <si>
    <t>no change</t>
  </si>
  <si>
    <t>300 nM SIK</t>
  </si>
  <si>
    <t>F trace at 440nm +160mV 300nM SIK</t>
  </si>
  <si>
    <t>300nM SIK (% F change baseline subtracted)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</si>
</sst>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4" sqref="G4"/>
    </sheetView>
  </sheetViews>
  <sheetFormatPr defaultRowHeight="14.25" x14ac:dyDescent="0.45"/>
  <cols>
    <col min="1" max="1" width="14.1328125" bestFit="1" customWidth="1"/>
    <col min="2" max="2" width="36.1328125" bestFit="1" customWidth="1"/>
    <col min="3" max="3" width="43.73046875" bestFit="1" customWidth="1"/>
    <col min="5" max="5" width="12" bestFit="1" customWidth="1"/>
    <col min="9" max="9" width="7.59765625" bestFit="1" customWidth="1"/>
  </cols>
  <sheetData>
    <row r="1" spans="1:5" x14ac:dyDescent="0.45">
      <c r="A1" s="1" t="s">
        <v>1</v>
      </c>
      <c r="B1" s="1"/>
      <c r="C1" s="1"/>
    </row>
    <row r="2" spans="1:5" x14ac:dyDescent="0.45">
      <c r="A2" s="9" t="s">
        <v>0</v>
      </c>
      <c r="B2" s="9"/>
      <c r="C2" s="9"/>
      <c r="E2" s="1"/>
    </row>
    <row r="3" spans="1:5" ht="14.65" thickBot="1" x14ac:dyDescent="0.5"/>
    <row r="4" spans="1:5" ht="14.65" thickBot="1" x14ac:dyDescent="0.5">
      <c r="A4" t="s">
        <v>2</v>
      </c>
      <c r="B4" s="2" t="s">
        <v>3</v>
      </c>
      <c r="C4" s="3" t="s">
        <v>4</v>
      </c>
      <c r="E4" s="4" t="s">
        <v>5</v>
      </c>
    </row>
    <row r="5" spans="1:5" x14ac:dyDescent="0.45">
      <c r="B5" s="5">
        <f>1.0025-0.9902</f>
        <v>1.2299999999999978E-2</v>
      </c>
      <c r="C5" s="6">
        <f>B5/1.0025*100</f>
        <v>1.2269326683291748</v>
      </c>
      <c r="E5" s="5" t="s">
        <v>6</v>
      </c>
    </row>
    <row r="6" spans="1:5" x14ac:dyDescent="0.45">
      <c r="B6" s="5">
        <f>1.002-0.9902</f>
        <v>1.1800000000000033E-2</v>
      </c>
      <c r="C6" s="6">
        <f>B6/1.002*100</f>
        <v>1.1776447105788455</v>
      </c>
      <c r="E6" s="5">
        <v>57</v>
      </c>
    </row>
    <row r="7" spans="1:5" x14ac:dyDescent="0.45">
      <c r="B7" s="5">
        <f>1.0021-0.9869</f>
        <v>1.5199999999999991E-2</v>
      </c>
      <c r="C7" s="6">
        <f>B7/1.0021*100</f>
        <v>1.5168146891527783</v>
      </c>
      <c r="E7" s="5"/>
    </row>
    <row r="8" spans="1:5" x14ac:dyDescent="0.45">
      <c r="B8" s="5">
        <f>1.0008-0.9856</f>
        <v>1.519999999999988E-2</v>
      </c>
      <c r="C8" s="6">
        <f>B8/1.0008*100</f>
        <v>1.5187849720223703</v>
      </c>
      <c r="E8" s="5"/>
    </row>
    <row r="9" spans="1:5" x14ac:dyDescent="0.45">
      <c r="B9" s="5" t="s">
        <v>7</v>
      </c>
      <c r="C9" s="6">
        <v>0</v>
      </c>
      <c r="E9" s="5" t="s">
        <v>7</v>
      </c>
    </row>
    <row r="10" spans="1:5" x14ac:dyDescent="0.45">
      <c r="B10" s="5" t="s">
        <v>7</v>
      </c>
      <c r="C10" s="6">
        <v>0</v>
      </c>
      <c r="E10" s="5">
        <v>43</v>
      </c>
    </row>
    <row r="11" spans="1:5" ht="14.65" thickBot="1" x14ac:dyDescent="0.5">
      <c r="B11" s="7" t="s">
        <v>7</v>
      </c>
      <c r="C11" s="8">
        <v>0</v>
      </c>
      <c r="E11" s="7"/>
    </row>
    <row r="14" spans="1:5" ht="14.65" thickBot="1" x14ac:dyDescent="0.5"/>
    <row r="15" spans="1:5" ht="14.65" thickBot="1" x14ac:dyDescent="0.5">
      <c r="A15" t="s">
        <v>8</v>
      </c>
      <c r="B15" s="2" t="s">
        <v>9</v>
      </c>
      <c r="C15" s="3" t="s">
        <v>10</v>
      </c>
      <c r="E15" s="4" t="s">
        <v>5</v>
      </c>
    </row>
    <row r="16" spans="1:5" x14ac:dyDescent="0.45">
      <c r="B16" s="5">
        <f>1.0038-0.9919</f>
        <v>1.1900000000000022E-2</v>
      </c>
      <c r="C16" s="6">
        <f>B16/1.0038*100</f>
        <v>1.1854951185495139</v>
      </c>
      <c r="E16" s="5" t="s">
        <v>6</v>
      </c>
    </row>
    <row r="17" spans="2:5" x14ac:dyDescent="0.45">
      <c r="B17" s="5">
        <f>1.0025-0.9975</f>
        <v>4.9999999999998934E-3</v>
      </c>
      <c r="C17" s="6">
        <f>B17/1.0024*100</f>
        <v>0.49880287310453852</v>
      </c>
      <c r="E17" s="5">
        <v>80</v>
      </c>
    </row>
    <row r="18" spans="2:5" x14ac:dyDescent="0.45">
      <c r="B18" s="5">
        <f>0.9999-0.9848</f>
        <v>1.5100000000000002E-2</v>
      </c>
      <c r="C18" s="6">
        <f>B18/0.9999*100</f>
        <v>1.5101510151015103</v>
      </c>
      <c r="E18" s="5"/>
    </row>
    <row r="19" spans="2:5" x14ac:dyDescent="0.45">
      <c r="B19" s="5">
        <f>1.0006-0.9967</f>
        <v>3.8999999999999035E-3</v>
      </c>
      <c r="C19" s="6">
        <f>B19/1.0006*100</f>
        <v>0.38976614031580087</v>
      </c>
      <c r="E19" s="5"/>
    </row>
    <row r="20" spans="2:5" x14ac:dyDescent="0.45">
      <c r="B20" s="5">
        <f>1.0032-0.9842</f>
        <v>1.9000000000000128E-2</v>
      </c>
      <c r="C20" s="6">
        <f>B20/1.0032*100</f>
        <v>1.8939393939394065</v>
      </c>
      <c r="E20" s="5"/>
    </row>
    <row r="21" spans="2:5" x14ac:dyDescent="0.45">
      <c r="B21" s="5">
        <f>1.0007-0.9754</f>
        <v>2.5299999999999878E-2</v>
      </c>
      <c r="C21" s="6">
        <f>B21/1.0007*100</f>
        <v>2.5282302388328048</v>
      </c>
      <c r="E21" s="5"/>
    </row>
    <row r="22" spans="2:5" x14ac:dyDescent="0.45">
      <c r="B22" s="5">
        <f>1.0004-0.9964</f>
        <v>4.0000000000000036E-3</v>
      </c>
      <c r="C22" s="6">
        <f>B22/1.0004*100</f>
        <v>0.39984006397441058</v>
      </c>
      <c r="E22" s="5"/>
    </row>
    <row r="23" spans="2:5" x14ac:dyDescent="0.45">
      <c r="B23" s="5">
        <f>1.0004-0.9953</f>
        <v>5.0999999999999934E-3</v>
      </c>
      <c r="C23" s="6">
        <f>B23/1.0004*100</f>
        <v>0.50979608156737244</v>
      </c>
      <c r="E23" s="5"/>
    </row>
    <row r="24" spans="2:5" x14ac:dyDescent="0.45">
      <c r="B24" s="5">
        <f>0.9997-0.9967</f>
        <v>3.0000000000000027E-3</v>
      </c>
      <c r="C24" s="6">
        <f>B24/0.9997*100</f>
        <v>0.30009002700810267</v>
      </c>
      <c r="E24" s="5"/>
    </row>
    <row r="25" spans="2:5" x14ac:dyDescent="0.45">
      <c r="B25" s="5">
        <f>1.0013-0.9935</f>
        <v>7.8000000000000291E-3</v>
      </c>
      <c r="C25" s="6">
        <f>B25/1.0013*100</f>
        <v>0.77898731648856767</v>
      </c>
      <c r="E25" s="5"/>
    </row>
    <row r="26" spans="2:5" x14ac:dyDescent="0.45">
      <c r="B26" s="5" t="s">
        <v>7</v>
      </c>
      <c r="C26" s="6">
        <v>0</v>
      </c>
      <c r="E26" s="5" t="s">
        <v>7</v>
      </c>
    </row>
    <row r="27" spans="2:5" ht="14.65" thickBot="1" x14ac:dyDescent="0.5">
      <c r="B27" s="7" t="s">
        <v>7</v>
      </c>
      <c r="C27" s="8">
        <v>0</v>
      </c>
      <c r="E27" s="7">
        <v>20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2—figure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guest1</dc:creator>
  <cp:lastModifiedBy>guest1</cp:lastModifiedBy>
  <dcterms:created xsi:type="dcterms:W3CDTF">2021-04-14T04:17:54Z</dcterms:created>
  <dcterms:modified xsi:type="dcterms:W3CDTF">2021-04-14T04:23:22Z</dcterms:modified>
</cp:coreProperties>
</file>