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8cf01668a8b06fdf/2021-Apr-13-eLife-RA-65822-R1-Resubmission Correction/2021-Apr-13 Source Data Files/"/>
    </mc:Choice>
  </mc:AlternateContent>
  <bookViews>
    <workbookView xWindow="0" yWindow="0" windowWidth="19200" windowHeight="6585"/>
  </bookViews>
  <sheets>
    <sheet name="F-V A337Anap" sheetId="1" r:id="rId1"/>
    <sheet name="Incidence of F change A337Anap" sheetId="4" r:id="rId2"/>
    <sheet name="F-V I341Anap" sheetId="2" r:id="rId3"/>
    <sheet name="Incidence of F change I341Anap" sheetId="5" r:id="rId4"/>
    <sheet name="G-V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C5" i="5"/>
  <c r="C4" i="5"/>
  <c r="C8" i="4"/>
  <c r="C7" i="4"/>
  <c r="C6" i="4"/>
  <c r="C5" i="4"/>
  <c r="C4" i="4"/>
</calcChain>
</file>

<file path=xl/sharedStrings.xml><?xml version="1.0" encoding="utf-8"?>
<sst xmlns="http://schemas.openxmlformats.org/spreadsheetml/2006/main" count="98" uniqueCount="49">
  <si>
    <t>A337Anap with SIK inhibitor</t>
  </si>
  <si>
    <r>
      <t>10</t>
    </r>
    <r>
      <rPr>
        <sz val="11"/>
        <color theme="1"/>
        <rFont val="Calibri"/>
        <family val="2"/>
      </rPr>
      <t>µM ATP</t>
    </r>
  </si>
  <si>
    <r>
      <t xml:space="preserve">% </t>
    </r>
    <r>
      <rPr>
        <sz val="11"/>
        <color theme="1"/>
        <rFont val="Calibri"/>
        <family val="2"/>
      </rPr>
      <t>∆F/F</t>
    </r>
  </si>
  <si>
    <r>
      <t xml:space="preserve">average </t>
    </r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voltage</t>
    </r>
  </si>
  <si>
    <t>SD</t>
  </si>
  <si>
    <t>s.e.m</t>
  </si>
  <si>
    <t>∆voltage</t>
  </si>
  <si>
    <t>Figure 3C</t>
  </si>
  <si>
    <t>Figure 3G</t>
  </si>
  <si>
    <t>I341Anap with SIK inhibitor</t>
  </si>
  <si>
    <t>average ∆voltage</t>
  </si>
  <si>
    <t xml:space="preserve"> average % ∆F/F</t>
  </si>
  <si>
    <t>G-V</t>
  </si>
  <si>
    <t>n=3</t>
  </si>
  <si>
    <t>Voltage</t>
  </si>
  <si>
    <t>Average G/Gmax</t>
  </si>
  <si>
    <t>A337Anap</t>
  </si>
  <si>
    <t>I341Anap</t>
  </si>
  <si>
    <t>holding potential = -40 mV</t>
  </si>
  <si>
    <t>holding potential = +20 mV</t>
  </si>
  <si>
    <t>n=8</t>
  </si>
  <si>
    <t>Figure 3D, 3H</t>
  </si>
  <si>
    <t>WT large expression level</t>
  </si>
  <si>
    <t>A337Anap with SIK inhibitor (ATP 10µM)</t>
  </si>
  <si>
    <t>Incidence of F change per batch</t>
  </si>
  <si>
    <t>(%)</t>
  </si>
  <si>
    <t>Total oocytes</t>
  </si>
  <si>
    <t>batch 1</t>
  </si>
  <si>
    <t>1/5</t>
  </si>
  <si>
    <t>batch 2</t>
  </si>
  <si>
    <t>batch 3</t>
  </si>
  <si>
    <t>batch 4</t>
  </si>
  <si>
    <t>batch 5</t>
  </si>
  <si>
    <t>6/8</t>
  </si>
  <si>
    <t>5/8</t>
  </si>
  <si>
    <t>4/6</t>
  </si>
  <si>
    <t>7/9</t>
  </si>
  <si>
    <t>average incidence</t>
  </si>
  <si>
    <t>NOTE:</t>
  </si>
  <si>
    <t>3/6</t>
  </si>
  <si>
    <t>4/9</t>
  </si>
  <si>
    <t>I341Anap with SIK inhibitor (ATP 10µM)</t>
  </si>
  <si>
    <t xml:space="preserve">therefore for analysis: n=3 only </t>
  </si>
  <si>
    <t>therefore for analysis: n=8 only</t>
  </si>
  <si>
    <r>
      <t xml:space="preserve">for analysis only %F change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Calibri"/>
        <family val="2"/>
        <scheme val="minor"/>
      </rPr>
      <t>0.4% was analyzed</t>
    </r>
  </si>
  <si>
    <r>
      <t xml:space="preserve">all including %F change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0.4%</t>
    </r>
  </si>
  <si>
    <t>all including %F change &lt; 0.8%</t>
  </si>
  <si>
    <t>for analysis only %F change &gt; 0.8% was analyzed</t>
  </si>
  <si>
    <t>∆F/F is calculated at the steady-state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</si>
</sst>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14" fontId="0" fillId="0" borderId="0" xfId="0" applyNumberFormat="1"/>
    <xf numFmtId="16" fontId="0" fillId="0" borderId="0" xfId="0" quotePrefix="1" applyNumberFormat="1"/>
    <xf numFmtId="0" fontId="0" fillId="0" borderId="0" xfId="0" quotePrefix="1"/>
    <xf numFmtId="0" fontId="0" fillId="0" borderId="0" xfId="0" applyFill="1" applyAlignment="1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CCFF"/>
      <color rgb="FFCCE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>
      <selection activeCell="G27" sqref="G27"/>
    </sheetView>
  </sheetViews>
  <sheetFormatPr defaultRowHeight="14.25" x14ac:dyDescent="0.45"/>
  <cols>
    <col min="1" max="1" width="14.3984375" customWidth="1"/>
    <col min="2" max="3" width="12.73046875" bestFit="1" customWidth="1"/>
    <col min="5" max="5" width="20.265625" bestFit="1" customWidth="1"/>
    <col min="6" max="6" width="18.86328125" bestFit="1" customWidth="1"/>
  </cols>
  <sheetData>
    <row r="1" spans="1:9" x14ac:dyDescent="0.45">
      <c r="A1" s="16" t="s">
        <v>7</v>
      </c>
    </row>
    <row r="3" spans="1:9" x14ac:dyDescent="0.45">
      <c r="A3" t="s">
        <v>0</v>
      </c>
      <c r="E3" t="s">
        <v>1</v>
      </c>
      <c r="F3" t="s">
        <v>48</v>
      </c>
      <c r="I3" t="s">
        <v>19</v>
      </c>
    </row>
    <row r="5" spans="1:9" ht="14.65" thickBot="1" x14ac:dyDescent="0.5">
      <c r="A5" s="1">
        <v>1</v>
      </c>
    </row>
    <row r="6" spans="1:9" ht="14.65" thickBot="1" x14ac:dyDescent="0.5">
      <c r="A6" t="s">
        <v>2</v>
      </c>
      <c r="B6" t="s">
        <v>6</v>
      </c>
      <c r="E6" s="9" t="s">
        <v>3</v>
      </c>
      <c r="F6" s="9" t="s">
        <v>11</v>
      </c>
      <c r="G6" s="9" t="s">
        <v>4</v>
      </c>
      <c r="H6" s="10" t="s">
        <v>5</v>
      </c>
    </row>
    <row r="7" spans="1:9" x14ac:dyDescent="0.45">
      <c r="A7">
        <v>0.26067363942280003</v>
      </c>
      <c r="B7">
        <v>19.47021484375</v>
      </c>
      <c r="E7" s="7">
        <v>18.482208251953125</v>
      </c>
      <c r="F7" s="7">
        <v>0.3023393494004375</v>
      </c>
      <c r="G7" s="7">
        <v>0.11257195743867221</v>
      </c>
      <c r="H7" s="4">
        <v>3.9800197238164262E-2</v>
      </c>
    </row>
    <row r="8" spans="1:9" x14ac:dyDescent="0.45">
      <c r="A8">
        <v>3.3462652936600001E-2</v>
      </c>
      <c r="B8">
        <v>0</v>
      </c>
      <c r="E8" s="7">
        <v>0</v>
      </c>
      <c r="F8" s="7">
        <v>3.4188578138137499E-2</v>
      </c>
      <c r="G8" s="7">
        <v>3.3710809619275604E-2</v>
      </c>
      <c r="H8" s="4">
        <v>1.1918571040539238E-2</v>
      </c>
    </row>
    <row r="9" spans="1:9" x14ac:dyDescent="0.45">
      <c r="A9">
        <v>-9.1205188073199994E-2</v>
      </c>
      <c r="B9">
        <v>-19.59228515625</v>
      </c>
      <c r="E9" s="7">
        <v>-18.6004638671875</v>
      </c>
      <c r="F9" s="7">
        <v>-0.21322238899302501</v>
      </c>
      <c r="G9" s="7">
        <v>0.11666238075078819</v>
      </c>
      <c r="H9" s="4">
        <v>4.1246380269124638E-2</v>
      </c>
    </row>
    <row r="10" spans="1:9" x14ac:dyDescent="0.45">
      <c r="A10">
        <v>-0.25759234558789995</v>
      </c>
      <c r="B10">
        <v>-39.154052734375</v>
      </c>
      <c r="E10" s="7">
        <v>-37.078857421875</v>
      </c>
      <c r="F10" s="7">
        <v>-0.43432018137537493</v>
      </c>
      <c r="G10" s="7">
        <v>0.21163865031137188</v>
      </c>
      <c r="H10" s="4">
        <v>7.4825562398169732E-2</v>
      </c>
    </row>
    <row r="11" spans="1:9" x14ac:dyDescent="0.45">
      <c r="A11">
        <v>-0.4184918478131</v>
      </c>
      <c r="B11">
        <v>-58.65478515625</v>
      </c>
      <c r="E11" s="7">
        <v>-55.2825927734375</v>
      </c>
      <c r="F11" s="7">
        <v>-0.64466498442926246</v>
      </c>
      <c r="G11" s="7">
        <v>0.30043022436551453</v>
      </c>
      <c r="H11" s="4">
        <v>0.10621812446112562</v>
      </c>
    </row>
    <row r="12" spans="1:9" x14ac:dyDescent="0.45">
      <c r="A12">
        <v>-0.56769922375679993</v>
      </c>
      <c r="B12">
        <v>-77.94189453125</v>
      </c>
      <c r="E12" s="7">
        <v>-73.146820068359375</v>
      </c>
      <c r="F12" s="7">
        <v>-0.84452962910291274</v>
      </c>
      <c r="G12" s="7">
        <v>0.38015343428195192</v>
      </c>
      <c r="H12" s="4">
        <v>0.13440453563606136</v>
      </c>
    </row>
    <row r="13" spans="1:9" x14ac:dyDescent="0.45">
      <c r="A13">
        <v>-0.69893854670230005</v>
      </c>
      <c r="B13">
        <v>-97.0458984375</v>
      </c>
      <c r="E13" s="7">
        <v>-90.58380126953125</v>
      </c>
      <c r="F13" s="7">
        <v>-1.0368128627305999</v>
      </c>
      <c r="G13" s="7">
        <v>0.46178080742540062</v>
      </c>
      <c r="H13" s="4">
        <v>0.16326417017615</v>
      </c>
    </row>
    <row r="14" spans="1:9" x14ac:dyDescent="0.45">
      <c r="A14">
        <v>-0.83718686364589989</v>
      </c>
      <c r="B14">
        <v>-115.78369140625</v>
      </c>
      <c r="E14" s="7">
        <v>-107.54013061523438</v>
      </c>
      <c r="F14" s="7">
        <v>-1.1995186709100498</v>
      </c>
      <c r="G14" s="7">
        <v>0.51598913485869169</v>
      </c>
      <c r="H14" s="4">
        <v>0.18242970813858042</v>
      </c>
    </row>
    <row r="15" spans="1:9" x14ac:dyDescent="0.45">
      <c r="A15">
        <v>-0.93839887995269999</v>
      </c>
      <c r="B15">
        <v>-134.490966796875</v>
      </c>
      <c r="E15" s="7">
        <v>-124.16839599609375</v>
      </c>
      <c r="F15" s="7">
        <v>-1.3372353219892876</v>
      </c>
      <c r="G15" s="7">
        <v>0.55707415108153246</v>
      </c>
      <c r="H15" s="4">
        <v>0.19695545492674543</v>
      </c>
    </row>
    <row r="16" spans="1:9" ht="14.65" thickBot="1" x14ac:dyDescent="0.5">
      <c r="A16">
        <v>-1.0585657553746999</v>
      </c>
      <c r="B16">
        <v>-152.679443359375</v>
      </c>
      <c r="E16" s="8">
        <v>-140.29312133789063</v>
      </c>
      <c r="F16" s="8">
        <v>-1.4742321858648377</v>
      </c>
      <c r="G16" s="8">
        <v>0.62441465911239435</v>
      </c>
      <c r="H16" s="6">
        <v>0.22076391986533023</v>
      </c>
    </row>
    <row r="19" spans="1:2" x14ac:dyDescent="0.45">
      <c r="A19" s="1">
        <v>2</v>
      </c>
    </row>
    <row r="20" spans="1:2" x14ac:dyDescent="0.45">
      <c r="A20" t="s">
        <v>2</v>
      </c>
      <c r="B20" t="s">
        <v>6</v>
      </c>
    </row>
    <row r="21" spans="1:2" x14ac:dyDescent="0.45">
      <c r="A21">
        <v>0.30830799369140005</v>
      </c>
      <c r="B21">
        <v>19.04296875</v>
      </c>
    </row>
    <row r="22" spans="1:2" x14ac:dyDescent="0.45">
      <c r="A22">
        <v>7.0366950239999976E-2</v>
      </c>
      <c r="B22">
        <v>0</v>
      </c>
    </row>
    <row r="23" spans="1:2" x14ac:dyDescent="0.45">
      <c r="A23">
        <v>-0.18428254406900002</v>
      </c>
      <c r="B23">
        <v>-19.317626953125</v>
      </c>
    </row>
    <row r="24" spans="1:2" x14ac:dyDescent="0.45">
      <c r="A24">
        <v>-0.39216380100700005</v>
      </c>
      <c r="B24">
        <v>-38.39111328125</v>
      </c>
    </row>
    <row r="25" spans="1:2" x14ac:dyDescent="0.45">
      <c r="A25">
        <v>-0.6018762476742</v>
      </c>
      <c r="B25">
        <v>-57.373046875</v>
      </c>
    </row>
    <row r="26" spans="1:2" x14ac:dyDescent="0.45">
      <c r="A26">
        <v>-0.81557461526239983</v>
      </c>
      <c r="B26">
        <v>-76.202392578125</v>
      </c>
    </row>
    <row r="27" spans="1:2" x14ac:dyDescent="0.45">
      <c r="A27">
        <v>-1.0376459686085999</v>
      </c>
      <c r="B27">
        <v>-94.818115234375</v>
      </c>
    </row>
    <row r="28" spans="1:2" x14ac:dyDescent="0.45">
      <c r="A28">
        <v>-1.1788041330874002</v>
      </c>
      <c r="B28">
        <v>-113.189697265625</v>
      </c>
    </row>
    <row r="29" spans="1:2" x14ac:dyDescent="0.45">
      <c r="A29">
        <v>-1.3555345125495999</v>
      </c>
      <c r="B29">
        <v>-131.28662109375</v>
      </c>
    </row>
    <row r="30" spans="1:2" x14ac:dyDescent="0.45">
      <c r="A30">
        <v>-1.5655534574762</v>
      </c>
      <c r="B30">
        <v>-148.834228515625</v>
      </c>
    </row>
    <row r="33" spans="1:2" x14ac:dyDescent="0.45">
      <c r="A33" s="1">
        <v>3</v>
      </c>
    </row>
    <row r="34" spans="1:2" x14ac:dyDescent="0.45">
      <c r="A34" t="s">
        <v>2</v>
      </c>
      <c r="B34" t="s">
        <v>6</v>
      </c>
    </row>
    <row r="35" spans="1:2" x14ac:dyDescent="0.45">
      <c r="A35" s="2">
        <v>0.17792461439969998</v>
      </c>
      <c r="B35" s="2">
        <v>17.852783203125</v>
      </c>
    </row>
    <row r="36" spans="1:2" x14ac:dyDescent="0.45">
      <c r="A36" s="2">
        <v>-2.2822176106299975E-2</v>
      </c>
      <c r="B36" s="2">
        <v>0</v>
      </c>
    </row>
    <row r="37" spans="1:2" x14ac:dyDescent="0.45">
      <c r="A37" s="2">
        <v>-0.19065930973739997</v>
      </c>
      <c r="B37" s="2">
        <v>-17.822265625</v>
      </c>
    </row>
    <row r="38" spans="1:2" x14ac:dyDescent="0.45">
      <c r="A38" s="2">
        <v>-0.3841027151793</v>
      </c>
      <c r="B38" s="2">
        <v>-35.675048828125</v>
      </c>
    </row>
    <row r="39" spans="1:2" x14ac:dyDescent="0.45">
      <c r="A39" s="2">
        <v>-0.49669113941490006</v>
      </c>
      <c r="B39" s="2">
        <v>-53.375244140625</v>
      </c>
    </row>
    <row r="40" spans="1:2" x14ac:dyDescent="0.45">
      <c r="A40" s="2">
        <v>-0.6229987833649</v>
      </c>
      <c r="B40" s="2">
        <v>-70.953369140625</v>
      </c>
    </row>
    <row r="41" spans="1:2" x14ac:dyDescent="0.45">
      <c r="A41" s="2">
        <v>-0.77054754365239986</v>
      </c>
      <c r="B41" s="2">
        <v>-88.43994140625</v>
      </c>
    </row>
    <row r="42" spans="1:2" x14ac:dyDescent="0.45">
      <c r="A42" s="2">
        <v>-0.93326892238119996</v>
      </c>
      <c r="B42" s="2">
        <v>-105.743408203125</v>
      </c>
    </row>
    <row r="43" spans="1:2" x14ac:dyDescent="0.45">
      <c r="A43" s="2">
        <v>-1.0073988465593</v>
      </c>
      <c r="B43" s="2">
        <v>-123.10791015625</v>
      </c>
    </row>
    <row r="44" spans="1:2" x14ac:dyDescent="0.45">
      <c r="A44" s="2">
        <v>-1.0848970385269001</v>
      </c>
      <c r="B44" s="2">
        <v>-140.045166015625</v>
      </c>
    </row>
    <row r="47" spans="1:2" x14ac:dyDescent="0.45">
      <c r="A47" s="1">
        <v>4</v>
      </c>
    </row>
    <row r="48" spans="1:2" x14ac:dyDescent="0.45">
      <c r="A48" t="s">
        <v>2</v>
      </c>
      <c r="B48" t="s">
        <v>6</v>
      </c>
    </row>
    <row r="49" spans="1:2" x14ac:dyDescent="0.45">
      <c r="A49">
        <v>0.42146438499909999</v>
      </c>
      <c r="B49">
        <v>17.7001953125</v>
      </c>
    </row>
    <row r="50" spans="1:2" x14ac:dyDescent="0.45">
      <c r="A50">
        <v>2.0495522767299997E-2</v>
      </c>
      <c r="B50">
        <v>0</v>
      </c>
    </row>
    <row r="51" spans="1:2" x14ac:dyDescent="0.45">
      <c r="A51">
        <v>-0.28974736342199997</v>
      </c>
      <c r="B51">
        <v>-17.547607421875</v>
      </c>
    </row>
    <row r="52" spans="1:2" x14ac:dyDescent="0.45">
      <c r="A52">
        <v>-0.67926082992920001</v>
      </c>
      <c r="B52">
        <v>-34.85107421875</v>
      </c>
    </row>
    <row r="53" spans="1:2" x14ac:dyDescent="0.45">
      <c r="A53">
        <v>-0.95113605493680009</v>
      </c>
      <c r="B53">
        <v>-51.69677734375</v>
      </c>
    </row>
    <row r="54" spans="1:2" x14ac:dyDescent="0.45">
      <c r="A54">
        <v>-1.2410664930940001</v>
      </c>
      <c r="B54">
        <v>-68.145751953125</v>
      </c>
    </row>
    <row r="55" spans="1:2" x14ac:dyDescent="0.45">
      <c r="A55">
        <v>-1.5353036927991</v>
      </c>
      <c r="B55">
        <v>-84.04541015625</v>
      </c>
    </row>
    <row r="56" spans="1:2" x14ac:dyDescent="0.45">
      <c r="A56">
        <v>-1.7159310402348997</v>
      </c>
      <c r="B56">
        <v>-99.151611328125</v>
      </c>
    </row>
    <row r="57" spans="1:2" x14ac:dyDescent="0.45">
      <c r="A57">
        <v>-1.8431562813930003</v>
      </c>
      <c r="B57">
        <v>-113.76953125</v>
      </c>
    </row>
    <row r="58" spans="1:2" x14ac:dyDescent="0.45">
      <c r="A58">
        <v>-1.9752675667405999</v>
      </c>
      <c r="B58">
        <v>-127.86865234375</v>
      </c>
    </row>
    <row r="61" spans="1:2" x14ac:dyDescent="0.45">
      <c r="A61" s="1">
        <v>5</v>
      </c>
    </row>
    <row r="62" spans="1:2" x14ac:dyDescent="0.45">
      <c r="A62" t="s">
        <v>2</v>
      </c>
      <c r="B62" t="s">
        <v>6</v>
      </c>
    </row>
    <row r="63" spans="1:2" x14ac:dyDescent="0.45">
      <c r="A63">
        <v>0.46129078837109994</v>
      </c>
      <c r="B63">
        <v>19.53125</v>
      </c>
    </row>
    <row r="64" spans="1:2" x14ac:dyDescent="0.45">
      <c r="A64">
        <v>2.3957958910600007E-2</v>
      </c>
      <c r="B64">
        <v>0</v>
      </c>
    </row>
    <row r="65" spans="1:2" x14ac:dyDescent="0.45">
      <c r="A65">
        <v>-0.45761559158569998</v>
      </c>
      <c r="B65">
        <v>-19.622802734375</v>
      </c>
    </row>
    <row r="66" spans="1:2" x14ac:dyDescent="0.45">
      <c r="A66">
        <v>-0.81256796838719991</v>
      </c>
      <c r="B66">
        <v>-39.093017578125</v>
      </c>
    </row>
    <row r="67" spans="1:2" x14ac:dyDescent="0.45">
      <c r="A67">
        <v>-1.2106258072890999</v>
      </c>
      <c r="B67">
        <v>-58.624267578125</v>
      </c>
    </row>
    <row r="68" spans="1:2" x14ac:dyDescent="0.45">
      <c r="A68">
        <v>-1.5483132447116001</v>
      </c>
      <c r="B68">
        <v>-77.972412109375</v>
      </c>
    </row>
    <row r="69" spans="1:2" x14ac:dyDescent="0.45">
      <c r="A69">
        <v>-1.8640043330379001</v>
      </c>
      <c r="B69">
        <v>-97.259521484375</v>
      </c>
    </row>
    <row r="70" spans="1:2" x14ac:dyDescent="0.45">
      <c r="A70">
        <v>-2.1215562243015</v>
      </c>
      <c r="B70">
        <v>-116.3330078125</v>
      </c>
    </row>
    <row r="71" spans="1:2" x14ac:dyDescent="0.45">
      <c r="A71">
        <v>-2.3734574788249998</v>
      </c>
      <c r="B71">
        <v>-135.43701171875</v>
      </c>
    </row>
    <row r="72" spans="1:2" x14ac:dyDescent="0.45">
      <c r="A72">
        <v>-2.6678600697778001</v>
      </c>
      <c r="B72">
        <v>-154.327392578125</v>
      </c>
    </row>
    <row r="75" spans="1:2" x14ac:dyDescent="0.45">
      <c r="A75" s="1">
        <v>6</v>
      </c>
    </row>
    <row r="76" spans="1:2" x14ac:dyDescent="0.45">
      <c r="A76" t="s">
        <v>2</v>
      </c>
      <c r="B76" t="s">
        <v>6</v>
      </c>
    </row>
    <row r="77" spans="1:2" x14ac:dyDescent="0.45">
      <c r="A77">
        <v>0.27770968154069997</v>
      </c>
      <c r="B77">
        <v>17.15087890625</v>
      </c>
    </row>
    <row r="78" spans="1:2" x14ac:dyDescent="0.45">
      <c r="A78">
        <v>7.2295987047300017E-2</v>
      </c>
      <c r="B78">
        <v>0</v>
      </c>
    </row>
    <row r="79" spans="1:2" x14ac:dyDescent="0.45">
      <c r="A79">
        <v>-9.9757220596100038E-2</v>
      </c>
      <c r="B79">
        <v>-17.63916015625</v>
      </c>
    </row>
    <row r="80" spans="1:2" x14ac:dyDescent="0.45">
      <c r="A80">
        <v>-0.23925695568319996</v>
      </c>
      <c r="B80">
        <v>-35.0341796875</v>
      </c>
    </row>
    <row r="81" spans="1:2" x14ac:dyDescent="0.45">
      <c r="A81">
        <v>-0.33984803594650004</v>
      </c>
      <c r="B81">
        <v>-51.57470703125</v>
      </c>
    </row>
    <row r="82" spans="1:2" x14ac:dyDescent="0.45">
      <c r="A82">
        <v>-0.47810382675380009</v>
      </c>
      <c r="B82">
        <v>-67.19970703125</v>
      </c>
    </row>
    <row r="83" spans="1:2" x14ac:dyDescent="0.45">
      <c r="A83">
        <v>-0.56565562263129998</v>
      </c>
      <c r="B83">
        <v>-81.512451171875</v>
      </c>
    </row>
    <row r="84" spans="1:2" x14ac:dyDescent="0.45">
      <c r="A84">
        <v>-0.67049930803470015</v>
      </c>
      <c r="B84">
        <v>-94.879150390625</v>
      </c>
    </row>
    <row r="85" spans="1:2" x14ac:dyDescent="0.45">
      <c r="A85">
        <v>-0.76598718296739998</v>
      </c>
      <c r="B85">
        <v>-107.23876953125</v>
      </c>
    </row>
    <row r="86" spans="1:2" x14ac:dyDescent="0.45">
      <c r="A86">
        <v>-0.85439567919819992</v>
      </c>
      <c r="B86">
        <v>-118.743896484375</v>
      </c>
    </row>
    <row r="90" spans="1:2" x14ac:dyDescent="0.45">
      <c r="A90" s="1">
        <v>7</v>
      </c>
    </row>
    <row r="91" spans="1:2" x14ac:dyDescent="0.45">
      <c r="A91" t="s">
        <v>2</v>
      </c>
      <c r="B91" t="s">
        <v>6</v>
      </c>
    </row>
    <row r="92" spans="1:2" x14ac:dyDescent="0.45">
      <c r="A92">
        <v>0.13940110511620002</v>
      </c>
      <c r="B92">
        <v>19.012451171875</v>
      </c>
    </row>
    <row r="93" spans="1:2" x14ac:dyDescent="0.45">
      <c r="A93">
        <v>9.3822600319999998E-3</v>
      </c>
      <c r="B93">
        <v>0</v>
      </c>
    </row>
    <row r="94" spans="1:2" x14ac:dyDescent="0.45">
      <c r="A94">
        <v>-0.19530748249970001</v>
      </c>
      <c r="B94">
        <v>-19.134521484375</v>
      </c>
    </row>
    <row r="95" spans="1:2" x14ac:dyDescent="0.45">
      <c r="A95">
        <v>-0.24470952339479995</v>
      </c>
      <c r="B95">
        <v>-38.238525390625</v>
      </c>
    </row>
    <row r="96" spans="1:2" x14ac:dyDescent="0.45">
      <c r="A96">
        <v>-0.43071592226620004</v>
      </c>
      <c r="B96">
        <v>-57.037353515625</v>
      </c>
    </row>
    <row r="97" spans="1:2" x14ac:dyDescent="0.45">
      <c r="A97">
        <v>-0.54514223011210006</v>
      </c>
      <c r="B97">
        <v>-75.531005859375</v>
      </c>
    </row>
    <row r="98" spans="1:2" x14ac:dyDescent="0.45">
      <c r="A98">
        <v>-0.66488035954529989</v>
      </c>
      <c r="B98">
        <v>-93.6279296875</v>
      </c>
    </row>
    <row r="99" spans="1:2" x14ac:dyDescent="0.45">
      <c r="A99">
        <v>-0.72990783955899996</v>
      </c>
      <c r="B99">
        <v>-111.297607421875</v>
      </c>
    </row>
    <row r="100" spans="1:2" x14ac:dyDescent="0.45">
      <c r="A100">
        <v>-0.87975051719699993</v>
      </c>
      <c r="B100">
        <v>-128.509521484375</v>
      </c>
    </row>
    <row r="101" spans="1:2" x14ac:dyDescent="0.45">
      <c r="A101">
        <v>-0.92531061964110006</v>
      </c>
      <c r="B101">
        <v>-145.172119140625</v>
      </c>
    </row>
    <row r="106" spans="1:2" x14ac:dyDescent="0.45">
      <c r="A106" s="1">
        <v>8</v>
      </c>
    </row>
    <row r="107" spans="1:2" x14ac:dyDescent="0.45">
      <c r="A107" t="s">
        <v>2</v>
      </c>
      <c r="B107" t="s">
        <v>6</v>
      </c>
    </row>
    <row r="108" spans="1:2" x14ac:dyDescent="0.45">
      <c r="A108">
        <v>0.37194258766249999</v>
      </c>
      <c r="B108">
        <v>18.096923828125</v>
      </c>
    </row>
    <row r="109" spans="1:2" x14ac:dyDescent="0.45">
      <c r="A109">
        <v>6.6369469277599985E-2</v>
      </c>
      <c r="B109">
        <v>0</v>
      </c>
    </row>
    <row r="110" spans="1:2" x14ac:dyDescent="0.45">
      <c r="A110">
        <v>-0.19720441196110003</v>
      </c>
      <c r="B110">
        <v>-18.12744140625</v>
      </c>
    </row>
    <row r="111" spans="1:2" x14ac:dyDescent="0.45">
      <c r="A111">
        <v>-0.46490731183439998</v>
      </c>
      <c r="B111">
        <v>-36.19384765625</v>
      </c>
    </row>
    <row r="112" spans="1:2" x14ac:dyDescent="0.45">
      <c r="A112">
        <v>-0.7079348200933</v>
      </c>
      <c r="B112">
        <v>-53.924560546875</v>
      </c>
    </row>
    <row r="113" spans="1:2" x14ac:dyDescent="0.45">
      <c r="A113">
        <v>-0.93733861576770006</v>
      </c>
      <c r="B113">
        <v>-71.22802734375</v>
      </c>
    </row>
    <row r="114" spans="1:2" x14ac:dyDescent="0.45">
      <c r="A114">
        <v>-1.1575268348679</v>
      </c>
      <c r="B114">
        <v>-87.921142578125</v>
      </c>
    </row>
    <row r="115" spans="1:2" x14ac:dyDescent="0.45">
      <c r="A115">
        <v>-1.4089950360357999</v>
      </c>
      <c r="B115">
        <v>-103.94287109375</v>
      </c>
    </row>
    <row r="116" spans="1:2" x14ac:dyDescent="0.45">
      <c r="A116">
        <v>-1.5341988764703001</v>
      </c>
      <c r="B116">
        <v>-119.5068359375</v>
      </c>
    </row>
    <row r="117" spans="1:2" x14ac:dyDescent="0.45">
      <c r="A117">
        <v>-1.6620073001831999</v>
      </c>
      <c r="B117">
        <v>-134.674072265625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20" sqref="A20"/>
    </sheetView>
  </sheetViews>
  <sheetFormatPr defaultRowHeight="14.25" x14ac:dyDescent="0.45"/>
  <cols>
    <col min="2" max="2" width="17.265625" bestFit="1" customWidth="1"/>
    <col min="3" max="3" width="12" bestFit="1" customWidth="1"/>
  </cols>
  <sheetData>
    <row r="1" spans="1:13" x14ac:dyDescent="0.45">
      <c r="A1" s="28" t="s">
        <v>23</v>
      </c>
      <c r="B1" s="28"/>
      <c r="C1" s="28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45">
      <c r="A2" s="27" t="s">
        <v>24</v>
      </c>
      <c r="B2" s="27"/>
      <c r="C2" s="27"/>
      <c r="E2" s="16"/>
      <c r="F2" s="16"/>
      <c r="G2" s="16"/>
      <c r="H2" s="16"/>
    </row>
    <row r="3" spans="1:13" x14ac:dyDescent="0.45">
      <c r="B3" t="s">
        <v>26</v>
      </c>
      <c r="C3" t="s">
        <v>25</v>
      </c>
      <c r="H3" s="1"/>
    </row>
    <row r="4" spans="1:13" x14ac:dyDescent="0.45">
      <c r="A4" s="17" t="s">
        <v>27</v>
      </c>
      <c r="B4" s="18" t="s">
        <v>33</v>
      </c>
      <c r="C4">
        <f>6/8*100</f>
        <v>75</v>
      </c>
    </row>
    <row r="5" spans="1:13" x14ac:dyDescent="0.45">
      <c r="A5" t="s">
        <v>29</v>
      </c>
      <c r="B5" s="19" t="s">
        <v>34</v>
      </c>
      <c r="C5">
        <f>5/8*100</f>
        <v>62.5</v>
      </c>
    </row>
    <row r="6" spans="1:13" x14ac:dyDescent="0.45">
      <c r="A6" t="s">
        <v>30</v>
      </c>
      <c r="B6" s="19" t="s">
        <v>35</v>
      </c>
      <c r="C6">
        <f>4/6*100</f>
        <v>66.666666666666657</v>
      </c>
    </row>
    <row r="7" spans="1:13" x14ac:dyDescent="0.45">
      <c r="A7" t="s">
        <v>31</v>
      </c>
      <c r="B7" s="19" t="s">
        <v>36</v>
      </c>
      <c r="C7">
        <f>7/9*100</f>
        <v>77.777777777777786</v>
      </c>
    </row>
    <row r="8" spans="1:13" x14ac:dyDescent="0.45">
      <c r="A8" t="s">
        <v>32</v>
      </c>
      <c r="B8" s="19" t="s">
        <v>34</v>
      </c>
      <c r="C8">
        <f>5/8*100</f>
        <v>62.5</v>
      </c>
      <c r="F8" s="1"/>
    </row>
    <row r="9" spans="1:13" x14ac:dyDescent="0.45">
      <c r="B9" t="s">
        <v>37</v>
      </c>
      <c r="C9">
        <v>68.888888888888886</v>
      </c>
      <c r="F9" s="1"/>
    </row>
    <row r="10" spans="1:13" x14ac:dyDescent="0.45">
      <c r="B10" t="s">
        <v>4</v>
      </c>
      <c r="C10">
        <v>7.1227118916433838</v>
      </c>
    </row>
    <row r="11" spans="1:13" x14ac:dyDescent="0.45">
      <c r="B11" t="s">
        <v>5</v>
      </c>
      <c r="C11">
        <v>3.1853735947721442</v>
      </c>
    </row>
    <row r="13" spans="1:13" s="16" customFormat="1" x14ac:dyDescent="0.45">
      <c r="A13" s="16" t="s">
        <v>38</v>
      </c>
    </row>
    <row r="14" spans="1:13" x14ac:dyDescent="0.45">
      <c r="A14" s="21" t="s">
        <v>46</v>
      </c>
      <c r="B14" s="21"/>
      <c r="C14" s="21"/>
      <c r="D14" s="21"/>
    </row>
    <row r="15" spans="1:13" x14ac:dyDescent="0.45">
      <c r="A15" s="25" t="s">
        <v>47</v>
      </c>
      <c r="B15" s="26"/>
      <c r="C15" s="26"/>
      <c r="D15" s="26"/>
    </row>
    <row r="16" spans="1:13" x14ac:dyDescent="0.45">
      <c r="A16" s="21" t="s">
        <v>43</v>
      </c>
      <c r="B16" s="21"/>
      <c r="C16" s="21"/>
      <c r="D16" s="21"/>
    </row>
  </sheetData>
  <mergeCells count="2">
    <mergeCell ref="A2:C2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9" sqref="G29"/>
    </sheetView>
  </sheetViews>
  <sheetFormatPr defaultRowHeight="14.25" x14ac:dyDescent="0.45"/>
  <cols>
    <col min="6" max="6" width="18.1328125" customWidth="1"/>
    <col min="7" max="7" width="18.86328125" bestFit="1" customWidth="1"/>
  </cols>
  <sheetData>
    <row r="1" spans="1:10" x14ac:dyDescent="0.45">
      <c r="A1" t="s">
        <v>8</v>
      </c>
    </row>
    <row r="3" spans="1:10" x14ac:dyDescent="0.45">
      <c r="A3" t="s">
        <v>9</v>
      </c>
      <c r="F3" t="s">
        <v>1</v>
      </c>
      <c r="G3" t="s">
        <v>48</v>
      </c>
      <c r="J3" t="s">
        <v>18</v>
      </c>
    </row>
    <row r="5" spans="1:10" ht="14.65" thickBot="1" x14ac:dyDescent="0.5">
      <c r="A5" s="1">
        <v>1</v>
      </c>
    </row>
    <row r="6" spans="1:10" ht="14.65" thickBot="1" x14ac:dyDescent="0.5">
      <c r="A6" t="s">
        <v>2</v>
      </c>
      <c r="B6" t="s">
        <v>6</v>
      </c>
      <c r="F6" s="9" t="s">
        <v>10</v>
      </c>
      <c r="G6" s="11" t="s">
        <v>11</v>
      </c>
      <c r="H6" s="9" t="s">
        <v>4</v>
      </c>
      <c r="I6" s="10" t="s">
        <v>5</v>
      </c>
    </row>
    <row r="7" spans="1:10" x14ac:dyDescent="0.45">
      <c r="A7">
        <v>0.81973313353950006</v>
      </c>
      <c r="B7">
        <v>74.8291015625</v>
      </c>
      <c r="F7" s="7">
        <v>74.920654296875</v>
      </c>
      <c r="G7" s="3">
        <v>0.56331197847610004</v>
      </c>
      <c r="H7" s="7">
        <v>0.26287857276459781</v>
      </c>
      <c r="I7" s="4">
        <v>0.15177301474982519</v>
      </c>
    </row>
    <row r="8" spans="1:10" x14ac:dyDescent="0.45">
      <c r="A8">
        <v>0.67809974134429996</v>
      </c>
      <c r="B8">
        <v>56.2744140625</v>
      </c>
      <c r="F8" s="7">
        <v>56.162516276041664</v>
      </c>
      <c r="G8" s="3">
        <v>0.44821944417586668</v>
      </c>
      <c r="H8" s="7">
        <v>0.23427451713492703</v>
      </c>
      <c r="I8" s="4">
        <v>0.13525845553211971</v>
      </c>
    </row>
    <row r="9" spans="1:10" x14ac:dyDescent="0.45">
      <c r="A9">
        <v>0.42615812271840003</v>
      </c>
      <c r="B9">
        <v>37.41455078125</v>
      </c>
      <c r="F9" s="7">
        <v>37.282307942708336</v>
      </c>
      <c r="G9" s="3">
        <v>0.27776209171863336</v>
      </c>
      <c r="H9" s="7">
        <v>0.14615324504073071</v>
      </c>
      <c r="I9" s="4">
        <v>8.4381615367203219E-2</v>
      </c>
    </row>
    <row r="10" spans="1:10" x14ac:dyDescent="0.45">
      <c r="A10">
        <v>0.18338868394500007</v>
      </c>
      <c r="B10">
        <v>18.707275390625</v>
      </c>
      <c r="F10" s="7">
        <v>18.5546875</v>
      </c>
      <c r="G10" s="3">
        <v>0.15915028440460002</v>
      </c>
      <c r="H10" s="7">
        <v>2.3337472485061021E-2</v>
      </c>
      <c r="I10" s="4">
        <v>1.3473896021455465E-2</v>
      </c>
    </row>
    <row r="11" spans="1:10" x14ac:dyDescent="0.45">
      <c r="A11">
        <v>-4.7448882833100045E-2</v>
      </c>
      <c r="B11">
        <v>0</v>
      </c>
      <c r="F11" s="7">
        <v>0</v>
      </c>
      <c r="G11" s="3">
        <v>-4.8265326768000246E-3</v>
      </c>
      <c r="H11" s="7">
        <v>4.7336404007170277E-2</v>
      </c>
      <c r="I11" s="4">
        <v>2.7329685596008641E-2</v>
      </c>
    </row>
    <row r="12" spans="1:10" x14ac:dyDescent="0.45">
      <c r="A12">
        <v>-0.24694954045110007</v>
      </c>
      <c r="B12">
        <v>-18.585205078125</v>
      </c>
      <c r="F12" s="7">
        <v>-18.37158203125</v>
      </c>
      <c r="G12" s="3">
        <v>-0.12573438386116667</v>
      </c>
      <c r="H12" s="7">
        <v>0.10609460759189238</v>
      </c>
      <c r="I12" s="4">
        <v>6.1253750252746778E-2</v>
      </c>
    </row>
    <row r="13" spans="1:10" x14ac:dyDescent="0.45">
      <c r="A13">
        <v>-0.41159261018039989</v>
      </c>
      <c r="B13">
        <v>-37.04833984375</v>
      </c>
      <c r="F13" s="7">
        <v>-36.468505859375</v>
      </c>
      <c r="G13" s="3">
        <v>-0.27074781246479995</v>
      </c>
      <c r="H13" s="7">
        <v>0.1378532261839806</v>
      </c>
      <c r="I13" s="4">
        <v>7.9589597245979568E-2</v>
      </c>
    </row>
    <row r="14" spans="1:10" x14ac:dyDescent="0.45">
      <c r="A14">
        <v>-0.62115723267190004</v>
      </c>
      <c r="B14">
        <v>-55.450439453125</v>
      </c>
      <c r="F14" s="7">
        <v>-54.38232421875</v>
      </c>
      <c r="G14" s="3">
        <v>-0.34247208386656669</v>
      </c>
      <c r="H14" s="7">
        <v>0.24173997152646398</v>
      </c>
      <c r="I14" s="4">
        <v>0.13956863763469646</v>
      </c>
    </row>
    <row r="15" spans="1:10" x14ac:dyDescent="0.45">
      <c r="A15">
        <v>-0.79338885843749996</v>
      </c>
      <c r="B15">
        <v>-73.577880859375</v>
      </c>
      <c r="F15" s="7">
        <v>-72.001139322916671</v>
      </c>
      <c r="G15" s="3">
        <v>-0.4567967883000667</v>
      </c>
      <c r="H15" s="7">
        <v>0.29158121023161243</v>
      </c>
      <c r="I15" s="4">
        <v>0.1683444902178583</v>
      </c>
    </row>
    <row r="16" spans="1:10" x14ac:dyDescent="0.45">
      <c r="A16">
        <v>-0.98901046440010021</v>
      </c>
      <c r="B16">
        <v>-91.278076171875</v>
      </c>
      <c r="F16" s="7">
        <v>-89.263916015625</v>
      </c>
      <c r="G16" s="3">
        <v>-0.52308924496176668</v>
      </c>
      <c r="H16" s="7">
        <v>0.40506956960030138</v>
      </c>
      <c r="I16" s="4">
        <v>0.23386702504925985</v>
      </c>
    </row>
    <row r="17" spans="1:9" ht="14.65" thickBot="1" x14ac:dyDescent="0.5">
      <c r="A17">
        <v>-1.0840092319995003</v>
      </c>
      <c r="B17">
        <v>-108.2763671875</v>
      </c>
      <c r="F17" s="8">
        <v>-105.97737630208333</v>
      </c>
      <c r="G17" s="5">
        <v>-0.62756623762346675</v>
      </c>
      <c r="H17" s="8">
        <v>0.39530566255769212</v>
      </c>
      <c r="I17" s="6">
        <v>0.22822983068986694</v>
      </c>
    </row>
    <row r="20" spans="1:9" x14ac:dyDescent="0.45">
      <c r="A20" s="1">
        <v>2</v>
      </c>
    </row>
    <row r="21" spans="1:9" x14ac:dyDescent="0.45">
      <c r="A21" t="s">
        <v>2</v>
      </c>
      <c r="B21" t="s">
        <v>6</v>
      </c>
    </row>
    <row r="22" spans="1:9" x14ac:dyDescent="0.45">
      <c r="A22" s="2">
        <v>0.2944198902697</v>
      </c>
      <c r="B22" s="2">
        <v>72.81494140625</v>
      </c>
    </row>
    <row r="23" spans="1:9" x14ac:dyDescent="0.45">
      <c r="A23" s="2">
        <v>0.20978501997890001</v>
      </c>
      <c r="B23" s="2">
        <v>54.5654296875</v>
      </c>
    </row>
    <row r="24" spans="1:9" x14ac:dyDescent="0.45">
      <c r="A24" s="2">
        <v>0.13395994901660002</v>
      </c>
      <c r="B24" s="2">
        <v>36.1328125</v>
      </c>
    </row>
    <row r="25" spans="1:9" x14ac:dyDescent="0.45">
      <c r="A25" s="2">
        <v>0.13683242723350006</v>
      </c>
      <c r="B25" s="2">
        <v>17.913818359375</v>
      </c>
    </row>
    <row r="26" spans="1:9" x14ac:dyDescent="0.45">
      <c r="A26" s="2">
        <v>-1.3150414451900024E-2</v>
      </c>
      <c r="B26" s="2">
        <v>0</v>
      </c>
    </row>
    <row r="27" spans="1:9" x14ac:dyDescent="0.45">
      <c r="A27" s="2">
        <v>-4.9757026135899968E-2</v>
      </c>
      <c r="B27" s="2">
        <v>-17.669677734375</v>
      </c>
    </row>
    <row r="28" spans="1:9" x14ac:dyDescent="0.45">
      <c r="A28" s="2">
        <v>-0.26455600745970004</v>
      </c>
      <c r="B28" s="2">
        <v>-35.0341796875</v>
      </c>
    </row>
    <row r="29" spans="1:9" x14ac:dyDescent="0.45">
      <c r="A29" s="2">
        <v>-0.18937615677710001</v>
      </c>
      <c r="B29" s="2">
        <v>-52.18505859375</v>
      </c>
    </row>
    <row r="30" spans="1:9" x14ac:dyDescent="0.45">
      <c r="A30" s="2">
        <v>-0.2815053332596999</v>
      </c>
      <c r="B30" s="2">
        <v>-69.091796875</v>
      </c>
    </row>
    <row r="31" spans="1:9" x14ac:dyDescent="0.45">
      <c r="A31" s="2">
        <v>-0.25449972599750004</v>
      </c>
      <c r="B31" s="2">
        <v>-85.51025390625</v>
      </c>
    </row>
    <row r="32" spans="1:9" x14ac:dyDescent="0.45">
      <c r="A32" s="2">
        <v>-0.39596664719279989</v>
      </c>
      <c r="B32" s="2">
        <v>-101.13525390625</v>
      </c>
    </row>
    <row r="35" spans="1:2" x14ac:dyDescent="0.45">
      <c r="A35" s="1">
        <v>3</v>
      </c>
    </row>
    <row r="36" spans="1:2" x14ac:dyDescent="0.45">
      <c r="A36" t="s">
        <v>2</v>
      </c>
      <c r="B36" t="s">
        <v>6</v>
      </c>
    </row>
    <row r="37" spans="1:2" x14ac:dyDescent="0.45">
      <c r="A37">
        <v>0.5757829116191</v>
      </c>
      <c r="B37">
        <v>77.117919921875</v>
      </c>
    </row>
    <row r="38" spans="1:2" x14ac:dyDescent="0.45">
      <c r="A38">
        <v>0.45677357120439999</v>
      </c>
      <c r="B38">
        <v>57.647705078125</v>
      </c>
    </row>
    <row r="39" spans="1:2" x14ac:dyDescent="0.45">
      <c r="A39">
        <v>0.27316820342090004</v>
      </c>
      <c r="B39">
        <v>38.299560546875</v>
      </c>
    </row>
    <row r="40" spans="1:2" x14ac:dyDescent="0.45">
      <c r="A40">
        <v>0.15722974203529996</v>
      </c>
      <c r="B40">
        <v>19.04296875</v>
      </c>
    </row>
    <row r="41" spans="1:2" x14ac:dyDescent="0.45">
      <c r="A41">
        <v>4.6119699254599994E-2</v>
      </c>
      <c r="B41">
        <v>0</v>
      </c>
    </row>
    <row r="42" spans="1:2" x14ac:dyDescent="0.45">
      <c r="A42">
        <v>-8.0496584996499976E-2</v>
      </c>
      <c r="B42">
        <v>-18.85986328125</v>
      </c>
    </row>
    <row r="43" spans="1:2" x14ac:dyDescent="0.45">
      <c r="A43">
        <v>-0.13609481975429999</v>
      </c>
      <c r="B43">
        <v>-37.322998046875</v>
      </c>
    </row>
    <row r="44" spans="1:2" x14ac:dyDescent="0.45">
      <c r="A44">
        <v>-0.21688286215069996</v>
      </c>
      <c r="B44">
        <v>-55.511474609375</v>
      </c>
    </row>
    <row r="45" spans="1:2" x14ac:dyDescent="0.45">
      <c r="A45">
        <v>-0.29549617320300009</v>
      </c>
      <c r="B45">
        <v>-73.333740234375</v>
      </c>
    </row>
    <row r="46" spans="1:2" x14ac:dyDescent="0.45">
      <c r="A46">
        <v>-0.3257575444877</v>
      </c>
      <c r="B46">
        <v>-91.00341796875</v>
      </c>
    </row>
    <row r="47" spans="1:2" x14ac:dyDescent="0.45">
      <c r="A47">
        <v>-0.40272283367810008</v>
      </c>
      <c r="B47">
        <v>-108.5205078125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7" sqref="A17"/>
    </sheetView>
  </sheetViews>
  <sheetFormatPr defaultRowHeight="14.25" x14ac:dyDescent="0.45"/>
  <cols>
    <col min="2" max="2" width="17.265625" bestFit="1" customWidth="1"/>
    <col min="3" max="3" width="12" bestFit="1" customWidth="1"/>
  </cols>
  <sheetData>
    <row r="1" spans="1:4" x14ac:dyDescent="0.45">
      <c r="A1" s="29" t="s">
        <v>41</v>
      </c>
      <c r="B1" s="29"/>
      <c r="C1" s="29"/>
      <c r="D1" s="20"/>
    </row>
    <row r="2" spans="1:4" x14ac:dyDescent="0.45">
      <c r="A2" s="27" t="s">
        <v>24</v>
      </c>
      <c r="B2" s="27"/>
      <c r="C2" s="27"/>
    </row>
    <row r="3" spans="1:4" x14ac:dyDescent="0.45">
      <c r="B3" t="s">
        <v>26</v>
      </c>
      <c r="C3" t="s">
        <v>25</v>
      </c>
    </row>
    <row r="4" spans="1:4" x14ac:dyDescent="0.45">
      <c r="A4" s="17" t="s">
        <v>27</v>
      </c>
      <c r="B4" s="18" t="s">
        <v>39</v>
      </c>
      <c r="C4">
        <f>3/6*100</f>
        <v>50</v>
      </c>
    </row>
    <row r="5" spans="1:4" x14ac:dyDescent="0.45">
      <c r="A5" t="s">
        <v>29</v>
      </c>
      <c r="B5" s="19" t="s">
        <v>40</v>
      </c>
      <c r="C5">
        <f>4/9*100</f>
        <v>44.444444444444443</v>
      </c>
    </row>
    <row r="6" spans="1:4" x14ac:dyDescent="0.45">
      <c r="A6" t="s">
        <v>30</v>
      </c>
      <c r="B6" s="19" t="s">
        <v>28</v>
      </c>
      <c r="C6">
        <f>1/5*100</f>
        <v>20</v>
      </c>
    </row>
    <row r="7" spans="1:4" x14ac:dyDescent="0.45">
      <c r="B7" t="s">
        <v>37</v>
      </c>
      <c r="C7">
        <v>38.148148148148145</v>
      </c>
    </row>
    <row r="8" spans="1:4" x14ac:dyDescent="0.45">
      <c r="B8" t="s">
        <v>4</v>
      </c>
      <c r="C8">
        <v>15.96034179734464</v>
      </c>
    </row>
    <row r="9" spans="1:4" x14ac:dyDescent="0.45">
      <c r="B9" t="s">
        <v>5</v>
      </c>
      <c r="C9">
        <v>9.2147076330553634</v>
      </c>
    </row>
    <row r="11" spans="1:4" x14ac:dyDescent="0.45">
      <c r="A11" s="16" t="s">
        <v>38</v>
      </c>
      <c r="B11" s="16"/>
      <c r="C11" s="16"/>
      <c r="D11" s="16"/>
    </row>
    <row r="12" spans="1:4" x14ac:dyDescent="0.45">
      <c r="A12" s="22" t="s">
        <v>45</v>
      </c>
      <c r="B12" s="22"/>
      <c r="C12" s="22"/>
      <c r="D12" s="22"/>
    </row>
    <row r="13" spans="1:4" x14ac:dyDescent="0.45">
      <c r="A13" s="23" t="s">
        <v>44</v>
      </c>
      <c r="B13" s="24"/>
      <c r="C13" s="24"/>
      <c r="D13" s="24"/>
    </row>
    <row r="14" spans="1:4" x14ac:dyDescent="0.45">
      <c r="A14" s="22" t="s">
        <v>42</v>
      </c>
      <c r="B14" s="22"/>
      <c r="C14" s="22"/>
      <c r="D14" s="22"/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21" sqref="A21"/>
    </sheetView>
  </sheetViews>
  <sheetFormatPr defaultRowHeight="14.25" x14ac:dyDescent="0.45"/>
  <cols>
    <col min="1" max="1" width="12.59765625" bestFit="1" customWidth="1"/>
    <col min="2" max="2" width="16" bestFit="1" customWidth="1"/>
    <col min="6" max="6" width="16" bestFit="1" customWidth="1"/>
    <col min="10" max="10" width="16" bestFit="1" customWidth="1"/>
  </cols>
  <sheetData>
    <row r="1" spans="1:11" x14ac:dyDescent="0.45">
      <c r="A1" s="16" t="s">
        <v>21</v>
      </c>
    </row>
    <row r="3" spans="1:11" x14ac:dyDescent="0.45">
      <c r="A3" s="16" t="s">
        <v>12</v>
      </c>
    </row>
    <row r="5" spans="1:11" ht="14.65" thickBot="1" x14ac:dyDescent="0.5">
      <c r="A5" t="s">
        <v>16</v>
      </c>
      <c r="B5" t="s">
        <v>1</v>
      </c>
      <c r="C5" t="s">
        <v>20</v>
      </c>
      <c r="E5" t="s">
        <v>17</v>
      </c>
      <c r="F5" t="s">
        <v>1</v>
      </c>
      <c r="G5" t="s">
        <v>13</v>
      </c>
      <c r="I5" t="s">
        <v>22</v>
      </c>
      <c r="J5" t="s">
        <v>1</v>
      </c>
      <c r="K5" t="s">
        <v>13</v>
      </c>
    </row>
    <row r="6" spans="1:11" ht="14.65" thickBot="1" x14ac:dyDescent="0.5">
      <c r="A6" s="12" t="s">
        <v>14</v>
      </c>
      <c r="B6" s="12" t="s">
        <v>15</v>
      </c>
      <c r="C6" s="13" t="s">
        <v>5</v>
      </c>
      <c r="E6" s="12" t="s">
        <v>14</v>
      </c>
      <c r="F6" s="12" t="s">
        <v>15</v>
      </c>
      <c r="G6" s="13" t="s">
        <v>5</v>
      </c>
      <c r="I6" s="12" t="s">
        <v>14</v>
      </c>
      <c r="J6" s="12" t="s">
        <v>15</v>
      </c>
      <c r="K6" s="13" t="s">
        <v>5</v>
      </c>
    </row>
    <row r="7" spans="1:11" x14ac:dyDescent="0.45">
      <c r="A7" s="14">
        <v>-140</v>
      </c>
      <c r="B7" s="14">
        <v>0.91139999999999999</v>
      </c>
      <c r="C7" s="15">
        <v>1.61549E-2</v>
      </c>
      <c r="E7" s="14">
        <v>-140</v>
      </c>
      <c r="F7" s="14">
        <v>0.87036100000000005</v>
      </c>
      <c r="G7" s="15">
        <v>1.9562E-2</v>
      </c>
      <c r="I7" s="14">
        <v>-140</v>
      </c>
      <c r="J7" s="14">
        <v>0.80269500000000005</v>
      </c>
      <c r="K7" s="15">
        <v>4.1791300000000003E-2</v>
      </c>
    </row>
    <row r="8" spans="1:11" x14ac:dyDescent="0.45">
      <c r="A8" s="7">
        <v>-120</v>
      </c>
      <c r="B8" s="7">
        <v>0.88423200000000002</v>
      </c>
      <c r="C8" s="4">
        <v>2.0478400000000001E-2</v>
      </c>
      <c r="E8" s="7">
        <v>-120</v>
      </c>
      <c r="F8" s="7">
        <v>0.83965199999999995</v>
      </c>
      <c r="G8" s="4">
        <v>2.79061E-2</v>
      </c>
      <c r="I8" s="7">
        <v>-120</v>
      </c>
      <c r="J8" s="7">
        <v>0.72846299999999997</v>
      </c>
      <c r="K8" s="4">
        <v>6.1611600000000002E-2</v>
      </c>
    </row>
    <row r="9" spans="1:11" x14ac:dyDescent="0.45">
      <c r="A9" s="7">
        <v>-100</v>
      </c>
      <c r="B9" s="7">
        <v>0.85219800000000001</v>
      </c>
      <c r="C9" s="4">
        <v>2.6198800000000001E-2</v>
      </c>
      <c r="E9" s="7">
        <v>-100</v>
      </c>
      <c r="F9" s="7">
        <v>0.81227199999999999</v>
      </c>
      <c r="G9" s="4">
        <v>4.0055300000000002E-2</v>
      </c>
      <c r="I9" s="7">
        <v>-100</v>
      </c>
      <c r="J9" s="7">
        <v>0.64641700000000002</v>
      </c>
      <c r="K9" s="4">
        <v>8.0851599999999996E-2</v>
      </c>
    </row>
    <row r="10" spans="1:11" x14ac:dyDescent="0.45">
      <c r="A10" s="7">
        <v>-80</v>
      </c>
      <c r="B10" s="7">
        <v>0.81740000000000002</v>
      </c>
      <c r="C10" s="4">
        <v>3.2667399999999999E-2</v>
      </c>
      <c r="E10" s="7">
        <v>-80</v>
      </c>
      <c r="F10" s="7">
        <v>0.78735299999999997</v>
      </c>
      <c r="G10" s="4">
        <v>5.3549800000000002E-2</v>
      </c>
      <c r="I10" s="7">
        <v>-80</v>
      </c>
      <c r="J10" s="7">
        <v>0.56493099999999996</v>
      </c>
      <c r="K10" s="4">
        <v>9.4245999999999996E-2</v>
      </c>
    </row>
    <row r="11" spans="1:11" x14ac:dyDescent="0.45">
      <c r="A11" s="7">
        <v>-60</v>
      </c>
      <c r="B11" s="7">
        <v>0.78242</v>
      </c>
      <c r="C11" s="4">
        <v>3.8767299999999998E-2</v>
      </c>
      <c r="E11" s="7">
        <v>-60</v>
      </c>
      <c r="F11" s="7">
        <v>0.76530299999999996</v>
      </c>
      <c r="G11" s="4">
        <v>6.6234199999999993E-2</v>
      </c>
      <c r="I11" s="7">
        <v>-60</v>
      </c>
      <c r="J11" s="7">
        <v>0.49081599999999997</v>
      </c>
      <c r="K11" s="4">
        <v>9.8497500000000002E-2</v>
      </c>
    </row>
    <row r="12" spans="1:11" x14ac:dyDescent="0.45">
      <c r="A12" s="7">
        <v>-40</v>
      </c>
      <c r="B12" s="7">
        <v>0.74976500000000001</v>
      </c>
      <c r="C12" s="4">
        <v>4.35199E-2</v>
      </c>
      <c r="E12" s="7">
        <v>-40</v>
      </c>
      <c r="F12" s="7">
        <v>0.74653099999999994</v>
      </c>
      <c r="G12" s="4">
        <v>7.6990900000000001E-2</v>
      </c>
      <c r="I12" s="7">
        <v>-40</v>
      </c>
      <c r="J12" s="7">
        <v>0.42723499999999998</v>
      </c>
      <c r="K12" s="4">
        <v>9.3529500000000002E-2</v>
      </c>
    </row>
    <row r="13" spans="1:11" x14ac:dyDescent="0.45">
      <c r="A13" s="7">
        <v>-20</v>
      </c>
      <c r="B13" s="7">
        <v>0.72113300000000002</v>
      </c>
      <c r="C13" s="4">
        <v>4.6710300000000003E-2</v>
      </c>
      <c r="E13" s="7">
        <v>-20</v>
      </c>
      <c r="F13" s="7">
        <v>0.73143499999999995</v>
      </c>
      <c r="G13" s="4">
        <v>8.5379899999999995E-2</v>
      </c>
      <c r="I13" s="7">
        <v>-20</v>
      </c>
      <c r="J13" s="7">
        <v>0.37438300000000002</v>
      </c>
      <c r="K13" s="4">
        <v>8.1773499999999999E-2</v>
      </c>
    </row>
    <row r="14" spans="1:11" x14ac:dyDescent="0.45">
      <c r="A14" s="7">
        <v>0</v>
      </c>
      <c r="B14" s="7">
        <v>0.69716199999999995</v>
      </c>
      <c r="C14" s="4">
        <v>4.8724000000000003E-2</v>
      </c>
      <c r="E14" s="7">
        <v>0</v>
      </c>
      <c r="F14" s="7">
        <v>0.71993099999999999</v>
      </c>
      <c r="G14" s="4">
        <v>9.1398199999999999E-2</v>
      </c>
      <c r="I14" s="7">
        <v>0</v>
      </c>
      <c r="J14" s="7">
        <v>0.33111600000000002</v>
      </c>
      <c r="K14" s="4">
        <v>6.6972500000000004E-2</v>
      </c>
    </row>
    <row r="15" spans="1:11" x14ac:dyDescent="0.45">
      <c r="A15" s="7">
        <v>20</v>
      </c>
      <c r="B15" s="7">
        <v>0.67847999999999997</v>
      </c>
      <c r="C15" s="4">
        <v>5.0131200000000001E-2</v>
      </c>
      <c r="E15" s="7">
        <v>20</v>
      </c>
      <c r="F15" s="7">
        <v>0.71138400000000002</v>
      </c>
      <c r="G15" s="4">
        <v>9.5617900000000006E-2</v>
      </c>
      <c r="I15" s="7">
        <v>20</v>
      </c>
      <c r="J15" s="7">
        <v>0.29605700000000001</v>
      </c>
      <c r="K15" s="4">
        <v>5.3439199999999999E-2</v>
      </c>
    </row>
    <row r="16" spans="1:11" ht="14.65" thickBot="1" x14ac:dyDescent="0.5">
      <c r="A16" s="8">
        <v>40</v>
      </c>
      <c r="B16" s="8">
        <v>0.66438299999999995</v>
      </c>
      <c r="C16" s="6">
        <v>5.1159299999999998E-2</v>
      </c>
      <c r="E16" s="8">
        <v>40</v>
      </c>
      <c r="F16" s="8">
        <v>0.70528900000000005</v>
      </c>
      <c r="G16" s="6">
        <v>9.8436300000000004E-2</v>
      </c>
      <c r="I16" s="8">
        <v>40</v>
      </c>
      <c r="J16" s="8">
        <v>0.26797399999999999</v>
      </c>
      <c r="K16" s="6">
        <v>4.54571E-2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F-V A337Anap</vt:lpstr>
      <vt:lpstr>Incidence of F change A337Anap</vt:lpstr>
      <vt:lpstr>F-V I341Anap</vt:lpstr>
      <vt:lpstr>Incidence of F change I341Anap</vt:lpstr>
      <vt:lpstr>G-V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 Andriani</dc:creator>
  <cp:lastModifiedBy>guest1</cp:lastModifiedBy>
  <cp:lastPrinted>2020-12-24T02:28:59Z</cp:lastPrinted>
  <dcterms:created xsi:type="dcterms:W3CDTF">2020-12-22T10:39:59Z</dcterms:created>
  <dcterms:modified xsi:type="dcterms:W3CDTF">2021-04-13T05:20:55Z</dcterms:modified>
</cp:coreProperties>
</file>