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heet1" sheetId="1" r:id="rId1"/>
    <sheet name="Sheet2" sheetId="2" r:id="rId2"/>
    <sheet name="Sheet3" sheetId="3" r:id="rId3"/>
  </sheets>
  <definedNames>
    <definedName name="_xlfn.T.TEST" hidden="1">#NAME?</definedName>
  </definedNames>
  <calcPr fullCalcOnLoad="1"/>
</workbook>
</file>

<file path=xl/sharedStrings.xml><?xml version="1.0" encoding="utf-8"?>
<sst xmlns="http://schemas.openxmlformats.org/spreadsheetml/2006/main" count="32" uniqueCount="16">
  <si>
    <t>cont</t>
  </si>
  <si>
    <r>
      <t>10</t>
    </r>
    <r>
      <rPr>
        <b/>
        <vertAlign val="superscript"/>
        <sz val="10"/>
        <rFont val="Arial"/>
        <family val="2"/>
      </rPr>
      <t>-13</t>
    </r>
  </si>
  <si>
    <r>
      <t>10</t>
    </r>
    <r>
      <rPr>
        <b/>
        <vertAlign val="superscript"/>
        <sz val="10"/>
        <rFont val="Arial"/>
        <family val="2"/>
      </rPr>
      <t>-12</t>
    </r>
  </si>
  <si>
    <t>MEAN</t>
  </si>
  <si>
    <t>SD</t>
  </si>
  <si>
    <t>SE</t>
  </si>
  <si>
    <r>
      <t>10</t>
    </r>
    <r>
      <rPr>
        <b/>
        <vertAlign val="superscript"/>
        <sz val="10"/>
        <rFont val="Arial"/>
        <family val="2"/>
      </rPr>
      <t>-8</t>
    </r>
  </si>
  <si>
    <r>
      <t>10</t>
    </r>
    <r>
      <rPr>
        <b/>
        <vertAlign val="superscript"/>
        <sz val="10"/>
        <rFont val="Arial"/>
        <family val="2"/>
      </rPr>
      <t>-9</t>
    </r>
  </si>
  <si>
    <r>
      <t>10</t>
    </r>
    <r>
      <rPr>
        <b/>
        <vertAlign val="superscript"/>
        <sz val="10"/>
        <rFont val="Arial"/>
        <family val="2"/>
      </rPr>
      <t>-10</t>
    </r>
  </si>
  <si>
    <r>
      <t>10</t>
    </r>
    <r>
      <rPr>
        <b/>
        <vertAlign val="superscript"/>
        <sz val="10"/>
        <rFont val="Arial"/>
        <family val="2"/>
      </rPr>
      <t>-11</t>
    </r>
  </si>
  <si>
    <r>
      <t>10</t>
    </r>
    <r>
      <rPr>
        <b/>
        <vertAlign val="superscript"/>
        <sz val="10"/>
        <rFont val="Arial"/>
        <family val="2"/>
      </rPr>
      <t>-14</t>
    </r>
  </si>
  <si>
    <t>Nemco</t>
  </si>
  <si>
    <t>Brdu OGP 10-14</t>
  </si>
  <si>
    <t>620.6.13</t>
  </si>
  <si>
    <t>ttest</t>
  </si>
  <si>
    <t>%control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</si>
</sst>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[$-40D]dddd\ dd\ mmmm\ yyyy"/>
    <numFmt numFmtId="165" formatCode="[$-1000000]0000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Ars(aMeth)Serine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CELL COUNT AFTER HU652 INCUBATION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Sheet1!#REF!</c:f>
                <c:numCach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Sheet1!#REF!</c:f>
                <c:numCache>
                  <c:ptCount val="1"/>
                  <c:pt idx="0">
                    <c:v>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axId val="12182953"/>
        <c:axId val="42537714"/>
      </c:barChart>
      <c:catAx>
        <c:axId val="12182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HU652 CONC.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37714"/>
        <c:crosses val="autoZero"/>
        <c:auto val="1"/>
        <c:lblOffset val="100"/>
        <c:tickLblSkip val="1"/>
        <c:noMultiLvlLbl val="0"/>
      </c:catAx>
      <c:valAx>
        <c:axId val="42537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CELLS PER WELL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829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5"/>
          <c:y val="0.14425"/>
          <c:w val="0.93125"/>
          <c:h val="0.74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Sheet1!$C$21:$J$21</c:f>
                <c:numCache>
                  <c:ptCount val="8"/>
                  <c:pt idx="0">
                    <c:v>0.0072606243992281196</c:v>
                  </c:pt>
                  <c:pt idx="1">
                    <c:v>0.013865224283957488</c:v>
                  </c:pt>
                  <c:pt idx="2">
                    <c:v>0.004966554808583785</c:v>
                  </c:pt>
                  <c:pt idx="3">
                    <c:v>0.005936703162904855</c:v>
                  </c:pt>
                  <c:pt idx="4">
                    <c:v>0.0211650918049299</c:v>
                  </c:pt>
                  <c:pt idx="5">
                    <c:v>0.015812969360622937</c:v>
                  </c:pt>
                  <c:pt idx="6">
                    <c:v>0.01357121135999943</c:v>
                  </c:pt>
                  <c:pt idx="7">
                    <c:v>0.007817714926157565</c:v>
                  </c:pt>
                </c:numCache>
              </c:numRef>
            </c:plus>
            <c:minus>
              <c:numRef>
                <c:f>Sheet1!$C$21:$J$21</c:f>
                <c:numCache>
                  <c:ptCount val="8"/>
                  <c:pt idx="0">
                    <c:v>0.0072606243992281196</c:v>
                  </c:pt>
                  <c:pt idx="1">
                    <c:v>0.013865224283957488</c:v>
                  </c:pt>
                  <c:pt idx="2">
                    <c:v>0.004966554808583785</c:v>
                  </c:pt>
                  <c:pt idx="3">
                    <c:v>0.005936703162904855</c:v>
                  </c:pt>
                  <c:pt idx="4">
                    <c:v>0.0211650918049299</c:v>
                  </c:pt>
                  <c:pt idx="5">
                    <c:v>0.015812969360622937</c:v>
                  </c:pt>
                  <c:pt idx="6">
                    <c:v>0.01357121135999943</c:v>
                  </c:pt>
                  <c:pt idx="7">
                    <c:v>0.007817714926157565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Sheet1!$C$9:$L$9</c:f>
              <c:strCache/>
            </c:strRef>
          </c:cat>
          <c:val>
            <c:numRef>
              <c:f>Sheet1!$C$19:$L$19</c:f>
              <c:numCache/>
            </c:numRef>
          </c:val>
        </c:ser>
        <c:axId val="47295107"/>
        <c:axId val="23002780"/>
      </c:barChart>
      <c:catAx>
        <c:axId val="472951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CONC.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02780"/>
        <c:crosses val="autoZero"/>
        <c:auto val="1"/>
        <c:lblOffset val="100"/>
        <c:tickLblSkip val="1"/>
        <c:noMultiLvlLbl val="0"/>
      </c:catAx>
      <c:valAx>
        <c:axId val="230027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CELLS PER WELL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951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OGP</a:t>
            </a:r>
          </a:p>
        </c:rich>
      </c:tx>
      <c:layout>
        <c:manualLayout>
          <c:xMode val="factor"/>
          <c:yMode val="factor"/>
          <c:x val="-0.4775"/>
          <c:y val="-0.02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5025"/>
          <c:y val="0.52475"/>
          <c:w val="0.08925"/>
          <c:h val="0.08975"/>
        </c:manualLayout>
      </c:layout>
      <c:barChart>
        <c:barDir val="col"/>
        <c:grouping val="clustered"/>
        <c:varyColors val="0"/>
        <c:ser>
          <c:idx val="0"/>
          <c:order val="0"/>
          <c:tx>
            <c:v>CELL COUNT AFTER HU672 INCUBATION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Sheet1!$M$16:$T$16</c:f>
                <c:numCache>
                  <c:ptCount val="8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</c:numCache>
              </c:numRef>
            </c:plus>
            <c:minus>
              <c:numRef>
                <c:f>Sheet1!$M$16:$T$16</c:f>
                <c:numCache>
                  <c:ptCount val="8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Sheet1!$M$9:$T$9</c:f>
              <c:numCache/>
            </c:numRef>
          </c:cat>
          <c:val>
            <c:numRef>
              <c:f>Sheet1!$M$14:$T$14</c:f>
              <c:numCache/>
            </c:numRef>
          </c:val>
        </c:ser>
        <c:axId val="5698429"/>
        <c:axId val="51285862"/>
      </c:barChart>
      <c:catAx>
        <c:axId val="5698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CONC.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85862"/>
        <c:crosses val="autoZero"/>
        <c:auto val="1"/>
        <c:lblOffset val="100"/>
        <c:tickLblSkip val="1"/>
        <c:noMultiLvlLbl val="0"/>
      </c:catAx>
      <c:valAx>
        <c:axId val="512858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CELLS PER WELL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5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84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104775</xdr:rowOff>
    </xdr:from>
    <xdr:to>
      <xdr:col>0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5000625"/>
        <a:ext cx="0" cy="70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29</xdr:row>
      <xdr:rowOff>104775</xdr:rowOff>
    </xdr:from>
    <xdr:to>
      <xdr:col>10</xdr:col>
      <xdr:colOff>361950</xdr:colOff>
      <xdr:row>47</xdr:row>
      <xdr:rowOff>142875</xdr:rowOff>
    </xdr:to>
    <xdr:graphicFrame>
      <xdr:nvGraphicFramePr>
        <xdr:cNvPr id="2" name="Chart 2"/>
        <xdr:cNvGraphicFramePr/>
      </xdr:nvGraphicFramePr>
      <xdr:xfrm>
        <a:off x="619125" y="4838700"/>
        <a:ext cx="6715125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123825</xdr:colOff>
      <xdr:row>34</xdr:row>
      <xdr:rowOff>95250</xdr:rowOff>
    </xdr:from>
    <xdr:to>
      <xdr:col>11</xdr:col>
      <xdr:colOff>257175</xdr:colOff>
      <xdr:row>35</xdr:row>
      <xdr:rowOff>19050</xdr:rowOff>
    </xdr:to>
    <xdr:graphicFrame>
      <xdr:nvGraphicFramePr>
        <xdr:cNvPr id="3" name="Chart 3"/>
        <xdr:cNvGraphicFramePr/>
      </xdr:nvGraphicFramePr>
      <xdr:xfrm>
        <a:off x="7705725" y="5638800"/>
        <a:ext cx="133350" cy="8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zoomScalePageLayoutView="0" workbookViewId="0" topLeftCell="B1">
      <selection activeCell="L2" sqref="L2:S8"/>
    </sheetView>
  </sheetViews>
  <sheetFormatPr defaultColWidth="9.140625" defaultRowHeight="12.75"/>
  <cols>
    <col min="5" max="7" width="12.421875" style="0" bestFit="1" customWidth="1"/>
    <col min="10" max="10" width="12.421875" style="0" bestFit="1" customWidth="1"/>
    <col min="14" max="14" width="12.421875" style="0" bestFit="1" customWidth="1"/>
  </cols>
  <sheetData>
    <row r="1" spans="1:18" ht="12.75">
      <c r="A1" s="1" t="s">
        <v>13</v>
      </c>
      <c r="B1" s="1"/>
      <c r="C1" s="1"/>
      <c r="E1" s="5" t="s">
        <v>12</v>
      </c>
      <c r="F1" s="5"/>
      <c r="G1" s="5"/>
      <c r="H1" s="5"/>
      <c r="L1" t="s">
        <v>15</v>
      </c>
      <c r="O1" s="5"/>
      <c r="P1" s="5"/>
      <c r="Q1" s="5"/>
      <c r="R1" s="5"/>
    </row>
    <row r="2" spans="1:20" ht="14.25">
      <c r="A2" s="1" t="s">
        <v>11</v>
      </c>
      <c r="B2" s="1"/>
      <c r="C2" s="2" t="s">
        <v>0</v>
      </c>
      <c r="D2" s="2" t="s">
        <v>10</v>
      </c>
      <c r="E2" s="2" t="s">
        <v>1</v>
      </c>
      <c r="F2" s="2" t="s">
        <v>2</v>
      </c>
      <c r="G2" s="2" t="s">
        <v>9</v>
      </c>
      <c r="H2" s="2" t="s">
        <v>8</v>
      </c>
      <c r="I2" s="2" t="s">
        <v>7</v>
      </c>
      <c r="J2" s="2" t="s">
        <v>6</v>
      </c>
      <c r="L2" s="2" t="s">
        <v>0</v>
      </c>
      <c r="M2" s="2" t="s">
        <v>10</v>
      </c>
      <c r="N2" s="2" t="s">
        <v>1</v>
      </c>
      <c r="O2" s="2" t="s">
        <v>2</v>
      </c>
      <c r="P2" s="2" t="s">
        <v>9</v>
      </c>
      <c r="Q2" s="2" t="s">
        <v>8</v>
      </c>
      <c r="R2" s="2" t="s">
        <v>7</v>
      </c>
      <c r="S2" s="2" t="s">
        <v>6</v>
      </c>
      <c r="T2" s="2"/>
    </row>
    <row r="3" spans="3:20" ht="12.75">
      <c r="C3" s="3">
        <v>0.423</v>
      </c>
      <c r="D3" s="3">
        <v>0.445</v>
      </c>
      <c r="E3" s="3">
        <v>0.621</v>
      </c>
      <c r="F3" s="3">
        <v>0.769</v>
      </c>
      <c r="G3" s="3">
        <v>0.704</v>
      </c>
      <c r="H3" s="3">
        <v>0.555</v>
      </c>
      <c r="I3" s="3">
        <v>0.44</v>
      </c>
      <c r="J3" s="3">
        <v>0.3</v>
      </c>
      <c r="L3">
        <f>C3/$C$19*100</f>
        <v>93.687707641196</v>
      </c>
      <c r="M3">
        <f>D3/$C$19*100</f>
        <v>98.56035437430786</v>
      </c>
      <c r="N3">
        <f aca="true" t="shared" si="0" ref="M3:S8">E3/$C$19*100</f>
        <v>137.54152823920265</v>
      </c>
      <c r="O3">
        <f t="shared" si="0"/>
        <v>170.32115171650054</v>
      </c>
      <c r="P3">
        <f t="shared" si="0"/>
        <v>155.92469545957917</v>
      </c>
      <c r="Q3">
        <f t="shared" si="0"/>
        <v>122.92358803986711</v>
      </c>
      <c r="R3">
        <f t="shared" si="0"/>
        <v>97.45293466223698</v>
      </c>
      <c r="S3">
        <f t="shared" si="0"/>
        <v>66.44518272425248</v>
      </c>
      <c r="T3" s="3"/>
    </row>
    <row r="4" spans="3:20" ht="12.75">
      <c r="C4" s="3">
        <v>0.447</v>
      </c>
      <c r="D4" s="3">
        <v>0.435</v>
      </c>
      <c r="E4" s="3">
        <v>0.643</v>
      </c>
      <c r="F4" s="3">
        <v>0.765</v>
      </c>
      <c r="G4" s="3">
        <v>0.619</v>
      </c>
      <c r="H4" s="3">
        <v>0.585</v>
      </c>
      <c r="I4" s="3">
        <v>0.431</v>
      </c>
      <c r="J4" s="3">
        <v>0.302</v>
      </c>
      <c r="L4">
        <f>C4/$C$19*100</f>
        <v>99.00332225913621</v>
      </c>
      <c r="M4">
        <f t="shared" si="0"/>
        <v>96.3455149501661</v>
      </c>
      <c r="N4">
        <f t="shared" si="0"/>
        <v>142.4141749723145</v>
      </c>
      <c r="O4">
        <f t="shared" si="0"/>
        <v>169.43521594684384</v>
      </c>
      <c r="P4">
        <f t="shared" si="0"/>
        <v>137.0985603543743</v>
      </c>
      <c r="Q4">
        <f t="shared" si="0"/>
        <v>129.56810631229234</v>
      </c>
      <c r="R4">
        <f t="shared" si="0"/>
        <v>95.45957918050941</v>
      </c>
      <c r="S4">
        <f t="shared" si="0"/>
        <v>66.88815060908084</v>
      </c>
      <c r="T4" s="3"/>
    </row>
    <row r="5" spans="3:20" ht="12.75">
      <c r="C5" s="3">
        <v>0.456</v>
      </c>
      <c r="D5" s="3">
        <v>0.408</v>
      </c>
      <c r="E5" s="3">
        <v>0.65</v>
      </c>
      <c r="F5" s="3">
        <v>0.76</v>
      </c>
      <c r="G5" s="3">
        <v>0.654</v>
      </c>
      <c r="H5" s="3">
        <v>0.496</v>
      </c>
      <c r="I5" s="3">
        <v>0.406</v>
      </c>
      <c r="J5" s="3">
        <v>0.289</v>
      </c>
      <c r="L5">
        <f>C5/$C$19*100</f>
        <v>100.99667774086379</v>
      </c>
      <c r="M5">
        <f t="shared" si="0"/>
        <v>90.36544850498338</v>
      </c>
      <c r="N5">
        <f t="shared" si="0"/>
        <v>143.96456256921374</v>
      </c>
      <c r="O5">
        <f t="shared" si="0"/>
        <v>168.327796234773</v>
      </c>
      <c r="P5">
        <f t="shared" si="0"/>
        <v>144.85049833887044</v>
      </c>
      <c r="Q5">
        <f t="shared" si="0"/>
        <v>109.85603543743079</v>
      </c>
      <c r="R5">
        <f t="shared" si="0"/>
        <v>89.92248062015504</v>
      </c>
      <c r="S5">
        <f t="shared" si="0"/>
        <v>64.00885935769655</v>
      </c>
      <c r="T5" s="3"/>
    </row>
    <row r="6" spans="3:19" ht="12.75">
      <c r="C6" s="3">
        <v>0.444</v>
      </c>
      <c r="D6" s="3">
        <v>0.498</v>
      </c>
      <c r="E6" s="3">
        <v>0.629</v>
      </c>
      <c r="F6" s="3">
        <v>0.778</v>
      </c>
      <c r="G6" s="3">
        <v>0.706</v>
      </c>
      <c r="H6" s="3">
        <v>0.591</v>
      </c>
      <c r="I6" s="3">
        <v>0.477</v>
      </c>
      <c r="J6" s="3">
        <v>0.314</v>
      </c>
      <c r="L6">
        <f>C6/$C$19*100</f>
        <v>98.33887043189368</v>
      </c>
      <c r="M6">
        <f t="shared" si="0"/>
        <v>110.29900332225913</v>
      </c>
      <c r="N6">
        <f t="shared" si="0"/>
        <v>139.31339977851604</v>
      </c>
      <c r="O6">
        <f t="shared" si="0"/>
        <v>172.31450719822814</v>
      </c>
      <c r="P6">
        <f t="shared" si="0"/>
        <v>156.36766334440753</v>
      </c>
      <c r="Q6">
        <f t="shared" si="0"/>
        <v>130.8970099667774</v>
      </c>
      <c r="R6">
        <f t="shared" si="0"/>
        <v>105.64784053156144</v>
      </c>
      <c r="S6">
        <f t="shared" si="0"/>
        <v>69.54595791805093</v>
      </c>
    </row>
    <row r="7" spans="3:19" ht="12.75">
      <c r="C7" s="3">
        <v>0.473</v>
      </c>
      <c r="D7" s="3">
        <v>0.43</v>
      </c>
      <c r="E7" s="3">
        <v>0.647</v>
      </c>
      <c r="F7" s="3">
        <v>0.798</v>
      </c>
      <c r="G7" s="3">
        <v>0.627</v>
      </c>
      <c r="H7" s="3">
        <v>0.592</v>
      </c>
      <c r="I7" s="3">
        <v>0.471</v>
      </c>
      <c r="J7" s="3">
        <v>0.335</v>
      </c>
      <c r="L7">
        <f>C7/$C$19*100</f>
        <v>104.76190476190474</v>
      </c>
      <c r="M7">
        <f t="shared" si="0"/>
        <v>95.23809523809523</v>
      </c>
      <c r="N7">
        <f t="shared" si="0"/>
        <v>143.3001107419712</v>
      </c>
      <c r="O7">
        <f t="shared" si="0"/>
        <v>176.74418604651163</v>
      </c>
      <c r="P7">
        <f t="shared" si="0"/>
        <v>138.8704318936877</v>
      </c>
      <c r="Q7">
        <f t="shared" si="0"/>
        <v>131.11849390919156</v>
      </c>
      <c r="R7">
        <f t="shared" si="0"/>
        <v>104.31893687707641</v>
      </c>
      <c r="S7">
        <f t="shared" si="0"/>
        <v>74.19712070874863</v>
      </c>
    </row>
    <row r="8" spans="3:19" ht="12.75">
      <c r="C8" s="3">
        <v>0.466</v>
      </c>
      <c r="D8" s="3">
        <v>0.404</v>
      </c>
      <c r="E8" s="3">
        <v>0.65</v>
      </c>
      <c r="F8" s="3">
        <v>0.788</v>
      </c>
      <c r="G8" s="3">
        <v>0.751</v>
      </c>
      <c r="H8" s="3">
        <v>0.532</v>
      </c>
      <c r="I8" s="3">
        <v>0.395</v>
      </c>
      <c r="J8" s="3">
        <v>0.335</v>
      </c>
      <c r="L8">
        <f>C8/$C$19*100</f>
        <v>103.21151716500555</v>
      </c>
      <c r="M8">
        <f t="shared" si="0"/>
        <v>89.4795127353267</v>
      </c>
      <c r="N8">
        <f t="shared" si="0"/>
        <v>143.96456256921374</v>
      </c>
      <c r="O8">
        <f t="shared" si="0"/>
        <v>174.52934662236987</v>
      </c>
      <c r="P8">
        <f t="shared" si="0"/>
        <v>166.33444075304539</v>
      </c>
      <c r="Q8">
        <f t="shared" si="0"/>
        <v>117.8294573643411</v>
      </c>
      <c r="R8">
        <f t="shared" si="0"/>
        <v>87.48615725359912</v>
      </c>
      <c r="S8">
        <f t="shared" si="0"/>
        <v>74.19712070874863</v>
      </c>
    </row>
    <row r="9" spans="3:20" ht="14.25">
      <c r="C9" s="2" t="s">
        <v>0</v>
      </c>
      <c r="D9" s="2" t="s">
        <v>10</v>
      </c>
      <c r="E9" s="2" t="s">
        <v>1</v>
      </c>
      <c r="F9" s="2" t="s">
        <v>2</v>
      </c>
      <c r="G9" s="2" t="s">
        <v>9</v>
      </c>
      <c r="H9" s="2" t="s">
        <v>8</v>
      </c>
      <c r="I9" s="2" t="s">
        <v>7</v>
      </c>
      <c r="J9" s="2" t="s">
        <v>6</v>
      </c>
      <c r="M9" s="2"/>
      <c r="N9" s="2"/>
      <c r="O9" s="2"/>
      <c r="P9" s="2"/>
      <c r="Q9" s="2"/>
      <c r="R9" s="2"/>
      <c r="S9" s="2"/>
      <c r="T9" s="2"/>
    </row>
    <row r="10" spans="1:20" ht="12.75">
      <c r="A10" s="3"/>
      <c r="B10" s="3"/>
      <c r="C10" s="3">
        <f>C3</f>
        <v>0.423</v>
      </c>
      <c r="D10" s="3">
        <f aca="true" t="shared" si="1" ref="D10:J10">D3</f>
        <v>0.445</v>
      </c>
      <c r="E10" s="3">
        <f t="shared" si="1"/>
        <v>0.621</v>
      </c>
      <c r="F10" s="3">
        <f t="shared" si="1"/>
        <v>0.769</v>
      </c>
      <c r="G10" s="3">
        <f t="shared" si="1"/>
        <v>0.704</v>
      </c>
      <c r="H10" s="3">
        <f t="shared" si="1"/>
        <v>0.555</v>
      </c>
      <c r="I10" s="3">
        <f t="shared" si="1"/>
        <v>0.44</v>
      </c>
      <c r="J10" s="3">
        <f t="shared" si="1"/>
        <v>0.3</v>
      </c>
      <c r="M10" s="3"/>
      <c r="N10" s="3"/>
      <c r="O10" s="3"/>
      <c r="P10" s="3"/>
      <c r="Q10" s="3"/>
      <c r="R10" s="3"/>
      <c r="S10" s="3"/>
      <c r="T10" s="3"/>
    </row>
    <row r="11" spans="1:20" ht="12.75">
      <c r="A11" s="3"/>
      <c r="B11" s="3"/>
      <c r="C11" s="3">
        <f aca="true" t="shared" si="2" ref="C11:J15">C4</f>
        <v>0.447</v>
      </c>
      <c r="D11" s="3">
        <f t="shared" si="2"/>
        <v>0.435</v>
      </c>
      <c r="E11" s="3">
        <f t="shared" si="2"/>
        <v>0.643</v>
      </c>
      <c r="F11" s="3">
        <f t="shared" si="2"/>
        <v>0.765</v>
      </c>
      <c r="G11" s="3">
        <f t="shared" si="2"/>
        <v>0.619</v>
      </c>
      <c r="H11" s="3">
        <f t="shared" si="2"/>
        <v>0.585</v>
      </c>
      <c r="I11" s="3">
        <f t="shared" si="2"/>
        <v>0.431</v>
      </c>
      <c r="J11" s="3">
        <f t="shared" si="2"/>
        <v>0.302</v>
      </c>
      <c r="M11" s="3"/>
      <c r="N11" s="3"/>
      <c r="O11" s="3"/>
      <c r="P11" s="3"/>
      <c r="Q11" s="3"/>
      <c r="R11" s="3"/>
      <c r="S11" s="3"/>
      <c r="T11" s="3"/>
    </row>
    <row r="12" spans="1:20" ht="12.75">
      <c r="A12" s="3"/>
      <c r="B12" s="3"/>
      <c r="C12" s="3">
        <f t="shared" si="2"/>
        <v>0.456</v>
      </c>
      <c r="D12" s="3">
        <f t="shared" si="2"/>
        <v>0.408</v>
      </c>
      <c r="E12" s="3">
        <f t="shared" si="2"/>
        <v>0.65</v>
      </c>
      <c r="F12" s="3">
        <f t="shared" si="2"/>
        <v>0.76</v>
      </c>
      <c r="G12" s="3">
        <f t="shared" si="2"/>
        <v>0.654</v>
      </c>
      <c r="H12" s="3">
        <f t="shared" si="2"/>
        <v>0.496</v>
      </c>
      <c r="I12" s="3">
        <f t="shared" si="2"/>
        <v>0.406</v>
      </c>
      <c r="J12" s="3">
        <f t="shared" si="2"/>
        <v>0.289</v>
      </c>
      <c r="M12" s="3"/>
      <c r="N12" s="3"/>
      <c r="O12" s="3"/>
      <c r="P12" s="3"/>
      <c r="Q12" s="3"/>
      <c r="R12" s="3"/>
      <c r="S12" s="3"/>
      <c r="T12" s="3"/>
    </row>
    <row r="13" spans="2:10" ht="12.75">
      <c r="B13" s="4"/>
      <c r="C13" s="3">
        <f t="shared" si="2"/>
        <v>0.444</v>
      </c>
      <c r="D13" s="3">
        <f t="shared" si="2"/>
        <v>0.498</v>
      </c>
      <c r="E13" s="3">
        <f t="shared" si="2"/>
        <v>0.629</v>
      </c>
      <c r="F13" s="3">
        <f t="shared" si="2"/>
        <v>0.778</v>
      </c>
      <c r="G13" s="3">
        <f t="shared" si="2"/>
        <v>0.706</v>
      </c>
      <c r="H13" s="3">
        <f t="shared" si="2"/>
        <v>0.591</v>
      </c>
      <c r="I13" s="3"/>
      <c r="J13" s="3">
        <f t="shared" si="2"/>
        <v>0.314</v>
      </c>
    </row>
    <row r="14" spans="3:10" ht="12.75">
      <c r="C14" s="3">
        <f t="shared" si="2"/>
        <v>0.473</v>
      </c>
      <c r="D14" s="3">
        <f t="shared" si="2"/>
        <v>0.43</v>
      </c>
      <c r="E14" s="3">
        <f t="shared" si="2"/>
        <v>0.647</v>
      </c>
      <c r="F14" s="3">
        <f t="shared" si="2"/>
        <v>0.798</v>
      </c>
      <c r="G14" s="3">
        <f t="shared" si="2"/>
        <v>0.627</v>
      </c>
      <c r="H14" s="3">
        <f t="shared" si="2"/>
        <v>0.592</v>
      </c>
      <c r="I14" s="3">
        <f t="shared" si="2"/>
        <v>0.471</v>
      </c>
      <c r="J14" s="3"/>
    </row>
    <row r="15" spans="3:10" ht="12.75">
      <c r="C15" s="3">
        <f t="shared" si="2"/>
        <v>0.466</v>
      </c>
      <c r="D15" s="3">
        <f t="shared" si="2"/>
        <v>0.404</v>
      </c>
      <c r="E15" s="3">
        <f t="shared" si="2"/>
        <v>0.65</v>
      </c>
      <c r="F15" s="3">
        <f t="shared" si="2"/>
        <v>0.788</v>
      </c>
      <c r="G15" s="3">
        <f t="shared" si="2"/>
        <v>0.751</v>
      </c>
      <c r="H15" s="3">
        <f t="shared" si="2"/>
        <v>0.532</v>
      </c>
      <c r="I15" s="3">
        <f t="shared" si="2"/>
        <v>0.395</v>
      </c>
      <c r="J15" s="3">
        <f t="shared" si="2"/>
        <v>0.335</v>
      </c>
    </row>
    <row r="19" spans="2:19" ht="12.75">
      <c r="B19" s="4" t="s">
        <v>3</v>
      </c>
      <c r="C19">
        <f>AVERAGE(C3:C8)</f>
        <v>0.4515</v>
      </c>
      <c r="D19">
        <f aca="true" t="shared" si="3" ref="D19:J19">AVERAGE(D3:D8)</f>
        <v>0.4366666666666667</v>
      </c>
      <c r="E19">
        <f t="shared" si="3"/>
        <v>0.64</v>
      </c>
      <c r="F19">
        <f t="shared" si="3"/>
        <v>0.7763333333333334</v>
      </c>
      <c r="G19">
        <f t="shared" si="3"/>
        <v>0.6768333333333333</v>
      </c>
      <c r="H19">
        <f t="shared" si="3"/>
        <v>0.5585000000000001</v>
      </c>
      <c r="I19">
        <f t="shared" si="3"/>
        <v>0.4366666666666667</v>
      </c>
      <c r="J19">
        <f t="shared" si="3"/>
        <v>0.3125</v>
      </c>
      <c r="L19">
        <f>AVERAGE(L3:L8)</f>
        <v>100</v>
      </c>
      <c r="M19">
        <f aca="true" t="shared" si="4" ref="M19:S19">AVERAGE(M3:M8)</f>
        <v>96.71465485418973</v>
      </c>
      <c r="N19">
        <f>AVERAGE(N3:N8)</f>
        <v>141.74972314507195</v>
      </c>
      <c r="O19">
        <f t="shared" si="4"/>
        <v>171.94536729420452</v>
      </c>
      <c r="P19">
        <f t="shared" si="4"/>
        <v>149.90771502399411</v>
      </c>
      <c r="Q19">
        <f t="shared" si="4"/>
        <v>123.69878183831673</v>
      </c>
      <c r="R19">
        <f t="shared" si="4"/>
        <v>96.71465485418973</v>
      </c>
      <c r="S19">
        <f t="shared" si="4"/>
        <v>69.21373200442967</v>
      </c>
    </row>
    <row r="20" spans="2:19" ht="12.75">
      <c r="B20" s="4" t="s">
        <v>4</v>
      </c>
      <c r="C20">
        <f>STDEV(C3:C8)</f>
        <v>0.01778482499211055</v>
      </c>
      <c r="D20">
        <f aca="true" t="shared" si="5" ref="D20:J20">STDEV(D3:D8)</f>
        <v>0.0339627246649421</v>
      </c>
      <c r="E20">
        <f t="shared" si="5"/>
        <v>0.01216552506059645</v>
      </c>
      <c r="F20">
        <f t="shared" si="5"/>
        <v>0.014541893503483892</v>
      </c>
      <c r="G20">
        <f t="shared" si="5"/>
        <v>0.05184367528124009</v>
      </c>
      <c r="H20">
        <f t="shared" si="5"/>
        <v>0.03873370625179055</v>
      </c>
      <c r="I20">
        <f t="shared" si="5"/>
        <v>0.03324254302346114</v>
      </c>
      <c r="J20">
        <f t="shared" si="5"/>
        <v>0.019149412523625908</v>
      </c>
      <c r="L20">
        <f>STDEV(L3:L8)</f>
        <v>3.9390531543987954</v>
      </c>
      <c r="M20">
        <f aca="true" t="shared" si="6" ref="M20:S20">STDEV(M3:M8)</f>
        <v>7.522198153918514</v>
      </c>
      <c r="N20">
        <f>STDEV(N3:N8)</f>
        <v>2.694468451959351</v>
      </c>
      <c r="O20">
        <f t="shared" si="6"/>
        <v>3.22079590331869</v>
      </c>
      <c r="P20">
        <f t="shared" si="6"/>
        <v>11.482541590529364</v>
      </c>
      <c r="Q20">
        <f t="shared" si="6"/>
        <v>8.578893964959141</v>
      </c>
      <c r="R20">
        <f t="shared" si="6"/>
        <v>7.3626894847090005</v>
      </c>
      <c r="S20">
        <f t="shared" si="6"/>
        <v>4.241287380648049</v>
      </c>
    </row>
    <row r="21" spans="2:10" ht="12.75">
      <c r="B21" s="4" t="s">
        <v>5</v>
      </c>
      <c r="C21">
        <f>C20/SQRT(COUNT(C3:C8))</f>
        <v>0.0072606243992281196</v>
      </c>
      <c r="D21">
        <f aca="true" t="shared" si="7" ref="D21:J21">D20/SQRT(COUNT(D3:D8))</f>
        <v>0.013865224283957488</v>
      </c>
      <c r="E21">
        <f t="shared" si="7"/>
        <v>0.004966554808583785</v>
      </c>
      <c r="F21">
        <f t="shared" si="7"/>
        <v>0.005936703162904855</v>
      </c>
      <c r="G21">
        <f t="shared" si="7"/>
        <v>0.0211650918049299</v>
      </c>
      <c r="H21">
        <f t="shared" si="7"/>
        <v>0.015812969360622937</v>
      </c>
      <c r="I21">
        <f t="shared" si="7"/>
        <v>0.01357121135999943</v>
      </c>
      <c r="J21">
        <f t="shared" si="7"/>
        <v>0.007817714926157565</v>
      </c>
    </row>
    <row r="22" spans="2:19" ht="12.75">
      <c r="B22" s="4" t="s">
        <v>14</v>
      </c>
      <c r="D22">
        <f>_xlfn.T.TEST(C3:C8,D3:D8,2,2)</f>
        <v>0.36560039059164195</v>
      </c>
      <c r="E22">
        <f>_xlfn.T.TEST(C3:C8,E3:E8,2,2)</f>
        <v>1.0922796814783435E-09</v>
      </c>
      <c r="F22">
        <f>_xlfn.T.TEST(C3:C8,F3:F8,2,2)</f>
        <v>9.537241888028592E-12</v>
      </c>
      <c r="G22">
        <f>_xlfn.T.TEST(C3:C8,G3:G8,2,2)</f>
        <v>1.4905191874986682E-06</v>
      </c>
      <c r="H22">
        <f>_xlfn.T.TEST(C3:C8,H3:H8,2,2)</f>
        <v>0.0001084135192280148</v>
      </c>
      <c r="I22">
        <f>_xlfn.T.TEST(C3:C8,I3:I8,2,2)</f>
        <v>0.35790094245038395</v>
      </c>
      <c r="J22">
        <f>_xlfn.T.TEST(C3:C8,J3:J8,2,2)</f>
        <v>1.3437251280463398E-07</v>
      </c>
      <c r="M22">
        <f>_xlfn.T.TEST(L3:L8,M3:M8,2,2)</f>
        <v>0.36560039059164073</v>
      </c>
      <c r="N22">
        <f>_xlfn.T.TEST(L3:L8,N3:N8,2,2)</f>
        <v>1.0922796814783592E-09</v>
      </c>
      <c r="O22">
        <f>_xlfn.T.TEST(L3:L8,O3:O8,2,2)</f>
        <v>9.537241888028592E-12</v>
      </c>
      <c r="P22">
        <f>_xlfn.T.TEST(L3:L8,P3:P8,2,2)</f>
        <v>1.4905191874986576E-06</v>
      </c>
      <c r="Q22">
        <f>_xlfn.T.TEST(L3:L8,Q3:Q8,2,2)</f>
        <v>0.0001084135192280147</v>
      </c>
      <c r="R22">
        <f>_xlfn.T.TEST(L3:L8,R3:R8,2,2)</f>
        <v>0.3579009424503823</v>
      </c>
      <c r="S22">
        <f>_xlfn.T.TEST(L3:L8,S3:S8,2,2)</f>
        <v>1.343725128046354E-07</v>
      </c>
    </row>
  </sheetData>
  <sheetProtection/>
  <mergeCells count="2">
    <mergeCell ref="E1:H1"/>
    <mergeCell ref="O1:R1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malkaa</dc:creator>
  <cp:keywords/>
  <dc:description/>
  <cp:lastModifiedBy>bitya Raphael</cp:lastModifiedBy>
  <cp:lastPrinted>2007-08-12T10:30:31Z</cp:lastPrinted>
  <dcterms:created xsi:type="dcterms:W3CDTF">2007-08-12T07:54:53Z</dcterms:created>
  <dcterms:modified xsi:type="dcterms:W3CDTF">2022-02-03T11:35:49Z</dcterms:modified>
  <cp:category/>
  <cp:version/>
  <cp:contentType/>
  <cp:contentStatus/>
</cp:coreProperties>
</file>